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DBB7C4E4-2015-4255-8F28-868F41EE16F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  <sheet name="Aux" sheetId="2" state="hidden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2" l="1"/>
  <c r="C16" i="2"/>
  <c r="C13" i="2"/>
  <c r="C12" i="2"/>
  <c r="C5" i="2"/>
  <c r="C4" i="2"/>
  <c r="C3" i="2"/>
  <c r="C17" i="2"/>
  <c r="F13" i="1"/>
  <c r="J10" i="1"/>
  <c r="K10" i="1"/>
  <c r="I10" i="1"/>
  <c r="C19" i="2"/>
  <c r="C8" i="2"/>
  <c r="C11" i="2"/>
  <c r="C15" i="2"/>
  <c r="C14" i="2"/>
  <c r="C10" i="2"/>
  <c r="C9" i="2"/>
  <c r="C7" i="2"/>
  <c r="C6" i="2"/>
</calcChain>
</file>

<file path=xl/sharedStrings.xml><?xml version="1.0" encoding="utf-8"?>
<sst xmlns="http://schemas.openxmlformats.org/spreadsheetml/2006/main" count="71" uniqueCount="56">
  <si>
    <t>Tribunal Supremo - Penal</t>
  </si>
  <si>
    <t>Relación general de la actividad desarrollada por la sección</t>
  </si>
  <si>
    <t>Recursos de casación preparados por el Ministerio Fiscal</t>
  </si>
  <si>
    <t>Conflictos jurisdiccionales</t>
  </si>
  <si>
    <t>Art.38 LOPJ</t>
  </si>
  <si>
    <t>Interpuestos</t>
  </si>
  <si>
    <t>Desistidos</t>
  </si>
  <si>
    <t>Art.39 LOPJ</t>
  </si>
  <si>
    <t>Art.42 LOPJ</t>
  </si>
  <si>
    <t>Art.61 LOPJ</t>
  </si>
  <si>
    <t>Recursos especiales</t>
  </si>
  <si>
    <t>Casación</t>
  </si>
  <si>
    <t>Del Fiscal</t>
  </si>
  <si>
    <t>Preparados total</t>
  </si>
  <si>
    <t>De parte</t>
  </si>
  <si>
    <t>Apoyados por el Fiscal</t>
  </si>
  <si>
    <t>Apoyados parcialmente</t>
  </si>
  <si>
    <t>Inadmisión</t>
  </si>
  <si>
    <t>Impugnación</t>
  </si>
  <si>
    <t>Unificación de doctrina</t>
  </si>
  <si>
    <t>Vigilancia penitenciaria</t>
  </si>
  <si>
    <t>Menores</t>
  </si>
  <si>
    <t>Revisión</t>
  </si>
  <si>
    <t>Interpuestos por el fiscal</t>
  </si>
  <si>
    <t>Recursos de queja</t>
  </si>
  <si>
    <t>Estimando</t>
  </si>
  <si>
    <t>Desestimando</t>
  </si>
  <si>
    <t>Cuestiones de competencia</t>
  </si>
  <si>
    <t>Causas especiales</t>
  </si>
  <si>
    <t>Denuncia</t>
  </si>
  <si>
    <t>Exposición razonada</t>
  </si>
  <si>
    <t>Querellas</t>
  </si>
  <si>
    <t>Sentencias</t>
  </si>
  <si>
    <t>Indultos</t>
  </si>
  <si>
    <t>Informados favorablemente</t>
  </si>
  <si>
    <t>Informados desfavorablemente</t>
  </si>
  <si>
    <t>Señalamientos con vista</t>
  </si>
  <si>
    <t>Señalamientos sin vista</t>
  </si>
  <si>
    <t>Error judicial</t>
  </si>
  <si>
    <t>Dictámenes en ejecución</t>
  </si>
  <si>
    <t>Nulidades</t>
  </si>
  <si>
    <t>Resoluciones</t>
  </si>
  <si>
    <t>Autos</t>
  </si>
  <si>
    <t>Providencias inadmisión</t>
  </si>
  <si>
    <t>Recursos de casación</t>
  </si>
  <si>
    <t>Recursos para la unificación de doctrina</t>
  </si>
  <si>
    <t>Recursos de revisión</t>
  </si>
  <si>
    <t>Señalamiento con Vistas</t>
  </si>
  <si>
    <t>Señalamiento sin Vistas</t>
  </si>
  <si>
    <t>Quejas</t>
  </si>
  <si>
    <t>Solicitudes de autorización e interpuestos por las partes</t>
  </si>
  <si>
    <t>ACTIVIDAD DESARROLLADA POR LA SECCIÓN PENAL DE LA FISCALÍA DEL TRIBUNAL SUPREMO. AÑO 2025</t>
  </si>
  <si>
    <t>Asiento Nulo</t>
  </si>
  <si>
    <t>Señalamientos juicio oral</t>
  </si>
  <si>
    <t>Escritos de acusación</t>
  </si>
  <si>
    <t>Insostenibilidad de la pretensión (AJ Gratuita)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</si>
</sst>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7"/>
      <name val="Times New Roman"/>
      <family val="1"/>
    </font>
    <font>
      <b/>
      <sz val="10"/>
      <name val="Times New Roman"/>
      <family val="1"/>
    </font>
    <font>
      <b/>
      <sz val="7"/>
      <name val="Times New Roman"/>
      <family val="1"/>
    </font>
    <font>
      <b/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6" fillId="0" borderId="1" xfId="0" applyFont="1" applyBorder="1"/>
    <xf numFmtId="0" fontId="7" fillId="0" borderId="1" xfId="0" applyFont="1" applyBorder="1"/>
    <xf numFmtId="0" fontId="8" fillId="0" borderId="0" xfId="0" applyFont="1" applyAlignment="1">
      <alignment horizontal="left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6" fillId="0" borderId="3" xfId="0" applyFont="1" applyBorder="1" applyAlignment="1">
      <alignment wrapText="1"/>
    </xf>
    <xf numFmtId="0" fontId="10" fillId="0" borderId="0" xfId="0" applyFont="1"/>
    <xf numFmtId="0" fontId="10" fillId="0" borderId="0" xfId="0" applyFont="1" applyFill="1" applyBorder="1"/>
    <xf numFmtId="0" fontId="6" fillId="0" borderId="1" xfId="0" applyFont="1" applyBorder="1" applyAlignment="1">
      <alignment wrapText="1"/>
    </xf>
    <xf numFmtId="0" fontId="7" fillId="2" borderId="1" xfId="0" applyFont="1" applyFill="1" applyBorder="1"/>
    <xf numFmtId="0" fontId="6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6" fillId="0" borderId="2" xfId="0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3" xfId="0" applyBorder="1" applyAlignment="1">
      <alignment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3" fontId="3" fillId="0" borderId="0" xfId="0" applyNumberFormat="1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6" fillId="0" borderId="8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6" fillId="2" borderId="2" xfId="0" applyFont="1" applyFill="1" applyBorder="1" applyAlignment="1">
      <alignment wrapText="1"/>
    </xf>
    <xf numFmtId="0" fontId="0" fillId="2" borderId="4" xfId="0" applyFill="1" applyBorder="1" applyAlignment="1">
      <alignment wrapText="1"/>
    </xf>
    <xf numFmtId="3" fontId="1" fillId="0" borderId="0" xfId="0" applyNumberFormat="1" applyFont="1" applyAlignment="1">
      <alignment horizontal="left" vertical="center"/>
    </xf>
    <xf numFmtId="0" fontId="0" fillId="0" borderId="0" xfId="0" applyAlignment="1"/>
    <xf numFmtId="3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3" fontId="2" fillId="0" borderId="8" xfId="0" applyNumberFormat="1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wrapText="1"/>
    </xf>
    <xf numFmtId="0" fontId="6" fillId="2" borderId="8" xfId="0" applyFont="1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0" fillId="2" borderId="14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1051546391752577"/>
          <c:y val="5.0925925925925923E-2"/>
          <c:w val="0.65715922107674685"/>
          <c:h val="0.8134102508019830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Aux!$B$3:$B$19</c:f>
              <c:strCache>
                <c:ptCount val="17"/>
                <c:pt idx="0">
                  <c:v>Recursos de casación</c:v>
                </c:pt>
                <c:pt idx="1">
                  <c:v>Recursos para la unificación de doctrina</c:v>
                </c:pt>
                <c:pt idx="2">
                  <c:v>Recursos de revisión</c:v>
                </c:pt>
                <c:pt idx="3">
                  <c:v>Recursos de queja</c:v>
                </c:pt>
                <c:pt idx="4">
                  <c:v>Cuestiones de competencia</c:v>
                </c:pt>
                <c:pt idx="5">
                  <c:v>Causas especiales</c:v>
                </c:pt>
                <c:pt idx="6">
                  <c:v>Indultos</c:v>
                </c:pt>
                <c:pt idx="7">
                  <c:v>Señalamiento con Vistas</c:v>
                </c:pt>
                <c:pt idx="8">
                  <c:v>Señalamiento sin Vistas</c:v>
                </c:pt>
                <c:pt idx="9">
                  <c:v>Señalamientos juicio oral</c:v>
                </c:pt>
                <c:pt idx="10">
                  <c:v>Conflictos jurisdiccionales</c:v>
                </c:pt>
                <c:pt idx="11">
                  <c:v>Error judicial</c:v>
                </c:pt>
                <c:pt idx="12">
                  <c:v>Insostenibilidad de la pretensión (AJ Gratuita)</c:v>
                </c:pt>
                <c:pt idx="13">
                  <c:v>Dictámenes en ejecución</c:v>
                </c:pt>
                <c:pt idx="14">
                  <c:v>Nulidades</c:v>
                </c:pt>
                <c:pt idx="15">
                  <c:v>Resoluciones</c:v>
                </c:pt>
                <c:pt idx="16">
                  <c:v>Providencias inadmisión</c:v>
                </c:pt>
              </c:strCache>
            </c:strRef>
          </c:cat>
          <c:val>
            <c:numRef>
              <c:f>Aux!$C$3:$C$19</c:f>
              <c:numCache>
                <c:formatCode>General</c:formatCode>
                <c:ptCount val="17"/>
                <c:pt idx="0">
                  <c:v>7143</c:v>
                </c:pt>
                <c:pt idx="1">
                  <c:v>31</c:v>
                </c:pt>
                <c:pt idx="2">
                  <c:v>179</c:v>
                </c:pt>
                <c:pt idx="3">
                  <c:v>1063</c:v>
                </c:pt>
                <c:pt idx="4">
                  <c:v>966</c:v>
                </c:pt>
                <c:pt idx="5">
                  <c:v>129</c:v>
                </c:pt>
                <c:pt idx="6">
                  <c:v>43</c:v>
                </c:pt>
                <c:pt idx="7">
                  <c:v>14</c:v>
                </c:pt>
                <c:pt idx="8">
                  <c:v>1115</c:v>
                </c:pt>
                <c:pt idx="9">
                  <c:v>1</c:v>
                </c:pt>
                <c:pt idx="10">
                  <c:v>10</c:v>
                </c:pt>
                <c:pt idx="11">
                  <c:v>10</c:v>
                </c:pt>
                <c:pt idx="12">
                  <c:v>16</c:v>
                </c:pt>
                <c:pt idx="13">
                  <c:v>0</c:v>
                </c:pt>
                <c:pt idx="14">
                  <c:v>0</c:v>
                </c:pt>
                <c:pt idx="15">
                  <c:v>2084</c:v>
                </c:pt>
                <c:pt idx="16">
                  <c:v>5817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56-4BD9-9FE8-9A808F3954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0977808"/>
        <c:axId val="1"/>
      </c:barChart>
      <c:catAx>
        <c:axId val="37097780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75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370977808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Recursos de Casació</a:t>
            </a:r>
            <a:r>
              <a:rPr lang="es-ES" baseline="0"/>
              <a:t>n preparados por el Ministerio Fiscal</a:t>
            </a:r>
            <a:endParaRPr lang="es-ES"/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F8A5-47D9-B419-E9F575F3531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F8A5-47D9-B419-E9F575F35313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Hoja1!$I$9:$K$9</c:f>
              <c:strCache>
                <c:ptCount val="3"/>
                <c:pt idx="0">
                  <c:v>Interpuestos</c:v>
                </c:pt>
                <c:pt idx="1">
                  <c:v>Desistidos</c:v>
                </c:pt>
                <c:pt idx="2">
                  <c:v>Quejas</c:v>
                </c:pt>
              </c:strCache>
            </c:strRef>
          </c:cat>
          <c:val>
            <c:numRef>
              <c:f>Hoja1!$I$10:$K$10</c:f>
              <c:numCache>
                <c:formatCode>General</c:formatCode>
                <c:ptCount val="3"/>
                <c:pt idx="0">
                  <c:v>49</c:v>
                </c:pt>
                <c:pt idx="1">
                  <c:v>24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A5-47D9-B419-E9F575F353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2514875431147019"/>
          <c:y val="0.47737759631897858"/>
          <c:w val="0.23822750798595443"/>
          <c:h val="0.1604989469215824"/>
        </c:manualLayout>
      </c:layout>
      <c:overlay val="0"/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ES"/>
        </a:p>
      </c:txPr>
    </c:legend>
    <c:plotVisOnly val="1"/>
    <c:dispBlanksAs val="zero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47</xdr:row>
      <xdr:rowOff>114300</xdr:rowOff>
    </xdr:from>
    <xdr:to>
      <xdr:col>6</xdr:col>
      <xdr:colOff>1104900</xdr:colOff>
      <xdr:row>61</xdr:row>
      <xdr:rowOff>266700</xdr:rowOff>
    </xdr:to>
    <xdr:graphicFrame macro="">
      <xdr:nvGraphicFramePr>
        <xdr:cNvPr id="1174" name="1 Gráfico">
          <a:extLst>
            <a:ext uri="{FF2B5EF4-FFF2-40B4-BE49-F238E27FC236}">
              <a16:creationId xmlns:a16="http://schemas.microsoft.com/office/drawing/2014/main" id="{3B296000-26C5-4597-80BE-B31975F3D3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285750</xdr:colOff>
      <xdr:row>10</xdr:row>
      <xdr:rowOff>323850</xdr:rowOff>
    </xdr:from>
    <xdr:to>
      <xdr:col>12</xdr:col>
      <xdr:colOff>590550</xdr:colOff>
      <xdr:row>28</xdr:row>
      <xdr:rowOff>38100</xdr:rowOff>
    </xdr:to>
    <xdr:graphicFrame macro="">
      <xdr:nvGraphicFramePr>
        <xdr:cNvPr id="1175" name="2 Gráfico">
          <a:extLst>
            <a:ext uri="{FF2B5EF4-FFF2-40B4-BE49-F238E27FC236}">
              <a16:creationId xmlns:a16="http://schemas.microsoft.com/office/drawing/2014/main" id="{496138A0-99CE-4620-B4CD-96B20E4116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47"/>
  <sheetViews>
    <sheetView showGridLines="0" showRowColHeaders="0" tabSelected="1" topLeftCell="A4" zoomScaleNormal="100" workbookViewId="0">
      <selection activeCell="E12" sqref="E12"/>
    </sheetView>
  </sheetViews>
  <sheetFormatPr baseColWidth="10" defaultColWidth="11.453125" defaultRowHeight="14.5" x14ac:dyDescent="0.35"/>
  <cols>
    <col min="1" max="1" width="4.1796875" customWidth="1"/>
    <col min="2" max="2" width="17.81640625" customWidth="1"/>
    <col min="5" max="5" width="25.453125" customWidth="1"/>
    <col min="6" max="6" width="14.54296875" customWidth="1"/>
    <col min="8" max="8" width="2.453125" customWidth="1"/>
    <col min="14" max="14" width="33.81640625" bestFit="1" customWidth="1"/>
    <col min="15" max="15" width="40" customWidth="1"/>
  </cols>
  <sheetData>
    <row r="2" spans="2:13" ht="33" customHeight="1" x14ac:dyDescent="0.35">
      <c r="B2" s="28" t="s">
        <v>0</v>
      </c>
      <c r="C2" s="29"/>
      <c r="D2" s="29"/>
    </row>
    <row r="5" spans="2:13" ht="29.25" customHeight="1" x14ac:dyDescent="0.35">
      <c r="B5" s="30" t="s">
        <v>51</v>
      </c>
      <c r="C5" s="30"/>
      <c r="D5" s="30"/>
      <c r="E5" s="31"/>
      <c r="F5" s="31"/>
    </row>
    <row r="8" spans="2:13" ht="36.75" customHeight="1" x14ac:dyDescent="0.35">
      <c r="B8" s="48" t="s">
        <v>1</v>
      </c>
      <c r="C8" s="48"/>
      <c r="D8" s="48"/>
      <c r="E8" s="49"/>
      <c r="F8" s="49"/>
      <c r="I8" s="20" t="s">
        <v>2</v>
      </c>
      <c r="J8" s="21"/>
      <c r="K8" s="21"/>
      <c r="L8" s="3"/>
      <c r="M8" s="3"/>
    </row>
    <row r="9" spans="2:13" x14ac:dyDescent="0.35">
      <c r="B9" s="36" t="s">
        <v>3</v>
      </c>
      <c r="C9" s="37"/>
      <c r="D9" s="38"/>
      <c r="E9" s="1" t="s">
        <v>4</v>
      </c>
      <c r="F9" s="2">
        <v>2</v>
      </c>
      <c r="I9" s="1" t="s">
        <v>5</v>
      </c>
      <c r="J9" s="1" t="s">
        <v>6</v>
      </c>
      <c r="K9" s="1" t="s">
        <v>49</v>
      </c>
    </row>
    <row r="10" spans="2:13" x14ac:dyDescent="0.35">
      <c r="B10" s="39"/>
      <c r="C10" s="40"/>
      <c r="D10" s="41"/>
      <c r="E10" s="1" t="s">
        <v>7</v>
      </c>
      <c r="F10" s="2">
        <v>1</v>
      </c>
      <c r="I10" s="2">
        <f>F14</f>
        <v>49</v>
      </c>
      <c r="J10" s="2">
        <f>F15</f>
        <v>24</v>
      </c>
      <c r="K10" s="2">
        <f>F17</f>
        <v>1</v>
      </c>
    </row>
    <row r="11" spans="2:13" x14ac:dyDescent="0.35">
      <c r="B11" s="39"/>
      <c r="C11" s="40"/>
      <c r="D11" s="41"/>
      <c r="E11" s="1" t="s">
        <v>8</v>
      </c>
      <c r="F11" s="2">
        <v>0</v>
      </c>
    </row>
    <row r="12" spans="2:13" x14ac:dyDescent="0.35">
      <c r="B12" s="42"/>
      <c r="C12" s="43"/>
      <c r="D12" s="44"/>
      <c r="E12" s="1" t="s">
        <v>9</v>
      </c>
      <c r="F12" s="2">
        <v>7</v>
      </c>
    </row>
    <row r="13" spans="2:13" x14ac:dyDescent="0.35">
      <c r="B13" s="18" t="s">
        <v>10</v>
      </c>
      <c r="C13" s="18" t="s">
        <v>11</v>
      </c>
      <c r="D13" s="32" t="s">
        <v>12</v>
      </c>
      <c r="E13" s="1" t="s">
        <v>13</v>
      </c>
      <c r="F13" s="2">
        <f>F14+F18+F19</f>
        <v>157</v>
      </c>
    </row>
    <row r="14" spans="2:13" x14ac:dyDescent="0.35">
      <c r="B14" s="47"/>
      <c r="C14" s="45"/>
      <c r="D14" s="33"/>
      <c r="E14" s="1" t="s">
        <v>5</v>
      </c>
      <c r="F14" s="2">
        <v>49</v>
      </c>
    </row>
    <row r="15" spans="2:13" ht="15" customHeight="1" x14ac:dyDescent="0.35">
      <c r="B15" s="47"/>
      <c r="C15" s="45"/>
      <c r="D15" s="34"/>
      <c r="E15" s="1" t="s">
        <v>6</v>
      </c>
      <c r="F15" s="2">
        <v>24</v>
      </c>
    </row>
    <row r="16" spans="2:13" ht="15" customHeight="1" x14ac:dyDescent="0.35">
      <c r="B16" s="47"/>
      <c r="C16" s="45"/>
      <c r="D16" s="34"/>
      <c r="E16" s="1" t="s">
        <v>49</v>
      </c>
      <c r="F16" s="2">
        <v>2</v>
      </c>
    </row>
    <row r="17" spans="2:6" ht="15" customHeight="1" x14ac:dyDescent="0.35">
      <c r="B17" s="47"/>
      <c r="C17" s="45"/>
      <c r="D17" s="35"/>
      <c r="E17" s="1" t="s">
        <v>52</v>
      </c>
      <c r="F17" s="2">
        <v>1</v>
      </c>
    </row>
    <row r="18" spans="2:6" ht="15" customHeight="1" x14ac:dyDescent="0.35">
      <c r="B18" s="47"/>
      <c r="C18" s="45"/>
      <c r="D18" s="32" t="s">
        <v>14</v>
      </c>
      <c r="E18" s="1" t="s">
        <v>15</v>
      </c>
      <c r="F18" s="2">
        <v>73</v>
      </c>
    </row>
    <row r="19" spans="2:6" ht="15" customHeight="1" x14ac:dyDescent="0.35">
      <c r="B19" s="47"/>
      <c r="C19" s="45"/>
      <c r="D19" s="33"/>
      <c r="E19" s="1" t="s">
        <v>16</v>
      </c>
      <c r="F19" s="2">
        <v>35</v>
      </c>
    </row>
    <row r="20" spans="2:6" ht="15" customHeight="1" x14ac:dyDescent="0.35">
      <c r="B20" s="47"/>
      <c r="C20" s="45"/>
      <c r="D20" s="34"/>
      <c r="E20" s="1" t="s">
        <v>17</v>
      </c>
      <c r="F20" s="2">
        <v>6578</v>
      </c>
    </row>
    <row r="21" spans="2:6" ht="15" customHeight="1" x14ac:dyDescent="0.35">
      <c r="B21" s="47"/>
      <c r="C21" s="46"/>
      <c r="D21" s="35"/>
      <c r="E21" s="1" t="s">
        <v>18</v>
      </c>
      <c r="F21" s="2">
        <v>224</v>
      </c>
    </row>
    <row r="22" spans="2:6" ht="15" customHeight="1" x14ac:dyDescent="0.35">
      <c r="B22" s="47"/>
      <c r="C22" s="22" t="s">
        <v>19</v>
      </c>
      <c r="D22" s="23"/>
      <c r="E22" s="1" t="s">
        <v>20</v>
      </c>
      <c r="F22" s="2">
        <v>22</v>
      </c>
    </row>
    <row r="23" spans="2:6" ht="15" customHeight="1" x14ac:dyDescent="0.35">
      <c r="B23" s="47"/>
      <c r="C23" s="24"/>
      <c r="D23" s="25"/>
      <c r="E23" s="1" t="s">
        <v>21</v>
      </c>
      <c r="F23" s="2">
        <v>9</v>
      </c>
    </row>
    <row r="24" spans="2:6" ht="15" customHeight="1" x14ac:dyDescent="0.35">
      <c r="B24" s="47"/>
      <c r="C24" s="22" t="s">
        <v>22</v>
      </c>
      <c r="D24" s="23"/>
      <c r="E24" s="1" t="s">
        <v>23</v>
      </c>
      <c r="F24" s="2">
        <v>12</v>
      </c>
    </row>
    <row r="25" spans="2:6" ht="19.5" x14ac:dyDescent="0.35">
      <c r="B25" s="45"/>
      <c r="C25" s="24"/>
      <c r="D25" s="25"/>
      <c r="E25" s="9" t="s">
        <v>50</v>
      </c>
      <c r="F25" s="2">
        <v>167</v>
      </c>
    </row>
    <row r="26" spans="2:6" ht="15" customHeight="1" x14ac:dyDescent="0.35">
      <c r="B26" s="18" t="s">
        <v>24</v>
      </c>
      <c r="C26" s="6" t="s">
        <v>25</v>
      </c>
      <c r="D26" s="4"/>
      <c r="E26" s="5"/>
      <c r="F26" s="2">
        <v>46</v>
      </c>
    </row>
    <row r="27" spans="2:6" ht="15" customHeight="1" x14ac:dyDescent="0.35">
      <c r="B27" s="19"/>
      <c r="C27" s="6" t="s">
        <v>26</v>
      </c>
      <c r="D27" s="4"/>
      <c r="E27" s="5"/>
      <c r="F27" s="2">
        <v>1017</v>
      </c>
    </row>
    <row r="28" spans="2:6" ht="15" customHeight="1" x14ac:dyDescent="0.35">
      <c r="B28" s="15" t="s">
        <v>27</v>
      </c>
      <c r="C28" s="17"/>
      <c r="D28" s="17"/>
      <c r="E28" s="16"/>
      <c r="F28" s="2">
        <v>966</v>
      </c>
    </row>
    <row r="29" spans="2:6" ht="15" customHeight="1" x14ac:dyDescent="0.35">
      <c r="B29" s="50" t="s">
        <v>28</v>
      </c>
      <c r="C29" s="51"/>
      <c r="D29" s="26" t="s">
        <v>29</v>
      </c>
      <c r="E29" s="27"/>
      <c r="F29" s="10">
        <v>23</v>
      </c>
    </row>
    <row r="30" spans="2:6" ht="15" customHeight="1" x14ac:dyDescent="0.35">
      <c r="B30" s="52"/>
      <c r="C30" s="53"/>
      <c r="D30" s="26" t="s">
        <v>30</v>
      </c>
      <c r="E30" s="27"/>
      <c r="F30" s="10">
        <v>5</v>
      </c>
    </row>
    <row r="31" spans="2:6" ht="15" customHeight="1" x14ac:dyDescent="0.35">
      <c r="B31" s="52"/>
      <c r="C31" s="53"/>
      <c r="D31" s="26" t="s">
        <v>31</v>
      </c>
      <c r="E31" s="27"/>
      <c r="F31" s="10">
        <v>100</v>
      </c>
    </row>
    <row r="32" spans="2:6" ht="15" customHeight="1" x14ac:dyDescent="0.35">
      <c r="B32" s="52"/>
      <c r="C32" s="53"/>
      <c r="D32" s="26" t="s">
        <v>54</v>
      </c>
      <c r="E32" s="27"/>
      <c r="F32" s="10">
        <v>1</v>
      </c>
    </row>
    <row r="33" spans="2:13" ht="15" customHeight="1" x14ac:dyDescent="0.35">
      <c r="B33" s="22" t="s">
        <v>33</v>
      </c>
      <c r="C33" s="23"/>
      <c r="D33" s="15" t="s">
        <v>34</v>
      </c>
      <c r="E33" s="16"/>
      <c r="F33" s="2">
        <v>1</v>
      </c>
    </row>
    <row r="34" spans="2:13" ht="15" customHeight="1" x14ac:dyDescent="0.35">
      <c r="B34" s="24"/>
      <c r="C34" s="25"/>
      <c r="D34" s="15" t="s">
        <v>35</v>
      </c>
      <c r="E34" s="16"/>
      <c r="F34" s="2">
        <v>42</v>
      </c>
    </row>
    <row r="35" spans="2:13" ht="15" customHeight="1" x14ac:dyDescent="0.35">
      <c r="B35" s="15" t="s">
        <v>36</v>
      </c>
      <c r="C35" s="17"/>
      <c r="D35" s="17"/>
      <c r="E35" s="16"/>
      <c r="F35" s="2">
        <v>14</v>
      </c>
    </row>
    <row r="36" spans="2:13" ht="15" customHeight="1" x14ac:dyDescent="0.35">
      <c r="B36" s="15" t="s">
        <v>37</v>
      </c>
      <c r="C36" s="17"/>
      <c r="D36" s="17"/>
      <c r="E36" s="16"/>
      <c r="F36" s="2">
        <v>1115</v>
      </c>
      <c r="G36" s="7"/>
      <c r="H36" s="7"/>
    </row>
    <row r="37" spans="2:13" ht="15" customHeight="1" x14ac:dyDescent="0.35">
      <c r="B37" s="15" t="s">
        <v>53</v>
      </c>
      <c r="C37" s="17"/>
      <c r="D37" s="17"/>
      <c r="E37" s="16"/>
      <c r="F37" s="2">
        <v>1</v>
      </c>
      <c r="G37" s="7"/>
      <c r="H37" s="7"/>
    </row>
    <row r="38" spans="2:13" ht="15" customHeight="1" x14ac:dyDescent="0.35">
      <c r="B38" s="15" t="s">
        <v>38</v>
      </c>
      <c r="C38" s="17"/>
      <c r="D38" s="17"/>
      <c r="E38" s="16"/>
      <c r="F38" s="2">
        <v>10</v>
      </c>
    </row>
    <row r="39" spans="2:13" ht="15" customHeight="1" x14ac:dyDescent="0.35">
      <c r="B39" s="15" t="s">
        <v>55</v>
      </c>
      <c r="C39" s="17"/>
      <c r="D39" s="17"/>
      <c r="E39" s="16"/>
      <c r="F39" s="2">
        <v>16</v>
      </c>
      <c r="G39" s="7"/>
    </row>
    <row r="40" spans="2:13" ht="15" customHeight="1" x14ac:dyDescent="0.35">
      <c r="B40" s="15" t="s">
        <v>39</v>
      </c>
      <c r="C40" s="17"/>
      <c r="D40" s="17"/>
      <c r="E40" s="16"/>
      <c r="F40" s="2">
        <v>0</v>
      </c>
    </row>
    <row r="41" spans="2:13" ht="15" customHeight="1" x14ac:dyDescent="0.35">
      <c r="B41" s="15" t="s">
        <v>40</v>
      </c>
      <c r="C41" s="17"/>
      <c r="D41" s="17"/>
      <c r="E41" s="16"/>
      <c r="F41" s="2">
        <v>0</v>
      </c>
    </row>
    <row r="42" spans="2:13" ht="15" customHeight="1" x14ac:dyDescent="0.35">
      <c r="B42" s="13" t="s">
        <v>41</v>
      </c>
      <c r="C42" s="14"/>
      <c r="D42" s="11" t="s">
        <v>42</v>
      </c>
      <c r="E42" s="12"/>
      <c r="F42" s="10">
        <v>1009</v>
      </c>
      <c r="I42" s="7"/>
      <c r="J42" s="8"/>
      <c r="K42" s="7"/>
      <c r="L42" s="7"/>
      <c r="M42" s="7"/>
    </row>
    <row r="43" spans="2:13" ht="15" customHeight="1" x14ac:dyDescent="0.35">
      <c r="B43" s="14"/>
      <c r="C43" s="14"/>
      <c r="D43" s="11" t="s">
        <v>32</v>
      </c>
      <c r="E43" s="12"/>
      <c r="F43" s="10">
        <v>1075</v>
      </c>
    </row>
    <row r="44" spans="2:13" ht="15" customHeight="1" x14ac:dyDescent="0.35">
      <c r="B44" s="12"/>
      <c r="C44" s="12"/>
      <c r="D44" s="11" t="s">
        <v>43</v>
      </c>
      <c r="E44" s="12"/>
      <c r="F44" s="10">
        <v>5817</v>
      </c>
    </row>
    <row r="47" spans="2:13" ht="16.5" customHeight="1" x14ac:dyDescent="0.35"/>
  </sheetData>
  <sheetProtection algorithmName="SHA-512" hashValue="sIxexBVevINXEhqPtrqExoebKE508172B7+rpU9pvvaqNRnh2SkZFCJ3zQWszjDswaV2GdVFw6JaPx3BIoGDnA==" saltValue="khmHF+amXEhiB8lnB6FU7A==" spinCount="100000" sheet="1" objects="1" scenarios="1"/>
  <mergeCells count="32">
    <mergeCell ref="B2:D2"/>
    <mergeCell ref="B5:F5"/>
    <mergeCell ref="D18:D21"/>
    <mergeCell ref="B9:D12"/>
    <mergeCell ref="D13:D17"/>
    <mergeCell ref="C13:C21"/>
    <mergeCell ref="B13:B25"/>
    <mergeCell ref="B8:F8"/>
    <mergeCell ref="B26:B27"/>
    <mergeCell ref="B28:E28"/>
    <mergeCell ref="B37:E37"/>
    <mergeCell ref="I8:K8"/>
    <mergeCell ref="B39:E39"/>
    <mergeCell ref="C22:D23"/>
    <mergeCell ref="C24:D25"/>
    <mergeCell ref="D32:E32"/>
    <mergeCell ref="D30:E30"/>
    <mergeCell ref="D31:E31"/>
    <mergeCell ref="D33:E33"/>
    <mergeCell ref="B29:C32"/>
    <mergeCell ref="B33:C34"/>
    <mergeCell ref="D29:E29"/>
    <mergeCell ref="D42:E42"/>
    <mergeCell ref="D44:E44"/>
    <mergeCell ref="B42:C44"/>
    <mergeCell ref="D34:E34"/>
    <mergeCell ref="B35:E35"/>
    <mergeCell ref="B36:E36"/>
    <mergeCell ref="B38:E38"/>
    <mergeCell ref="B40:E40"/>
    <mergeCell ref="D43:E43"/>
    <mergeCell ref="B41:E41"/>
  </mergeCells>
  <pageMargins left="0.7" right="0.7" top="0.75" bottom="0.75" header="0.3" footer="0.3"/>
  <pageSetup paperSize="9" fitToHeight="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C19"/>
  <sheetViews>
    <sheetView showGridLines="0" showRowColHeaders="0" workbookViewId="0">
      <selection activeCell="B19" sqref="B19"/>
    </sheetView>
  </sheetViews>
  <sheetFormatPr baseColWidth="10" defaultColWidth="11.453125" defaultRowHeight="14.5" x14ac:dyDescent="0.35"/>
  <cols>
    <col min="1" max="1" width="3" customWidth="1"/>
    <col min="2" max="2" width="25.453125" customWidth="1"/>
  </cols>
  <sheetData>
    <row r="3" spans="2:3" ht="15" customHeight="1" x14ac:dyDescent="0.35">
      <c r="B3" s="1" t="s">
        <v>44</v>
      </c>
      <c r="C3" s="2">
        <f>SUM(Hoja1!F13:F21)</f>
        <v>7143</v>
      </c>
    </row>
    <row r="4" spans="2:3" x14ac:dyDescent="0.35">
      <c r="B4" s="1" t="s">
        <v>45</v>
      </c>
      <c r="C4" s="2">
        <f>SUM(Hoja1!F22:F23)</f>
        <v>31</v>
      </c>
    </row>
    <row r="5" spans="2:3" x14ac:dyDescent="0.35">
      <c r="B5" s="1" t="s">
        <v>46</v>
      </c>
      <c r="C5" s="2">
        <f>SUM(Hoja1!F24:F25)</f>
        <v>179</v>
      </c>
    </row>
    <row r="6" spans="2:3" x14ac:dyDescent="0.35">
      <c r="B6" s="1" t="s">
        <v>24</v>
      </c>
      <c r="C6" s="2">
        <f>SUM(Hoja1!F26:F27)</f>
        <v>1063</v>
      </c>
    </row>
    <row r="7" spans="2:3" ht="15" customHeight="1" x14ac:dyDescent="0.35">
      <c r="B7" s="1" t="s">
        <v>27</v>
      </c>
      <c r="C7" s="2">
        <f>Hoja1!F28</f>
        <v>966</v>
      </c>
    </row>
    <row r="8" spans="2:3" x14ac:dyDescent="0.35">
      <c r="B8" s="1" t="s">
        <v>28</v>
      </c>
      <c r="C8" s="2">
        <f>SUM(Hoja1!F29:F32)</f>
        <v>129</v>
      </c>
    </row>
    <row r="9" spans="2:3" x14ac:dyDescent="0.35">
      <c r="B9" s="1" t="s">
        <v>33</v>
      </c>
      <c r="C9" s="2">
        <f>SUM(Hoja1!F33:F34)</f>
        <v>43</v>
      </c>
    </row>
    <row r="10" spans="2:3" x14ac:dyDescent="0.35">
      <c r="B10" s="1" t="s">
        <v>47</v>
      </c>
      <c r="C10" s="2">
        <f>Hoja1!F35</f>
        <v>14</v>
      </c>
    </row>
    <row r="11" spans="2:3" x14ac:dyDescent="0.35">
      <c r="B11" s="1" t="s">
        <v>48</v>
      </c>
      <c r="C11" s="2">
        <f>Hoja1!F36</f>
        <v>1115</v>
      </c>
    </row>
    <row r="12" spans="2:3" x14ac:dyDescent="0.35">
      <c r="B12" s="1" t="s">
        <v>53</v>
      </c>
      <c r="C12" s="2">
        <f>Hoja1!F37</f>
        <v>1</v>
      </c>
    </row>
    <row r="13" spans="2:3" x14ac:dyDescent="0.35">
      <c r="B13" s="1" t="s">
        <v>3</v>
      </c>
      <c r="C13" s="2">
        <f>SUM(Hoja1!F9:F12)</f>
        <v>10</v>
      </c>
    </row>
    <row r="14" spans="2:3" x14ac:dyDescent="0.35">
      <c r="B14" s="1" t="s">
        <v>38</v>
      </c>
      <c r="C14" s="2">
        <f>Hoja1!F38</f>
        <v>10</v>
      </c>
    </row>
    <row r="15" spans="2:3" x14ac:dyDescent="0.35">
      <c r="B15" s="1" t="s">
        <v>55</v>
      </c>
      <c r="C15" s="2">
        <f>Hoja1!F39</f>
        <v>16</v>
      </c>
    </row>
    <row r="16" spans="2:3" x14ac:dyDescent="0.35">
      <c r="B16" s="1" t="s">
        <v>39</v>
      </c>
      <c r="C16" s="2">
        <f>Hoja1!F40</f>
        <v>0</v>
      </c>
    </row>
    <row r="17" spans="2:3" x14ac:dyDescent="0.35">
      <c r="B17" s="1" t="s">
        <v>40</v>
      </c>
      <c r="C17" s="2">
        <f>Hoja1!F41</f>
        <v>0</v>
      </c>
    </row>
    <row r="18" spans="2:3" x14ac:dyDescent="0.35">
      <c r="B18" s="1" t="s">
        <v>41</v>
      </c>
      <c r="C18" s="2">
        <f>Hoja1!F42+Hoja1!F43</f>
        <v>2084</v>
      </c>
    </row>
    <row r="19" spans="2:3" x14ac:dyDescent="0.35">
      <c r="B19" s="1" t="s">
        <v>43</v>
      </c>
      <c r="C19" s="2">
        <f>Hoja1!F44</f>
        <v>5817</v>
      </c>
    </row>
  </sheetData>
  <pageMargins left="0.7" right="0.7" top="0.75" bottom="0.75" header="0.3" footer="0.3"/>
  <pageSetup paperSize="9"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D8D041217AB9841AEB7545B4665EC73" ma:contentTypeVersion="3" ma:contentTypeDescription="Crear nuevo documento." ma:contentTypeScope="" ma:versionID="a1916a627559ae7550ed6d6e78ead138">
  <xsd:schema xmlns:xsd="http://www.w3.org/2001/XMLSchema" xmlns:xs="http://www.w3.org/2001/XMLSchema" xmlns:p="http://schemas.microsoft.com/office/2006/metadata/properties" xmlns:ns2="953b4c01-a9b3-430d-b062-df41261ff5c4" targetNamespace="http://schemas.microsoft.com/office/2006/metadata/properties" ma:root="true" ma:fieldsID="d0ebe8d60e57d8690b8baec59e131035" ns2:_="">
    <xsd:import namespace="953b4c01-a9b3-430d-b062-df41261ff5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3b4c01-a9b3-430d-b062-df41261ff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953145-EABD-4CF7-8FB8-8CAE412010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3b4c01-a9b3-430d-b062-df41261ff5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001A31-68DF-4E87-BD29-95E7C1C1CB71}">
  <ds:schemaRefs>
    <ds:schemaRef ds:uri="http://schemas.microsoft.com/office/2006/metadata/properties"/>
    <ds:schemaRef ds:uri="http://schemas.microsoft.com/office/infopath/2007/PartnerControls"/>
    <ds:schemaRef ds:uri="806618bb-0640-4faf-b676-b572fd9d437e"/>
  </ds:schemaRefs>
</ds:datastoreItem>
</file>

<file path=customXml/itemProps3.xml><?xml version="1.0" encoding="utf-8"?>
<ds:datastoreItem xmlns:ds="http://schemas.openxmlformats.org/officeDocument/2006/customXml" ds:itemID="{64136B21-C39A-47C5-B195-684A674AE8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Aux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2006-09-12T12:46:56Z</dcterms:created>
  <dcterms:modified xsi:type="dcterms:W3CDTF">2026-06-25T09:57:03Z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0x0101000D8D041217AB9841AEB7545B4665EC73</vt:lpwstr>
  </property>
</Properties>
</file>