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74A2C9D-FC90-478F-96B2-E0B5D8BD6736}" xr6:coauthVersionLast="47" xr6:coauthVersionMax="47" xr10:uidLastSave="{00000000-0000-0000-0000-000000000000}"/>
  <workbookProtection workbookAlgorithmName="SHA-512" workbookHashValue="2eoCT/mJ3BzHFLt2ff4h8agtAfIapfVFJoEiEaAwn7x0n/cQ9OmRkmU9hDxNDx8QbKFHhW10ho00/zbWOVnYGg==" workbookSaltValue="ES2v5JLdc/Tx5x98gfrZH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82" i="15"/>
  <c r="L43" i="15"/>
  <c r="J43" i="15"/>
  <c r="I43" i="15"/>
  <c r="H43" i="15"/>
  <c r="G43" i="15"/>
  <c r="F43" i="15"/>
  <c r="E43" i="15"/>
  <c r="D43" i="15"/>
  <c r="D123" i="15" l="1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920FF95-A956-4524-BF16-4FBC80A596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8C047E-8925-4CAE-BC7B-9E5F2E0273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3EF245B-F865-40AB-A839-19BED446FF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E0D75E-87D7-434A-9080-6876B1BE28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8FC5ACE-6831-48B6-A54E-E836CA2521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8ADD2A0-51DC-4AA3-803D-64BB6E7C30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F85CE7D-F922-4C7E-B3FD-3DACDD94B9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16D3AA3-78C2-4C13-B595-B643ECEAA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B7F504E-0810-4159-B1CC-6BE284C364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8AFB12F-C7DA-4D2A-AFE2-4A45C5982A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224F763-87ED-4BAA-A78F-3A20A67B06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4200F8E-285A-4A99-AE6F-6B5A2CDF30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B31505-779F-4333-A82C-F35A4F582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4BDAAD3-56C2-4F0D-BF01-2FCA526EDF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79436C7-9170-4E16-9E02-39C8ED6959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EF4013-37BE-40E4-BBCF-723943CFDF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680EAF-25A9-477C-9B21-F5A00D9755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45C4B37-AC37-4D5E-9EF0-A3150EA631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1CBEC8-97DE-4562-9881-EE718CC2A7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4BC4F04-5C56-47E6-A248-E34D0827FA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C3991CC-208B-45E1-8DC2-0D2C1CD7AC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7894E7F-7D8E-479E-B542-7D39815D16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58A8691-CB7A-4F3B-AB3F-31CB941910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A1B1C0C-C3BD-48C4-A20F-1A9BB3B065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38F5E0D-A366-44D4-A078-F009415194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67E58B0-6A45-4B22-93CE-555DA8A65E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CF405F0-FCA1-4C0B-8D1F-A979628B4E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9454EB2-6C54-4733-871F-9DD79017CE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6853D1A-B36D-455D-B3A4-FC9BDF157D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597FF34-725E-4428-B49D-3E77EDDF1C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E21BFE-CEFC-4E55-BA0B-B06C8CFD04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A4183FE-07F7-4316-98B7-16458412D2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<sst xmlns="http://schemas.openxmlformats.org/spreadsheetml/2006/main" count="2863" uniqueCount="1839">
  <si>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</si>
  <si>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</si>
  <si>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</si>
  <si>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</si>
  <si>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</si>
  <si>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</si>
  <si>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</si>
  <si>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Teruel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</si>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</sst>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1A7F25E-7B6A-43EC-823B-B0972A51830D}"/>
    <cellStyle name="Normal" xfId="0" builtinId="0"/>
    <cellStyle name="Normal 2" xfId="1" xr:uid="{CB963912-D6C8-4C74-B723-4FDAD5D66ECE}"/>
    <cellStyle name="Normal 3" xfId="3" xr:uid="{058A230C-574C-4768-B6E4-619EB1DEACAB}"/>
    <cellStyle name="Normal 3 2" xfId="4" xr:uid="{CAC8A165-D1D4-4422-A88F-137A901F1D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9D-4F33-BA07-B8F5381623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9D-4F33-BA07-B8F5381623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512</c:v>
                </c:pt>
                <c:pt idx="1">
                  <c:v>4329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9D-4F33-BA07-B8F538162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46-4334-ACCD-A864CF4CB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46-4334-ACCD-A864CF4CB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46-4334-ACCD-A864CF4CB49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</c:v>
                </c:pt>
                <c:pt idx="1">
                  <c:v>136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46-4334-ACCD-A864CF4C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70-402D-95CE-477ED25CF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70-402D-95CE-477ED25CF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70-402D-95CE-477ED25CF9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0-402D-95CE-477ED25C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C6-4842-A4CE-DE451B58C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C6-4842-A4CE-DE451B58CA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C6-4842-A4CE-DE451B58C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5-418E-B980-1BA9BAC99B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5-418E-B980-1BA9BAC99B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504</c:v>
                </c:pt>
                <c:pt idx="1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5-418E-B980-1BA9BAC9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</c:v>
              </c:pt>
              <c:pt idx="1">
                <c:v>298</c:v>
              </c:pt>
              <c:pt idx="2">
                <c:v>6</c:v>
              </c:pt>
              <c:pt idx="3">
                <c:v>2</c:v>
              </c:pt>
              <c:pt idx="4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1-3673-4D3B-9BDC-0FEE1930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366</c:v>
              </c:pt>
              <c:pt idx="1">
                <c:v>214</c:v>
              </c:pt>
              <c:pt idx="2">
                <c:v>24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E96-4906-876E-E7DD344A0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17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5B11-4F63-8342-F24A53D08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6CD-420A-8AA2-2E5C72B2D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235</c:v>
              </c:pt>
              <c:pt idx="1">
                <c:v>7</c:v>
              </c:pt>
              <c:pt idx="2">
                <c:v>129</c:v>
              </c:pt>
              <c:pt idx="3">
                <c:v>5</c:v>
              </c:pt>
              <c:pt idx="4">
                <c:v>5</c:v>
              </c:pt>
              <c:pt idx="5">
                <c:v>21</c:v>
              </c:pt>
              <c:pt idx="6">
                <c:v>1</c:v>
              </c:pt>
              <c:pt idx="7">
                <c:v>29</c:v>
              </c:pt>
              <c:pt idx="8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1-BE85-491D-B715-FB056F309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788-4468-A3B0-FDC5C2F75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74-4FB7-80DA-4BA60D7D75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74-4FB7-80DA-4BA60D7D75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74-4FB7-80DA-4BA60D7D75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107</c:v>
                </c:pt>
                <c:pt idx="1">
                  <c:v>48</c:v>
                </c:pt>
                <c:pt idx="2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74-4FB7-80DA-4BA60D7D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2145</c:v>
              </c:pt>
              <c:pt idx="1">
                <c:v>292</c:v>
              </c:pt>
              <c:pt idx="2">
                <c:v>180</c:v>
              </c:pt>
              <c:pt idx="3">
                <c:v>553</c:v>
              </c:pt>
              <c:pt idx="4">
                <c:v>1136</c:v>
              </c:pt>
              <c:pt idx="5">
                <c:v>418</c:v>
              </c:pt>
              <c:pt idx="6">
                <c:v>500</c:v>
              </c:pt>
            </c:numLit>
          </c:val>
          <c:extLst>
            <c:ext xmlns:c16="http://schemas.microsoft.com/office/drawing/2014/chart" uri="{C3380CC4-5D6E-409C-BE32-E72D297353CC}">
              <c16:uniqueId val="{00000001-85B2-436E-82BB-E4BDF0CF7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251</c:v>
              </c:pt>
              <c:pt idx="1">
                <c:v>229</c:v>
              </c:pt>
              <c:pt idx="2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1-78E9-4A9D-88E5-F99DE8D3D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94</c:v>
              </c:pt>
              <c:pt idx="2">
                <c:v>19</c:v>
              </c:pt>
              <c:pt idx="3">
                <c:v>18</c:v>
              </c:pt>
              <c:pt idx="4">
                <c:v>34</c:v>
              </c:pt>
              <c:pt idx="5">
                <c:v>179</c:v>
              </c:pt>
              <c:pt idx="6">
                <c:v>22</c:v>
              </c:pt>
              <c:pt idx="7">
                <c:v>12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ED9C-4D48-A686-8E6156EB5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121</c:v>
              </c:pt>
              <c:pt idx="1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1-C7BC-4D95-9464-A4502924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90</c:v>
              </c:pt>
              <c:pt idx="1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1-E236-48CB-8EA3-49322D1A4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EB7-44A6-9492-631A3A72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AE4-43DC-8CB1-3B23EBF11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02B-4C03-AECE-07CC07B02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63FB-485C-A358-B8FE42AD8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3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9</c:v>
              </c:pt>
              <c:pt idx="6">
                <c:v>31</c:v>
              </c:pt>
              <c:pt idx="7">
                <c:v>2</c:v>
              </c:pt>
              <c:pt idx="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39C-4FBB-87EA-FBDA17832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68-4C5E-BD89-D0A55C764F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68-4C5E-BD89-D0A55C764F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352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68-4C5E-BD89-D0A55C76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</c:v>
              </c:pt>
              <c:pt idx="1">
                <c:v>127</c:v>
              </c:pt>
              <c:pt idx="2">
                <c:v>109</c:v>
              </c:pt>
              <c:pt idx="3">
                <c:v>192</c:v>
              </c:pt>
              <c:pt idx="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1-38D6-4037-8988-E1DE53FBF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E7-47A8-B69B-659A92AE8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E7-47A8-B69B-659A92AE8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E7-47A8-B69B-659A92AE8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E7-47A8-B69B-659A92AE859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7-47A8-B69B-659A92AE8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E7-47A8-B69B-659A92AE8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9E-4CB0-9437-E499A7620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9E-4CB0-9437-E499A7620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9E-4CB0-9437-E499A7620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9E-4CB0-9437-E499A7620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B9E-4CB0-9437-E499A76204F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E-4CB0-9437-E499A76204F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E-4CB0-9437-E499A76204F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E-4CB0-9437-E499A7620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9E-4CB0-9437-E499A7620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112</c:v>
                </c:pt>
                <c:pt idx="1">
                  <c:v>32</c:v>
                </c:pt>
                <c:pt idx="2">
                  <c:v>23</c:v>
                </c:pt>
                <c:pt idx="3">
                  <c:v>26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2-4EC9-9FB8-B0B1FF0CA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9-48F0-ACEE-5DE730894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43</c:v>
                </c:pt>
                <c:pt idx="1">
                  <c:v>11</c:v>
                </c:pt>
                <c:pt idx="2">
                  <c:v>3</c:v>
                </c:pt>
                <c:pt idx="3">
                  <c:v>19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8-4A84-B08B-E9995FF06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45</c:v>
                </c:pt>
                <c:pt idx="1">
                  <c:v>72</c:v>
                </c:pt>
                <c:pt idx="2">
                  <c:v>13</c:v>
                </c:pt>
                <c:pt idx="3">
                  <c:v>6</c:v>
                </c:pt>
                <c:pt idx="4">
                  <c:v>33</c:v>
                </c:pt>
                <c:pt idx="5">
                  <c:v>74</c:v>
                </c:pt>
                <c:pt idx="6">
                  <c:v>0</c:v>
                </c:pt>
                <c:pt idx="7">
                  <c:v>0</c:v>
                </c:pt>
                <c:pt idx="8">
                  <c:v>16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1-4EAC-BCEA-E1600EB63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3-42FF-9F6C-6D2C190DF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5AFD-4480-B003-279B852B4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10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0FE-45D9-BED0-3B77DCA6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94-4AF0-83B6-27ED8E8A4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94-4AF0-83B6-27ED8E8A47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4-4AF0-83B6-27ED8E8A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36</c:v>
              </c:pt>
              <c:pt idx="1">
                <c:v>7</c:v>
              </c:pt>
              <c:pt idx="2">
                <c:v>3</c:v>
              </c:pt>
              <c:pt idx="3">
                <c:v>1</c:v>
              </c:pt>
              <c:pt idx="4">
                <c:v>16</c:v>
              </c:pt>
              <c:pt idx="5">
                <c:v>11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4</c:v>
              </c:pt>
              <c:pt idx="10">
                <c:v>4</c:v>
              </c:pt>
              <c:pt idx="11">
                <c:v>3</c:v>
              </c:pt>
              <c:pt idx="12">
                <c:v>16</c:v>
              </c:pt>
              <c:pt idx="13">
                <c:v>2</c:v>
              </c:pt>
              <c:pt idx="14">
                <c:v>1</c:v>
              </c:pt>
              <c:pt idx="15">
                <c:v>5</c:v>
              </c:pt>
              <c:pt idx="1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99A-4577-B02F-2BD168C2C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D6-4DD0-AE13-4395E184E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D6-4DD0-AE13-4395E184EC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D6-4DD0-AE13-4395E184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59-4004-8C55-B862A4BE6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59-4004-8C55-B862A4BE6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59-4004-8C55-B862A4BE60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59-4004-8C55-B862A4BE604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59-4004-8C55-B862A4BE604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</c:v>
              </c:pt>
              <c:pt idx="1">
                <c:v>9</c:v>
              </c:pt>
              <c:pt idx="2">
                <c:v>2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FFF-4C4B-AFB4-D5CA1FFD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D7A-4C2F-8CE9-E4B91F57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8</c:v>
              </c:pt>
              <c:pt idx="2">
                <c:v>7</c:v>
              </c:pt>
              <c:pt idx="3">
                <c:v>26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78F5-4533-9229-7E3446ED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9E-492C-802C-659B8022D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9E-492C-802C-659B8022D1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68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9E-492C-802C-659B8022D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1F-4113-85D2-28A348141B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1F-4113-85D2-28A348141B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1F-4113-85D2-28A348141B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1F-4113-85D2-28A348141B6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F-4113-85D2-28A348141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</c:v>
                </c:pt>
                <c:pt idx="1">
                  <c:v>30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1F-4113-85D2-28A348141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184</c:v>
              </c:pt>
              <c:pt idx="1">
                <c:v>55</c:v>
              </c:pt>
              <c:pt idx="2">
                <c:v>3</c:v>
              </c:pt>
              <c:pt idx="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9578-46E7-BA2E-AD879C1F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64</c:v>
              </c:pt>
              <c:pt idx="1">
                <c:v>21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84EB-4C17-986A-2A58DD2AF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1B-49FE-B725-2822F93F00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1B-49FE-B725-2822F93F00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135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B-49FE-B725-2822F93F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47</c:v>
              </c:pt>
              <c:pt idx="1">
                <c:v>503</c:v>
              </c:pt>
            </c:numLit>
          </c:val>
          <c:extLst>
            <c:ext xmlns:c16="http://schemas.microsoft.com/office/drawing/2014/chart" uri="{C3380CC4-5D6E-409C-BE32-E72D297353CC}">
              <c16:uniqueId val="{00000001-57AD-42D5-8DB7-94826622F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944-421C-A005-3EC55624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4AE-4E92-957C-6665B997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6A1-4517-A189-1BFCD3A8F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</c:v>
              </c:pt>
              <c:pt idx="1">
                <c:v>4</c:v>
              </c:pt>
              <c:pt idx="2">
                <c:v>9</c:v>
              </c:pt>
              <c:pt idx="3">
                <c:v>23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4B-403C-825B-7A6FB0820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129</c:v>
              </c:pt>
              <c:pt idx="2">
                <c:v>4</c:v>
              </c:pt>
              <c:pt idx="3">
                <c:v>3</c:v>
              </c:pt>
              <c:pt idx="4">
                <c:v>87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D1D-4402-9C1D-E7A32501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99</c:v>
              </c:pt>
              <c:pt idx="2">
                <c:v>3</c:v>
              </c:pt>
              <c:pt idx="3">
                <c:v>1</c:v>
              </c:pt>
              <c:pt idx="4">
                <c:v>2</c:v>
              </c:pt>
              <c:pt idx="5">
                <c:v>69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BC0-459B-8298-80B2BCFEE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3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D8F-42F7-B8F6-24773D2A5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8-4A62-A74D-1505F46AB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A8-4A62-A74D-1505F46AB6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8-4A62-A74D-1505F46AB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25E-4A14-B865-1B73FE777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70E-4BD8-B5A1-2A245FD9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106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78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07F-412E-9CA1-38D868229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11</c:v>
              </c:pt>
              <c:pt idx="3">
                <c:v>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273-48E1-87ED-57574C809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  <c:pt idx="4">
                  <c:v>Procedimiento Ordinario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25</c:v>
              </c:pt>
              <c:pt idx="2">
                <c:v>2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84D-4349-BD4E-44CB3206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F18-4F03-AAF5-2D08CDCC8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58F-492F-889F-7E01A5DE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2B-472B-9B6A-F8CF462520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2B-472B-9B6A-F8CF462520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2B-472B-9B6A-F8CF46252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24-4307-9DB2-DD86537D3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24-4307-9DB2-DD86537D3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24-4307-9DB2-DD86537D3DB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49</c:v>
                </c:pt>
                <c:pt idx="1">
                  <c:v>4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4-4307-9DB2-DD86537D3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AE-4F74-B18C-4277B03A1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AE-4F74-B18C-4277B03A1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42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E-4F74-B18C-4277B03A1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78F9B83-77B7-46D5-9509-8EC7941B1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0364421-C0C9-485C-85DC-BBD3F79D9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475710B-E4FB-460C-B54E-28845441F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78B0EAB-E1FA-47FB-9CFA-7E84307AE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97B1BD7-E9B8-4F31-ABAB-8D5DBED0B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273AE96-788D-4B28-85FF-4FD060622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075308B-8978-4E40-A034-2FD617898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DA9FAFE-C63E-4F95-83AB-E655C054D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3F61E89-9884-46CD-BA0B-426C217E4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597DC75-63E5-402D-AA9F-99CA4D24F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E838EDD-21E3-4D9C-8B12-1234DABFC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1140391-C632-4B22-A98C-F390D404D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F25A1DC-07B2-45B4-BCF2-383C32832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A6F3572-CEFE-3A05-1660-3B3D91A08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384175</xdr:colOff>
      <xdr:row>6</xdr:row>
      <xdr:rowOff>152400</xdr:rowOff>
    </xdr:from>
    <xdr:to>
      <xdr:col>22</xdr:col>
      <xdr:colOff>66675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1375C4B-2507-6EC4-F048-32A4821C6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365125</xdr:colOff>
      <xdr:row>8</xdr:row>
      <xdr:rowOff>28575</xdr:rowOff>
    </xdr:from>
    <xdr:to>
      <xdr:col>54</xdr:col>
      <xdr:colOff>127000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AC7E772-9A58-4F4B-C682-AB72C56DC2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190500</xdr:colOff>
      <xdr:row>7</xdr:row>
      <xdr:rowOff>12700</xdr:rowOff>
    </xdr:from>
    <xdr:to>
      <xdr:col>60</xdr:col>
      <xdr:colOff>85725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FD7F7AC-D7AA-C58B-034C-74C000E0B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E607602-1689-D0BD-AF44-56FD79C90C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2D121A-C3CF-5C9B-1B20-6C4ED2D24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D790B29-C53E-45BF-2274-E3B3A110F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0F7FF1C-2CE9-2818-4FE9-E2A7691A4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14007FA-5F34-C6E8-E561-B691BCD78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3B44498-3540-076E-E599-A46CEA752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40F97FE-05CF-9C23-02C2-ED82E7CF1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1F57F52-98BE-81F3-C8A1-1F94D9155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909C984-C692-4C3F-6C7D-031E6FD8A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7B99EC3-361A-10D1-A77A-B0355519F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FD628C2C-E95A-200A-EA05-F9C3797E4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73DB0EF1-EC8B-062B-C115-93E3E2F94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B082A727-670A-D974-349A-845E9253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501843-181F-4758-A23A-4ECE1AFF8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AE8104-6A0D-4C70-B8AD-691C1E588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39FAC8-6A86-41E4-A028-E849FD0F1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A80752-9643-437C-9A49-5D12DCF0D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7389508-970A-4EC1-A5E4-C457BE122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42F43AD-4D06-4AFB-9E1D-6D67A15F9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EF08623-55AE-45B4-8F26-3B43FABE9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17F8AD0B-CA31-2A1D-3044-1BFFBB03F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5EC6CC11-132D-D91E-5EE2-0F3F9C3A1C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53975</xdr:colOff>
      <xdr:row>11</xdr:row>
      <xdr:rowOff>50800</xdr:rowOff>
    </xdr:from>
    <xdr:to>
      <xdr:col>42</xdr:col>
      <xdr:colOff>1063625</xdr:colOff>
      <xdr:row>34</xdr:row>
      <xdr:rowOff>31750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03D7361-7897-0061-606E-659019810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2AE3EBF-4FAF-4E33-9DFC-086A56EF9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E901D4-9FDD-44E2-B110-18EC9C089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8620A2A-9303-CDEB-8057-4193A6D54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DE166AE-3FBF-8520-5ED0-E87639EA85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27D6FC9-CC6E-E025-0BA7-B372A77681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9991E35-EB9D-48FD-9B90-579A0E8A0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9A72BB2-7E09-4266-8D41-62F82CD8F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88357D1-87EE-1DE8-D8C0-C14BD1CC85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474C78C-8ECD-AE3C-D626-684DFDD65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5E449A-6582-4884-A261-BEA30CADF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8209D26-E454-441F-BAC8-F5ABD5BC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9C3652C-7A37-8AB8-9561-3AA1548C4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7656F10-176D-8FC0-9448-B1D4C5286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8CF35A26-6175-3F09-8B1E-B5B37A71D5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75F671C-4428-7160-3DE1-337EF96B3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D28D95A-A852-2910-2CCE-CDA93D368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0CE7144-2CE6-520B-ABCC-5A8C05FA41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45AB2B7-E0B8-77A3-EDA3-2411D833B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95D8C00-0784-B320-AF34-08E8CFEEB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51B64A8-464C-6950-471A-6E3FCACE0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19EA3CF-8D50-334B-9826-14DC953D2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6D33344-D947-4BC4-DBAE-9CA0CF8C5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6C32B3C-767E-D02B-4FFC-AE9B9B05B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CAC51DE-FAC5-003A-BEE2-DCEEF88C5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57709E0-DEA0-DBB7-475D-552A2E6F7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8B95DF3-B753-333D-3FB0-1FE7DEE046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DJCcsQl62IJM1XD1o0BrmA6HCbwoWA4nM6NeWUsA2T45MPs3F7bAm/4qYNvKlR4f58CdQEFPSayBGRmmqZo8A==" saltValue="8ldEFK0slnmVTXcaKxmZo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6</v>
      </c>
      <c r="D5" s="12">
        <v>2</v>
      </c>
      <c r="E5" s="18">
        <v>3</v>
      </c>
    </row>
    <row r="6" spans="1:5" x14ac:dyDescent="0.25">
      <c r="A6" s="17" t="s">
        <v>1195</v>
      </c>
      <c r="B6" s="14"/>
      <c r="C6" s="12">
        <v>2</v>
      </c>
      <c r="D6" s="12">
        <v>1</v>
      </c>
      <c r="E6" s="18">
        <v>1</v>
      </c>
    </row>
    <row r="7" spans="1:5" x14ac:dyDescent="0.25">
      <c r="A7" s="17" t="s">
        <v>1196</v>
      </c>
      <c r="B7" s="14"/>
      <c r="C7" s="12">
        <v>0</v>
      </c>
      <c r="D7" s="12">
        <v>0</v>
      </c>
      <c r="E7" s="18">
        <v>0</v>
      </c>
    </row>
    <row r="8" spans="1:5" x14ac:dyDescent="0.25">
      <c r="A8" s="17" t="s">
        <v>1197</v>
      </c>
      <c r="B8" s="14"/>
      <c r="C8" s="12">
        <v>11</v>
      </c>
      <c r="D8" s="12">
        <v>5</v>
      </c>
      <c r="E8" s="18">
        <v>6</v>
      </c>
    </row>
    <row r="9" spans="1:5" x14ac:dyDescent="0.25">
      <c r="A9" s="17" t="s">
        <v>615</v>
      </c>
      <c r="B9" s="14"/>
      <c r="C9" s="12">
        <v>4</v>
      </c>
      <c r="D9" s="12">
        <v>2</v>
      </c>
      <c r="E9" s="18">
        <v>2</v>
      </c>
    </row>
    <row r="10" spans="1:5" x14ac:dyDescent="0.25">
      <c r="A10" s="17" t="s">
        <v>1198</v>
      </c>
      <c r="B10" s="14"/>
      <c r="C10" s="12">
        <v>6</v>
      </c>
      <c r="D10" s="12">
        <v>2</v>
      </c>
      <c r="E10" s="18">
        <v>4</v>
      </c>
    </row>
    <row r="11" spans="1:5" x14ac:dyDescent="0.25">
      <c r="A11" s="200" t="s">
        <v>956</v>
      </c>
      <c r="B11" s="201"/>
      <c r="C11" s="25">
        <v>29</v>
      </c>
      <c r="D11" s="25">
        <v>12</v>
      </c>
      <c r="E11" s="25">
        <v>16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4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200" t="s">
        <v>956</v>
      </c>
      <c r="B17" s="201"/>
      <c r="C17" s="25">
        <v>4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8</v>
      </c>
    </row>
    <row r="22" spans="1:3" x14ac:dyDescent="0.25">
      <c r="A22" s="17" t="s">
        <v>1195</v>
      </c>
      <c r="B22" s="14"/>
      <c r="C22" s="18">
        <v>4</v>
      </c>
    </row>
    <row r="23" spans="1:3" x14ac:dyDescent="0.25">
      <c r="A23" s="17" t="s">
        <v>1196</v>
      </c>
      <c r="B23" s="14"/>
      <c r="C23" s="18">
        <v>0</v>
      </c>
    </row>
    <row r="24" spans="1:3" x14ac:dyDescent="0.25">
      <c r="A24" s="17" t="s">
        <v>1197</v>
      </c>
      <c r="B24" s="14"/>
      <c r="C24" s="18">
        <v>11</v>
      </c>
    </row>
    <row r="25" spans="1:3" x14ac:dyDescent="0.25">
      <c r="A25" s="17" t="s">
        <v>615</v>
      </c>
      <c r="B25" s="14"/>
      <c r="C25" s="18">
        <v>6</v>
      </c>
    </row>
    <row r="26" spans="1:3" x14ac:dyDescent="0.25">
      <c r="A26" s="17" t="s">
        <v>1198</v>
      </c>
      <c r="B26" s="14"/>
      <c r="C26" s="18">
        <v>11</v>
      </c>
    </row>
    <row r="27" spans="1:3" x14ac:dyDescent="0.25">
      <c r="A27" s="200" t="s">
        <v>956</v>
      </c>
      <c r="B27" s="201"/>
      <c r="C27" s="25">
        <v>40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1</v>
      </c>
    </row>
    <row r="32" spans="1:3" x14ac:dyDescent="0.25">
      <c r="A32" s="17" t="s">
        <v>1049</v>
      </c>
      <c r="B32" s="14"/>
      <c r="C32" s="18">
        <v>0</v>
      </c>
    </row>
    <row r="33" spans="1:3" x14ac:dyDescent="0.25">
      <c r="A33" s="17" t="s">
        <v>1204</v>
      </c>
      <c r="B33" s="14"/>
      <c r="C33" s="18">
        <v>25</v>
      </c>
    </row>
    <row r="34" spans="1:3" x14ac:dyDescent="0.25">
      <c r="A34" s="17" t="s">
        <v>1147</v>
      </c>
      <c r="B34" s="14"/>
      <c r="C34" s="18">
        <v>2</v>
      </c>
    </row>
    <row r="35" spans="1:3" x14ac:dyDescent="0.25">
      <c r="A35" s="17" t="s">
        <v>1205</v>
      </c>
      <c r="B35" s="14"/>
      <c r="C35" s="18">
        <v>12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1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200" t="s">
        <v>956</v>
      </c>
      <c r="B40" s="201"/>
      <c r="C40" s="25">
        <v>41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1</v>
      </c>
    </row>
    <row r="45" spans="1:3" x14ac:dyDescent="0.25">
      <c r="A45" s="17" t="s">
        <v>1195</v>
      </c>
      <c r="B45" s="14"/>
      <c r="C45" s="18">
        <v>1</v>
      </c>
    </row>
    <row r="46" spans="1:3" x14ac:dyDescent="0.25">
      <c r="A46" s="17" t="s">
        <v>1196</v>
      </c>
      <c r="B46" s="14"/>
      <c r="C46" s="18">
        <v>0</v>
      </c>
    </row>
    <row r="47" spans="1:3" x14ac:dyDescent="0.25">
      <c r="A47" s="17" t="s">
        <v>1197</v>
      </c>
      <c r="B47" s="14"/>
      <c r="C47" s="18">
        <v>4</v>
      </c>
    </row>
    <row r="48" spans="1:3" x14ac:dyDescent="0.25">
      <c r="A48" s="17" t="s">
        <v>615</v>
      </c>
      <c r="B48" s="14"/>
      <c r="C48" s="18">
        <v>3</v>
      </c>
    </row>
    <row r="49" spans="1:3" x14ac:dyDescent="0.25">
      <c r="A49" s="17" t="s">
        <v>1198</v>
      </c>
      <c r="B49" s="14"/>
      <c r="C49" s="18">
        <v>3</v>
      </c>
    </row>
    <row r="50" spans="1:3" x14ac:dyDescent="0.25">
      <c r="A50" s="200" t="s">
        <v>956</v>
      </c>
      <c r="B50" s="201"/>
      <c r="C50" s="25">
        <v>12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18">
        <v>0</v>
      </c>
    </row>
    <row r="54" spans="1:3" x14ac:dyDescent="0.25">
      <c r="A54" s="188"/>
      <c r="B54" s="11" t="s">
        <v>82</v>
      </c>
      <c r="C54" s="18">
        <v>0</v>
      </c>
    </row>
    <row r="55" spans="1:3" x14ac:dyDescent="0.25">
      <c r="A55" s="186" t="s">
        <v>1195</v>
      </c>
      <c r="B55" s="11" t="s">
        <v>79</v>
      </c>
      <c r="C55" s="18">
        <v>0</v>
      </c>
    </row>
    <row r="56" spans="1:3" x14ac:dyDescent="0.25">
      <c r="A56" s="188"/>
      <c r="B56" s="11" t="s">
        <v>82</v>
      </c>
      <c r="C56" s="18">
        <v>0</v>
      </c>
    </row>
    <row r="57" spans="1:3" x14ac:dyDescent="0.25">
      <c r="A57" s="186" t="s">
        <v>1196</v>
      </c>
      <c r="B57" s="11" t="s">
        <v>79</v>
      </c>
      <c r="C57" s="18">
        <v>0</v>
      </c>
    </row>
    <row r="58" spans="1:3" x14ac:dyDescent="0.25">
      <c r="A58" s="188"/>
      <c r="B58" s="11" t="s">
        <v>82</v>
      </c>
      <c r="C58" s="18">
        <v>0</v>
      </c>
    </row>
    <row r="59" spans="1:3" x14ac:dyDescent="0.25">
      <c r="A59" s="186" t="s">
        <v>1197</v>
      </c>
      <c r="B59" s="11" t="s">
        <v>79</v>
      </c>
      <c r="C59" s="18">
        <v>2</v>
      </c>
    </row>
    <row r="60" spans="1:3" x14ac:dyDescent="0.25">
      <c r="A60" s="188"/>
      <c r="B60" s="11" t="s">
        <v>82</v>
      </c>
      <c r="C60" s="18">
        <v>0</v>
      </c>
    </row>
    <row r="61" spans="1:3" x14ac:dyDescent="0.25">
      <c r="A61" s="186" t="s">
        <v>615</v>
      </c>
      <c r="B61" s="11" t="s">
        <v>79</v>
      </c>
      <c r="C61" s="18">
        <v>4</v>
      </c>
    </row>
    <row r="62" spans="1:3" x14ac:dyDescent="0.25">
      <c r="A62" s="188"/>
      <c r="B62" s="11" t="s">
        <v>82</v>
      </c>
      <c r="C62" s="18">
        <v>0</v>
      </c>
    </row>
    <row r="63" spans="1:3" x14ac:dyDescent="0.25">
      <c r="A63" s="186" t="s">
        <v>1198</v>
      </c>
      <c r="B63" s="11" t="s">
        <v>79</v>
      </c>
      <c r="C63" s="18">
        <v>2</v>
      </c>
    </row>
    <row r="64" spans="1:3" x14ac:dyDescent="0.25">
      <c r="A64" s="188"/>
      <c r="B64" s="11" t="s">
        <v>82</v>
      </c>
      <c r="C64" s="18">
        <v>1</v>
      </c>
    </row>
    <row r="65" spans="1:3" x14ac:dyDescent="0.25">
      <c r="A65" s="200" t="s">
        <v>956</v>
      </c>
      <c r="B65" s="201"/>
      <c r="C65" s="25">
        <v>9</v>
      </c>
    </row>
    <row r="66" spans="1:3" x14ac:dyDescent="0.25">
      <c r="A66" s="4"/>
    </row>
  </sheetData>
  <sheetProtection algorithmName="SHA-512" hashValue="WcRQVyw+YR3xg37M5J1F9TxkDLAoRy1wM8Ur+sIkSAO1TRwTn4aWEKQ2kkWCifUgzIpqvHbkjNY57GC+SdYBdw==" saltValue="DYwSuo6T+YN1M2yprY8RP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4" t="s">
        <v>1210</v>
      </c>
    </row>
    <row r="5" spans="1:7" ht="22.5" x14ac:dyDescent="0.25">
      <c r="A5" s="189" t="s">
        <v>1212</v>
      </c>
      <c r="B5" s="28" t="s">
        <v>1213</v>
      </c>
      <c r="C5" s="12">
        <v>13</v>
      </c>
      <c r="D5" s="12">
        <v>6</v>
      </c>
      <c r="E5" s="12">
        <v>2</v>
      </c>
      <c r="F5" s="12">
        <v>0</v>
      </c>
      <c r="G5" s="35">
        <v>13</v>
      </c>
    </row>
    <row r="6" spans="1:7" x14ac:dyDescent="0.25">
      <c r="A6" s="191"/>
      <c r="B6" s="28" t="s">
        <v>1214</v>
      </c>
      <c r="C6" s="12">
        <v>4</v>
      </c>
      <c r="D6" s="12">
        <v>3</v>
      </c>
      <c r="E6" s="12">
        <v>2</v>
      </c>
      <c r="F6" s="12">
        <v>0</v>
      </c>
      <c r="G6" s="35">
        <v>4</v>
      </c>
    </row>
    <row r="7" spans="1:7" x14ac:dyDescent="0.25">
      <c r="A7" s="10" t="s">
        <v>1215</v>
      </c>
      <c r="B7" s="28" t="s">
        <v>1216</v>
      </c>
      <c r="C7" s="12">
        <v>0</v>
      </c>
      <c r="D7" s="12">
        <v>0</v>
      </c>
      <c r="E7" s="12">
        <v>0</v>
      </c>
      <c r="F7" s="12">
        <v>0</v>
      </c>
      <c r="G7" s="35">
        <v>0</v>
      </c>
    </row>
    <row r="8" spans="1:7" ht="22.5" x14ac:dyDescent="0.25">
      <c r="A8" s="189" t="s">
        <v>1217</v>
      </c>
      <c r="B8" s="28" t="s">
        <v>1218</v>
      </c>
      <c r="C8" s="12">
        <v>0</v>
      </c>
      <c r="D8" s="12">
        <v>0</v>
      </c>
      <c r="E8" s="12">
        <v>0</v>
      </c>
      <c r="F8" s="12">
        <v>0</v>
      </c>
      <c r="G8" s="35">
        <v>0</v>
      </c>
    </row>
    <row r="9" spans="1:7" x14ac:dyDescent="0.25">
      <c r="A9" s="190"/>
      <c r="B9" s="28" t="s">
        <v>1219</v>
      </c>
      <c r="C9" s="12">
        <v>0</v>
      </c>
      <c r="D9" s="12">
        <v>0</v>
      </c>
      <c r="E9" s="12">
        <v>0</v>
      </c>
      <c r="F9" s="12">
        <v>0</v>
      </c>
      <c r="G9" s="35">
        <v>0</v>
      </c>
    </row>
    <row r="10" spans="1:7" ht="22.5" x14ac:dyDescent="0.25">
      <c r="A10" s="191"/>
      <c r="B10" s="28" t="s">
        <v>1220</v>
      </c>
      <c r="C10" s="12">
        <v>0</v>
      </c>
      <c r="D10" s="12">
        <v>0</v>
      </c>
      <c r="E10" s="12">
        <v>0</v>
      </c>
      <c r="F10" s="12">
        <v>0</v>
      </c>
      <c r="G10" s="35">
        <v>0</v>
      </c>
    </row>
    <row r="11" spans="1:7" ht="22.5" x14ac:dyDescent="0.25">
      <c r="A11" s="189" t="s">
        <v>1221</v>
      </c>
      <c r="B11" s="28" t="s">
        <v>1222</v>
      </c>
      <c r="C11" s="12">
        <v>0</v>
      </c>
      <c r="D11" s="12">
        <v>0</v>
      </c>
      <c r="E11" s="12">
        <v>0</v>
      </c>
      <c r="F11" s="12">
        <v>0</v>
      </c>
      <c r="G11" s="35">
        <v>0</v>
      </c>
    </row>
    <row r="12" spans="1:7" x14ac:dyDescent="0.25">
      <c r="A12" s="190"/>
      <c r="B12" s="28" t="s">
        <v>1223</v>
      </c>
      <c r="C12" s="12">
        <v>0</v>
      </c>
      <c r="D12" s="12">
        <v>0</v>
      </c>
      <c r="E12" s="12">
        <v>0</v>
      </c>
      <c r="F12" s="12">
        <v>0</v>
      </c>
      <c r="G12" s="35">
        <v>0</v>
      </c>
    </row>
    <row r="13" spans="1:7" ht="22.5" x14ac:dyDescent="0.25">
      <c r="A13" s="191"/>
      <c r="B13" s="28" t="s">
        <v>1224</v>
      </c>
      <c r="C13" s="12">
        <v>0</v>
      </c>
      <c r="D13" s="12">
        <v>1</v>
      </c>
      <c r="E13" s="12">
        <v>1</v>
      </c>
      <c r="F13" s="12">
        <v>0</v>
      </c>
      <c r="G13" s="35">
        <v>0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189" t="s">
        <v>1227</v>
      </c>
      <c r="B15" s="28" t="s">
        <v>1228</v>
      </c>
      <c r="C15" s="12">
        <v>151</v>
      </c>
      <c r="D15" s="12">
        <v>40</v>
      </c>
      <c r="E15" s="12">
        <v>32</v>
      </c>
      <c r="F15" s="12">
        <v>0</v>
      </c>
      <c r="G15" s="35">
        <v>151</v>
      </c>
    </row>
    <row r="16" spans="1:7" x14ac:dyDescent="0.25">
      <c r="A16" s="190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190"/>
      <c r="B17" s="28" t="s">
        <v>1230</v>
      </c>
      <c r="C17" s="12">
        <v>0</v>
      </c>
      <c r="D17" s="12">
        <v>0</v>
      </c>
      <c r="E17" s="12">
        <v>0</v>
      </c>
      <c r="F17" s="12">
        <v>0</v>
      </c>
      <c r="G17" s="35">
        <v>0</v>
      </c>
    </row>
    <row r="18" spans="1:7" x14ac:dyDescent="0.25">
      <c r="A18" s="190"/>
      <c r="B18" s="28" t="s">
        <v>1231</v>
      </c>
      <c r="C18" s="12">
        <v>1</v>
      </c>
      <c r="D18" s="12">
        <v>0</v>
      </c>
      <c r="E18" s="12">
        <v>0</v>
      </c>
      <c r="F18" s="12">
        <v>0</v>
      </c>
      <c r="G18" s="35">
        <v>1</v>
      </c>
    </row>
    <row r="19" spans="1:7" ht="22.5" x14ac:dyDescent="0.25">
      <c r="A19" s="191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5">
        <v>0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0</v>
      </c>
      <c r="E20" s="12">
        <v>0</v>
      </c>
      <c r="F20" s="12">
        <v>0</v>
      </c>
      <c r="G20" s="35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5">
        <v>0</v>
      </c>
    </row>
    <row r="22" spans="1:7" x14ac:dyDescent="0.25">
      <c r="A22" s="200" t="s">
        <v>956</v>
      </c>
      <c r="B22" s="201"/>
      <c r="C22" s="25">
        <v>169</v>
      </c>
      <c r="D22" s="25">
        <v>50</v>
      </c>
      <c r="E22" s="25">
        <v>37</v>
      </c>
      <c r="F22" s="25">
        <v>0</v>
      </c>
      <c r="G22" s="36">
        <v>169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0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200" t="s">
        <v>956</v>
      </c>
      <c r="B28" s="201"/>
      <c r="C28" s="25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13</v>
      </c>
    </row>
    <row r="33" spans="1:3" x14ac:dyDescent="0.25">
      <c r="A33" s="17" t="s">
        <v>1239</v>
      </c>
      <c r="B33" s="14"/>
      <c r="C33" s="18">
        <v>16</v>
      </c>
    </row>
    <row r="34" spans="1:3" x14ac:dyDescent="0.25">
      <c r="A34" s="17" t="s">
        <v>82</v>
      </c>
      <c r="B34" s="14"/>
      <c r="C34" s="18">
        <v>3</v>
      </c>
    </row>
    <row r="35" spans="1:3" x14ac:dyDescent="0.25">
      <c r="A35" s="200" t="s">
        <v>956</v>
      </c>
      <c r="B35" s="201"/>
      <c r="C35" s="25">
        <v>32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32</v>
      </c>
    </row>
    <row r="40" spans="1:3" x14ac:dyDescent="0.25">
      <c r="A40" s="17" t="s">
        <v>1242</v>
      </c>
      <c r="B40" s="14"/>
      <c r="C40" s="18">
        <v>29</v>
      </c>
    </row>
    <row r="41" spans="1:3" x14ac:dyDescent="0.25">
      <c r="A41" s="200" t="s">
        <v>956</v>
      </c>
      <c r="B41" s="201"/>
      <c r="C41" s="25">
        <v>61</v>
      </c>
    </row>
    <row r="42" spans="1:3" x14ac:dyDescent="0.25">
      <c r="A42" s="4"/>
    </row>
  </sheetData>
  <sheetProtection algorithmName="SHA-512" hashValue="7b7adzKSdAr6K34/XdpMvDQl8T9mmED1lp5KvpxWBM/iVo6qap3ebAyNA6ME4tVxJBVBeJTUkSV68Yyvl1eArA==" saltValue="tGqGkNWIYeaWD797Sqtkf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28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28" t="s">
        <v>1048</v>
      </c>
      <c r="C7" s="39">
        <v>1</v>
      </c>
      <c r="D7" s="39">
        <v>0</v>
      </c>
      <c r="E7" s="39">
        <v>0</v>
      </c>
      <c r="F7" s="39">
        <v>2</v>
      </c>
      <c r="G7" s="39">
        <v>0</v>
      </c>
      <c r="H7" s="39">
        <v>2</v>
      </c>
      <c r="I7" s="39">
        <v>0</v>
      </c>
      <c r="J7" s="39">
        <v>0</v>
      </c>
      <c r="K7" s="39">
        <v>0</v>
      </c>
      <c r="L7" s="35">
        <v>0</v>
      </c>
    </row>
    <row r="8" spans="1:12" x14ac:dyDescent="0.25">
      <c r="A8" s="190"/>
      <c r="B8" s="28" t="s">
        <v>1256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1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1"/>
      <c r="B9" s="28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89" t="s">
        <v>1258</v>
      </c>
      <c r="B10" s="28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28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28" t="s">
        <v>1261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0"/>
      <c r="B13" s="28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28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28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28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28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28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28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28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28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28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28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28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28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28" t="s">
        <v>1275</v>
      </c>
      <c r="C26" s="39">
        <v>0</v>
      </c>
      <c r="D26" s="39">
        <v>0</v>
      </c>
      <c r="E26" s="39">
        <v>0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0"/>
      <c r="B27" s="28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28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28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28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28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28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0"/>
      <c r="B33" s="28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28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28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28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28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28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28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28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28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28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28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28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0"/>
      <c r="B45" s="28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28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28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28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28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28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28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28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0"/>
      <c r="B53" s="28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28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28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28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28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28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28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28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28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28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28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28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0"/>
      <c r="B65" s="28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28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28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28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28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28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28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28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0"/>
      <c r="B73" s="28" t="s">
        <v>1322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0"/>
      <c r="B74" s="28" t="s">
        <v>1323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0"/>
      <c r="B75" s="28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28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28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28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28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28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28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0"/>
      <c r="B82" s="28" t="s">
        <v>1331</v>
      </c>
      <c r="C82" s="39">
        <v>0</v>
      </c>
      <c r="D82" s="39">
        <v>0</v>
      </c>
      <c r="E82" s="39">
        <v>0</v>
      </c>
      <c r="F82" s="39">
        <v>1</v>
      </c>
      <c r="G82" s="39">
        <v>0</v>
      </c>
      <c r="H82" s="39">
        <v>1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190"/>
      <c r="B83" s="28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28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28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28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28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28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28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28" t="s">
        <v>1339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28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28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28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28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28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28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28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28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28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28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28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28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28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28" t="s">
        <v>1353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0"/>
      <c r="B105" s="28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28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28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28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28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28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28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28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28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28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28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28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28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28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28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28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28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28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28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28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28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28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28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28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28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28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28" t="s">
        <v>1380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0"/>
      <c r="B132" s="28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28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28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28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28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28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28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28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28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28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28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0"/>
      <c r="B143" s="28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28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28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28" t="s">
        <v>1395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28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28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0"/>
      <c r="B149" s="28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28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28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28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28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28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28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28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28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28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28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28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28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28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28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28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28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28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28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28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28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28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28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28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28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28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28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28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28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28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28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28" t="s">
        <v>1429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0"/>
      <c r="B181" s="28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28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28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28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28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28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0"/>
      <c r="B187" s="28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28" t="s">
        <v>1437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0"/>
      <c r="B189" s="28" t="s">
        <v>1438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190"/>
      <c r="B190" s="28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28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28" t="s">
        <v>1441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28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28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0"/>
      <c r="B195" s="28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28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28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28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28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28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28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28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28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28" t="s">
        <v>1453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28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28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28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28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28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28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28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28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28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28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28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28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28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28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28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28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28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28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28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28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28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28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28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28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28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0"/>
      <c r="B230" s="28" t="s">
        <v>1479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28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28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28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28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28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28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28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28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28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28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28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28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28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28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28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28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28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28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28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28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28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28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28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28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28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28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28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28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28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28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28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1511</v>
      </c>
      <c r="B262" s="28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28" t="s">
        <v>1513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0"/>
      <c r="B264" s="28" t="s">
        <v>1514</v>
      </c>
      <c r="C264" s="39">
        <v>1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5">
        <v>0</v>
      </c>
    </row>
    <row r="265" spans="1:12" x14ac:dyDescent="0.25">
      <c r="A265" s="190"/>
      <c r="B265" s="28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28" t="s">
        <v>1516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0"/>
      <c r="B267" s="28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28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28" t="s">
        <v>1519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28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28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28" t="s">
        <v>1522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0"/>
      <c r="B273" s="28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2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0"/>
      <c r="B274" s="28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28" t="s">
        <v>1524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0"/>
      <c r="B276" s="28" t="s">
        <v>1525</v>
      </c>
      <c r="C276" s="39">
        <v>0</v>
      </c>
      <c r="D276" s="39">
        <v>0</v>
      </c>
      <c r="E276" s="39">
        <v>0</v>
      </c>
      <c r="F276" s="39">
        <v>1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28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28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28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28" t="s">
        <v>1529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0"/>
      <c r="B281" s="28" t="s">
        <v>1530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28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28" t="s">
        <v>1532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28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28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28" t="s">
        <v>1535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28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0"/>
      <c r="B288" s="28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28" t="s">
        <v>1536</v>
      </c>
      <c r="C289" s="39">
        <v>0</v>
      </c>
      <c r="D289" s="39">
        <v>0</v>
      </c>
      <c r="E289" s="39">
        <v>0</v>
      </c>
      <c r="F289" s="39">
        <v>1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28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28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28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28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28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1542</v>
      </c>
      <c r="B295" s="28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28" t="s">
        <v>1544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28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28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28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28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28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28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28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28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28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28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28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28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28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28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28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6GZovDet3EOL6YxCTfGmtcCfKUhiMTJ6uskzsRdC/ueZAuPMgKr93bj2Gwdmu2KMcnFYUgr5b9xbd1ajZ00LhQ==" saltValue="HwJ9tUb6EKsfxWjjnDRhp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1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9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1564</v>
      </c>
      <c r="C7" s="12">
        <v>0</v>
      </c>
      <c r="D7" s="12">
        <v>1</v>
      </c>
      <c r="E7" s="13">
        <v>-1</v>
      </c>
    </row>
    <row r="8" spans="1:5" x14ac:dyDescent="0.25">
      <c r="A8" s="190"/>
      <c r="B8" s="11" t="s">
        <v>1565</v>
      </c>
      <c r="C8" s="12">
        <v>3</v>
      </c>
      <c r="D8" s="12">
        <v>3</v>
      </c>
      <c r="E8" s="13">
        <v>0</v>
      </c>
    </row>
    <row r="9" spans="1:5" x14ac:dyDescent="0.25">
      <c r="A9" s="190"/>
      <c r="B9" s="11" t="s">
        <v>1566</v>
      </c>
      <c r="C9" s="12">
        <v>0</v>
      </c>
      <c r="D9" s="12">
        <v>2</v>
      </c>
      <c r="E9" s="13">
        <v>-1</v>
      </c>
    </row>
    <row r="10" spans="1:5" x14ac:dyDescent="0.25">
      <c r="A10" s="190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0"/>
      <c r="B11" s="11" t="s">
        <v>1568</v>
      </c>
      <c r="C11" s="12">
        <v>0</v>
      </c>
      <c r="D11" s="12">
        <v>0</v>
      </c>
      <c r="E11" s="13">
        <v>0</v>
      </c>
    </row>
    <row r="12" spans="1:5" x14ac:dyDescent="0.25">
      <c r="A12" s="190"/>
      <c r="B12" s="11" t="s">
        <v>1569</v>
      </c>
      <c r="C12" s="12">
        <v>1</v>
      </c>
      <c r="D12" s="12">
        <v>0</v>
      </c>
      <c r="E12" s="13">
        <v>1</v>
      </c>
    </row>
    <row r="13" spans="1:5" x14ac:dyDescent="0.25">
      <c r="A13" s="190"/>
      <c r="B13" s="11" t="s">
        <v>1570</v>
      </c>
      <c r="C13" s="12">
        <v>0</v>
      </c>
      <c r="D13" s="12">
        <v>1</v>
      </c>
      <c r="E13" s="13">
        <v>-1</v>
      </c>
    </row>
    <row r="14" spans="1:5" x14ac:dyDescent="0.25">
      <c r="A14" s="190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0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8</v>
      </c>
      <c r="D16" s="12">
        <v>6</v>
      </c>
      <c r="E16" s="13">
        <v>0.33333333333333298</v>
      </c>
    </row>
    <row r="17" spans="1:1" x14ac:dyDescent="0.25">
      <c r="A17" s="4"/>
    </row>
  </sheetData>
  <sheetProtection algorithmName="SHA-512" hashValue="Jnhg4x/up/vYGGZJrUmUsTOkF+OTtf2XxtfoMAkjFUijMkDdZItl6pqUlL09Ww3SMVPL7Nh6Sg1oKM7gB9xAGg==" saltValue="VcHhglVOM6j0po0Zx4SFi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65</v>
      </c>
      <c r="D6" s="12">
        <v>62</v>
      </c>
      <c r="E6" s="13">
        <v>4.8387096774193498E-2</v>
      </c>
    </row>
    <row r="7" spans="1:5" ht="22.5" x14ac:dyDescent="0.25">
      <c r="A7" s="10" t="s">
        <v>1579</v>
      </c>
      <c r="B7" s="11" t="s">
        <v>1580</v>
      </c>
      <c r="C7" s="12">
        <v>82</v>
      </c>
      <c r="D7" s="12">
        <v>51</v>
      </c>
      <c r="E7" s="13">
        <v>0.60784313725490202</v>
      </c>
    </row>
    <row r="8" spans="1:5" ht="22.5" x14ac:dyDescent="0.25">
      <c r="A8" s="10" t="s">
        <v>1581</v>
      </c>
      <c r="B8" s="11" t="s">
        <v>1582</v>
      </c>
      <c r="C8" s="12">
        <v>7</v>
      </c>
      <c r="D8" s="12">
        <v>15</v>
      </c>
      <c r="E8" s="13">
        <v>-0.53333333333333299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1</v>
      </c>
      <c r="E9" s="13">
        <v>-1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20</v>
      </c>
      <c r="D11" s="12">
        <v>43</v>
      </c>
      <c r="E11" s="13">
        <v>-0.53488372093023295</v>
      </c>
    </row>
    <row r="12" spans="1:5" x14ac:dyDescent="0.25">
      <c r="A12" s="10" t="s">
        <v>1588</v>
      </c>
      <c r="B12" s="14"/>
      <c r="C12" s="12">
        <v>69</v>
      </c>
      <c r="D12" s="12">
        <v>62</v>
      </c>
      <c r="E12" s="13">
        <v>0.112903225806452</v>
      </c>
    </row>
    <row r="13" spans="1:5" x14ac:dyDescent="0.25">
      <c r="A13" s="189" t="s">
        <v>1589</v>
      </c>
      <c r="B13" s="11" t="s">
        <v>1590</v>
      </c>
      <c r="C13" s="12">
        <v>29</v>
      </c>
      <c r="D13" s="12">
        <v>0</v>
      </c>
      <c r="E13" s="13">
        <v>0</v>
      </c>
    </row>
    <row r="14" spans="1:5" x14ac:dyDescent="0.25">
      <c r="A14" s="191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6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7"/>
      <c r="B18" s="11" t="s">
        <v>1595</v>
      </c>
      <c r="C18" s="12">
        <v>26</v>
      </c>
      <c r="D18" s="12">
        <v>15</v>
      </c>
      <c r="E18" s="18">
        <v>5</v>
      </c>
    </row>
    <row r="19" spans="1:5" x14ac:dyDescent="0.25">
      <c r="A19" s="187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7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7"/>
      <c r="B21" s="11" t="s">
        <v>1598</v>
      </c>
      <c r="C21" s="12">
        <v>0</v>
      </c>
      <c r="D21" s="12">
        <v>0</v>
      </c>
      <c r="E21" s="18">
        <v>0</v>
      </c>
    </row>
    <row r="22" spans="1:5" x14ac:dyDescent="0.25">
      <c r="A22" s="187"/>
      <c r="B22" s="11" t="s">
        <v>983</v>
      </c>
      <c r="C22" s="12">
        <v>67</v>
      </c>
      <c r="D22" s="12">
        <v>67</v>
      </c>
      <c r="E22" s="18">
        <v>0</v>
      </c>
    </row>
    <row r="23" spans="1:5" x14ac:dyDescent="0.25">
      <c r="A23" s="187"/>
      <c r="B23" s="11" t="s">
        <v>1599</v>
      </c>
      <c r="C23" s="32"/>
      <c r="D23" s="32"/>
      <c r="E23" s="30"/>
    </row>
    <row r="24" spans="1:5" x14ac:dyDescent="0.25">
      <c r="A24" s="187"/>
      <c r="B24" s="11" t="s">
        <v>1600</v>
      </c>
      <c r="C24" s="12">
        <v>1</v>
      </c>
      <c r="D24" s="12">
        <v>1</v>
      </c>
      <c r="E24" s="18">
        <v>0</v>
      </c>
    </row>
    <row r="25" spans="1:5" x14ac:dyDescent="0.25">
      <c r="A25" s="187"/>
      <c r="B25" s="11" t="s">
        <v>1601</v>
      </c>
      <c r="C25" s="12">
        <v>0</v>
      </c>
      <c r="D25" s="12">
        <v>0</v>
      </c>
      <c r="E25" s="18">
        <v>0</v>
      </c>
    </row>
    <row r="26" spans="1:5" x14ac:dyDescent="0.25">
      <c r="A26" s="187"/>
      <c r="B26" s="11" t="s">
        <v>1602</v>
      </c>
      <c r="C26" s="12">
        <v>449</v>
      </c>
      <c r="D26" s="12">
        <v>449</v>
      </c>
      <c r="E26" s="18">
        <v>0</v>
      </c>
    </row>
    <row r="27" spans="1:5" x14ac:dyDescent="0.25">
      <c r="A27" s="187"/>
      <c r="B27" s="11" t="s">
        <v>1603</v>
      </c>
      <c r="C27" s="32"/>
      <c r="D27" s="32"/>
      <c r="E27" s="30"/>
    </row>
    <row r="28" spans="1:5" x14ac:dyDescent="0.25">
      <c r="A28" s="187"/>
      <c r="B28" s="11" t="s">
        <v>1604</v>
      </c>
      <c r="C28" s="12">
        <v>3</v>
      </c>
      <c r="D28" s="12">
        <v>0</v>
      </c>
      <c r="E28" s="18">
        <v>0</v>
      </c>
    </row>
    <row r="29" spans="1:5" x14ac:dyDescent="0.25">
      <c r="A29" s="187"/>
      <c r="B29" s="11" t="s">
        <v>1605</v>
      </c>
      <c r="C29" s="12">
        <v>127</v>
      </c>
      <c r="D29" s="12">
        <v>127</v>
      </c>
      <c r="E29" s="18">
        <v>121</v>
      </c>
    </row>
    <row r="30" spans="1:5" x14ac:dyDescent="0.25">
      <c r="A30" s="188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Nw5imit2pRSZ2wEMVaYD+XtSEQ3Udr6eCN/ivulCKmGRn4RbH/D4D9VV8WjCSBYeCcfd1cpWSyjd1cplVG9xlA==" saltValue="KExJ7IaxYpPj72bB9oLAa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9D92-9B55-48B4-ABC3-6B410B6E059A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1735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8"/>
      <c r="AW6" s="207"/>
      <c r="AX6" s="207"/>
      <c r="AY6" s="207"/>
      <c r="AZ6" s="207"/>
      <c r="BA6" s="209"/>
      <c r="BE6" s="114" t="s">
        <v>113</v>
      </c>
      <c r="BF6" s="113" t="s">
        <v>114</v>
      </c>
      <c r="BG6" s="115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4824</v>
      </c>
      <c r="D7" s="122">
        <f>SUM(DatosGenerales!C15:C19)</f>
        <v>512</v>
      </c>
      <c r="E7" s="121">
        <f>SUM(DatosGenerales!C12:C14)</f>
        <v>4329</v>
      </c>
      <c r="I7" s="123">
        <f>DatosGenerales!C31</f>
        <v>538</v>
      </c>
      <c r="J7" s="122">
        <f>DatosGenerales!C32</f>
        <v>107</v>
      </c>
      <c r="K7" s="121">
        <f>SUM(DatosGenerales!C33:C34)</f>
        <v>48</v>
      </c>
      <c r="L7" s="122">
        <f>DatosGenerales!C36</f>
        <v>366</v>
      </c>
      <c r="M7" s="121">
        <f>DatosGenerales!C95</f>
        <v>352</v>
      </c>
      <c r="N7" s="124">
        <f>L7-M7</f>
        <v>14</v>
      </c>
      <c r="O7" s="124"/>
      <c r="Q7" s="123">
        <f>DatosGenerales!C36</f>
        <v>366</v>
      </c>
      <c r="R7" s="122">
        <f>DatosGenerales!C49</f>
        <v>214</v>
      </c>
      <c r="S7" s="122">
        <f>DatosGenerales!C50</f>
        <v>24</v>
      </c>
      <c r="T7" s="122">
        <f>DatosGenerales!C62</f>
        <v>5</v>
      </c>
      <c r="U7" s="122">
        <f>DatosGenerales!C78</f>
        <v>0</v>
      </c>
      <c r="V7" s="125">
        <f>SUM(Q7:U7)</f>
        <v>609</v>
      </c>
      <c r="Z7" s="123">
        <f>SUM(DatosGenerales!C106,DatosGenerales!C107,DatosGenerales!C109)</f>
        <v>200</v>
      </c>
      <c r="AA7" s="122">
        <f>SUM(DatosGenerales!C108,DatosGenerales!C110)</f>
        <v>37</v>
      </c>
      <c r="AB7" s="122">
        <f>DatosGenerales!C106</f>
        <v>135</v>
      </c>
      <c r="AC7" s="125">
        <f>DatosGenerales!C107</f>
        <v>57</v>
      </c>
      <c r="AH7" s="123">
        <f>SUM(DatosGenerales!C115,DatosGenerales!C116,DatosGenerales!C118)</f>
        <v>22</v>
      </c>
      <c r="AI7" s="122">
        <f>SUM(DatosGenerales!C117,DatosGenerales!C119)</f>
        <v>6</v>
      </c>
      <c r="AJ7" s="122">
        <f>DatosGenerales!C115</f>
        <v>19</v>
      </c>
      <c r="AK7" s="125">
        <f>DatosGenerales!C116</f>
        <v>3</v>
      </c>
      <c r="AP7" s="123">
        <f>SUM(DatosGenerales!C135:C136)</f>
        <v>49</v>
      </c>
      <c r="AQ7" s="122">
        <f>SUM(DatosGenerales!C137:C138)</f>
        <v>4</v>
      </c>
      <c r="AR7" s="125">
        <f>SUM(DatosGenerales!C139:C140)</f>
        <v>98</v>
      </c>
      <c r="AV7" s="123">
        <f>DatosGenerales!C145</f>
        <v>3</v>
      </c>
      <c r="AW7" s="122">
        <f>DatosGenerales!C146</f>
        <v>4</v>
      </c>
      <c r="AX7" s="122">
        <f>DatosGenerales!C147</f>
        <v>0</v>
      </c>
      <c r="AY7" s="122">
        <f>DatosGenerales!C148</f>
        <v>1</v>
      </c>
      <c r="AZ7" s="122">
        <f>DatosGenerales!C149</f>
        <v>17</v>
      </c>
      <c r="BA7" s="125">
        <f>DatosGenerales!C150</f>
        <v>16</v>
      </c>
      <c r="BE7" s="123">
        <f>DatosGenerales!C151</f>
        <v>13</v>
      </c>
      <c r="BF7" s="122">
        <f>DatosGenerales!C152</f>
        <v>33</v>
      </c>
      <c r="BG7" s="125">
        <f>DatosGenerales!C154</f>
        <v>7</v>
      </c>
      <c r="BK7" s="123">
        <f>SUM(DatosGenerales!C297:C311)</f>
        <v>235</v>
      </c>
      <c r="BL7" s="122">
        <f>SUM(DatosGenerales!C294:C296)</f>
        <v>7</v>
      </c>
      <c r="BM7" s="122">
        <f>SUM(DatosGenerales!C312:C344)</f>
        <v>129</v>
      </c>
      <c r="BN7" s="122">
        <f>SUM(DatosGenerales!C289)</f>
        <v>5</v>
      </c>
      <c r="BO7" s="122">
        <f>SUM(DatosGenerales!C356:C364)</f>
        <v>5</v>
      </c>
      <c r="BP7" s="122">
        <f>SUM(DatosGenerales!C286:C288)</f>
        <v>21</v>
      </c>
      <c r="BQ7" s="122">
        <f>SUM(DatosGenerales!C345:C355)</f>
        <v>1</v>
      </c>
      <c r="BR7" s="122">
        <f>SUM(DatosGenerales!C290:C292)</f>
        <v>29</v>
      </c>
      <c r="BS7" s="125">
        <f>SUM(DatosGenerales!C283:C285)</f>
        <v>154</v>
      </c>
      <c r="BT7" s="125">
        <f>SUM(DatosGenerales!C293)</f>
        <v>0</v>
      </c>
      <c r="BU7" s="125">
        <f>SUM(DatosGenerales!C365:C377)</f>
        <v>0</v>
      </c>
      <c r="BY7" s="123">
        <f>DatosGenerales!C246</f>
        <v>1</v>
      </c>
      <c r="BZ7" s="122">
        <f>DatosGenerales!C247</f>
        <v>0</v>
      </c>
      <c r="CA7" s="125">
        <f>DatosGenerales!C248</f>
        <v>1</v>
      </c>
      <c r="CF7" s="123">
        <f>DatosDiscapacidad!C5</f>
        <v>1</v>
      </c>
      <c r="CG7" s="125">
        <f>DatosDiscapacidad!C11</f>
        <v>20</v>
      </c>
      <c r="CM7" s="123">
        <f>DatosGenerales!C40</f>
        <v>504</v>
      </c>
      <c r="CN7" s="125">
        <f>DatosGenerales!C41</f>
        <v>251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42</v>
      </c>
      <c r="BL53" s="133">
        <f>SUM(DatosGenerales!C311,DatosGenerales!C300,DatosGenerales!C309)</f>
        <v>97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3</v>
      </c>
      <c r="BL66" s="133">
        <f>SUM(DatosGenerales!C299:C300)</f>
        <v>136</v>
      </c>
      <c r="BM66" s="133">
        <f>SUM(DatosGenerales!C308:C309)</f>
        <v>0</v>
      </c>
      <c r="BN66" s="133"/>
      <c r="BO66" s="120"/>
      <c r="BP66" s="120"/>
      <c r="BQ66" s="120"/>
      <c r="BR66" s="120"/>
      <c r="BS66" s="120"/>
    </row>
  </sheetData>
  <sheetProtection algorithmName="SHA-512" hashValue="dvmwiTIbL1UfyLGDDdySxPY1hjQ/c+GZTnOLgLfte4QLdg3vviqT60wybnm6uQluRRPCLpMp6T+lQmAJltxXnA==" saltValue="k6NLZusIKytU4ndpcD1wy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A91C-6A31-47D9-99B9-E4D746713BD6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+Yi+KFQ4GKuo+wlQgkbUklRBzQ/CXmLIk3sCNnUPS5Hem6dngyCtGuSTV8+6EYD7XX+4nsdHKWzxk2GS1+gm+A==" saltValue="hVdlkTS+HKW17wUFp1lgM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D189-56E2-4DEC-AD8E-521FE665AE95}">
  <dimension ref="A1:BM13"/>
  <sheetViews>
    <sheetView showGridLines="0" zoomScale="110" zoomScaleNormal="110" workbookViewId="0">
      <selection activeCell="B1" sqref="B1"/>
    </sheetView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40"/>
      <c r="BD4" s="140"/>
      <c r="BE4" s="204" t="s">
        <v>1801</v>
      </c>
      <c r="BF4" s="212"/>
      <c r="BG4" s="212"/>
      <c r="BH4" s="212"/>
      <c r="BI4" s="212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41" t="s">
        <v>20</v>
      </c>
      <c r="E6" s="228" t="s">
        <v>114</v>
      </c>
      <c r="F6" s="229"/>
      <c r="G6" s="230"/>
      <c r="H6" s="141" t="s">
        <v>1013</v>
      </c>
      <c r="I6" s="100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1"/>
      <c r="M7" s="232"/>
      <c r="N7" s="232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7"/>
      <c r="D8" s="146">
        <f>DatosMenores!C65</f>
        <v>112</v>
      </c>
      <c r="E8" s="146">
        <f>DatosMenores!C66</f>
        <v>32</v>
      </c>
      <c r="F8" s="146">
        <f>DatosMenores!C67</f>
        <v>23</v>
      </c>
      <c r="G8" s="146">
        <f>DatosMenores!C68</f>
        <v>26</v>
      </c>
      <c r="H8" s="147">
        <f>DatosMenores!C69</f>
        <v>6</v>
      </c>
      <c r="I8" s="100"/>
      <c r="L8" s="121">
        <f>DatosMenores!C55</f>
        <v>2</v>
      </c>
      <c r="M8" s="122">
        <f>DatosMenores!C56</f>
        <v>1</v>
      </c>
      <c r="N8" s="122">
        <f>DatosMenores!C57</f>
        <v>14</v>
      </c>
      <c r="O8" s="122">
        <f>DatosMenores!C58</f>
        <v>0</v>
      </c>
      <c r="P8" s="121">
        <f>DatosMenores!C59</f>
        <v>0</v>
      </c>
      <c r="Q8" s="122">
        <f>DatosMenores!C60</f>
        <v>0</v>
      </c>
      <c r="R8" s="121">
        <f>DatosMenores!C61</f>
        <v>0</v>
      </c>
      <c r="U8" s="121">
        <f>DatosMenores!C33</f>
        <v>28</v>
      </c>
      <c r="V8" s="122">
        <f>SUM(DatosMenores!C34:C37)</f>
        <v>4</v>
      </c>
      <c r="W8" s="122">
        <f>DatosMenores!C38</f>
        <v>2</v>
      </c>
      <c r="X8" s="122">
        <f>DatosMenores!C39</f>
        <v>10</v>
      </c>
      <c r="Y8" s="122">
        <f>DatosMenores!C40</f>
        <v>7</v>
      </c>
      <c r="Z8" s="122">
        <f>DatosMenores!D41</f>
        <v>0</v>
      </c>
      <c r="AA8" s="122">
        <f>DatosMenores!C42</f>
        <v>0</v>
      </c>
      <c r="AB8" s="122">
        <f>DatosMenores!C43</f>
        <v>0</v>
      </c>
      <c r="AC8" s="122">
        <f>DatosMenores!C44</f>
        <v>0</v>
      </c>
      <c r="AD8" s="122">
        <f>DatosMenores!C45</f>
        <v>2</v>
      </c>
      <c r="AE8" s="121">
        <f>DatosMenores!C46</f>
        <v>0</v>
      </c>
      <c r="AG8" s="102"/>
      <c r="AI8" s="123">
        <f>DatosMenores!C7</f>
        <v>0</v>
      </c>
      <c r="AJ8" s="122">
        <f>DatosMenores!C8</f>
        <v>36</v>
      </c>
      <c r="AK8" s="122">
        <f>DatosMenores!C9</f>
        <v>7</v>
      </c>
      <c r="AL8" s="122">
        <f>DatosMenores!C10</f>
        <v>0</v>
      </c>
      <c r="AM8" s="122">
        <f>DatosMenores!C11</f>
        <v>3</v>
      </c>
      <c r="AN8" s="121">
        <f>DatosMenores!C12</f>
        <v>1</v>
      </c>
      <c r="AO8" s="122">
        <f>DatosMenores!C13</f>
        <v>16</v>
      </c>
      <c r="AP8" s="122">
        <f>DatosMenores!C14</f>
        <v>11</v>
      </c>
      <c r="AQ8" s="121">
        <f>DatosMenores!C15</f>
        <v>1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2</v>
      </c>
      <c r="BG8" s="122">
        <f>DatosMenores!C107</f>
        <v>4</v>
      </c>
      <c r="BH8" s="122">
        <f>DatosMenores!C108</f>
        <v>0</v>
      </c>
      <c r="BI8" s="122">
        <f>DatosMenores!C109</f>
        <v>0</v>
      </c>
      <c r="BJ8" s="121">
        <f>DatosMenores!C110</f>
        <v>0</v>
      </c>
      <c r="BK8" s="122">
        <f>DatosMenores!C111</f>
        <v>8</v>
      </c>
      <c r="BL8" s="122">
        <f>DatosMenores!C112</f>
        <v>0</v>
      </c>
      <c r="BM8" s="104"/>
    </row>
    <row r="9" spans="1:65" ht="21" x14ac:dyDescent="0.25">
      <c r="B9" s="126"/>
      <c r="C9" s="216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45</v>
      </c>
      <c r="AU9" s="147">
        <f>DatosMenores!C87</f>
        <v>72</v>
      </c>
      <c r="AV9" s="147">
        <f>DatosMenores!C88</f>
        <v>13</v>
      </c>
      <c r="AW9" s="147">
        <f>DatosMenores!C89</f>
        <v>6</v>
      </c>
      <c r="AX9" s="147">
        <f>DatosMenores!C90</f>
        <v>33</v>
      </c>
      <c r="AY9" s="147">
        <f>DatosMenores!C91</f>
        <v>74</v>
      </c>
      <c r="AZ9" s="147">
        <f>DatosMenores!C92</f>
        <v>0</v>
      </c>
      <c r="BA9" s="147">
        <f>DatosMenores!C93</f>
        <v>0</v>
      </c>
      <c r="BB9" s="147">
        <f>DatosMenores!C94</f>
        <v>16</v>
      </c>
      <c r="BC9" s="147">
        <f>DatosMenores!C95</f>
        <v>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0</v>
      </c>
      <c r="E10" s="150">
        <f>DatosMenores!C71</f>
        <v>0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8" t="s">
        <v>1017</v>
      </c>
      <c r="D11" s="141" t="s">
        <v>1018</v>
      </c>
      <c r="E11" s="221" t="s">
        <v>1812</v>
      </c>
      <c r="F11" s="222"/>
      <c r="G11" s="222"/>
      <c r="H11" s="141" t="s">
        <v>1013</v>
      </c>
      <c r="AI11" s="123">
        <f>DatosMenores!C16</f>
        <v>1</v>
      </c>
      <c r="AJ11" s="122">
        <f>DatosMenores!C17</f>
        <v>1</v>
      </c>
      <c r="AK11" s="122">
        <f>DatosMenores!C18</f>
        <v>4</v>
      </c>
      <c r="AL11" s="122">
        <f>DatosMenores!C19</f>
        <v>4</v>
      </c>
      <c r="AM11" s="122">
        <f>DatosMenores!C20</f>
        <v>3</v>
      </c>
      <c r="AN11" s="122">
        <f>DatosMenores!C21</f>
        <v>16</v>
      </c>
      <c r="AO11" s="122">
        <f>DatosMenores!C23</f>
        <v>1</v>
      </c>
      <c r="AP11" s="122">
        <f>DatosMenores!C24</f>
        <v>5</v>
      </c>
      <c r="AQ11" s="122">
        <f>DatosMenores!C25</f>
        <v>3</v>
      </c>
      <c r="AR11" s="121">
        <f>DatosMenores!C26</f>
        <v>0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43</v>
      </c>
      <c r="E13" s="153">
        <f>DatosMenores!C73</f>
        <v>11</v>
      </c>
      <c r="F13" s="125">
        <f>DatosMenores!C74</f>
        <v>3</v>
      </c>
      <c r="G13" s="125">
        <f>DatosMenores!C75</f>
        <v>19</v>
      </c>
      <c r="H13" s="154">
        <f>DatosMenores!C76</f>
        <v>7</v>
      </c>
      <c r="AT13" s="147">
        <f>DatosMenores!C96</f>
        <v>13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3</v>
      </c>
      <c r="AY13" s="147">
        <f>DatosMenores!C101</f>
        <v>0</v>
      </c>
    </row>
  </sheetData>
  <sheetProtection algorithmName="SHA-512" hashValue="nt621CmrPEAPY7XkWTHLl/qDFuYskXZqTOBRY5cRIz5HvjGEBOnddmvmJJXaUoSlcZelmKSjqIHNagG9pNb3VA==" saltValue="Xzf8moXMMSAfCPzYhK+Ph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0489-3B02-48E1-AE5B-C03F0CF01CA8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1813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6</v>
      </c>
      <c r="F4" s="164" t="s">
        <v>1820</v>
      </c>
      <c r="G4" s="166">
        <f>DatosViolenciaDoméstica!E67</f>
        <v>10</v>
      </c>
      <c r="H4" s="167"/>
    </row>
    <row r="5" spans="1:30" x14ac:dyDescent="0.2">
      <c r="C5" s="164" t="s">
        <v>13</v>
      </c>
      <c r="D5" s="165">
        <f>DatosViolenciaDoméstica!C6</f>
        <v>38</v>
      </c>
      <c r="F5" s="164" t="s">
        <v>1821</v>
      </c>
      <c r="G5" s="168">
        <f>DatosViolenciaDoméstica!F67</f>
        <v>11</v>
      </c>
      <c r="H5" s="167"/>
    </row>
    <row r="6" spans="1:30" x14ac:dyDescent="0.2">
      <c r="C6" s="164" t="s">
        <v>1822</v>
      </c>
      <c r="D6" s="165">
        <f>DatosViolenciaDoméstica!C7</f>
        <v>4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1823</v>
      </c>
      <c r="D8" s="165">
        <f>DatosViolenciaDoméstica!C9</f>
        <v>0</v>
      </c>
    </row>
    <row r="9" spans="1:30" x14ac:dyDescent="0.2">
      <c r="C9" s="164" t="s">
        <v>1824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eAt5qyrksXoMKUZmoNWKOLTnUV5yjpbzk5J+eXApeuJ8+XOi5VZKR2s36s1EJTLfDVFG5vYeJr4FFVhDxzjklg==" saltValue="J/l4YrCHhCtmFgC7MJd6y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880E-78B4-47F3-B413-328F8A2AB192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1825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190</v>
      </c>
      <c r="F4" s="164" t="s">
        <v>1820</v>
      </c>
      <c r="G4" s="166">
        <f>DatosViolenciaGénero!E82</f>
        <v>51</v>
      </c>
      <c r="H4" s="167"/>
    </row>
    <row r="5" spans="1:30" x14ac:dyDescent="0.2">
      <c r="C5" s="164" t="s">
        <v>40</v>
      </c>
      <c r="D5" s="165">
        <f>DatosViolenciaGénero!C5</f>
        <v>146</v>
      </c>
      <c r="F5" s="164" t="s">
        <v>1821</v>
      </c>
      <c r="G5" s="166">
        <f>DatosViolenciaGénero!F82</f>
        <v>43</v>
      </c>
      <c r="H5" s="167"/>
    </row>
    <row r="6" spans="1:30" x14ac:dyDescent="0.2">
      <c r="C6" s="164" t="s">
        <v>1822</v>
      </c>
      <c r="D6" s="174">
        <f>DatosViolenciaGénero!C8</f>
        <v>32</v>
      </c>
    </row>
    <row r="7" spans="1:30" x14ac:dyDescent="0.2">
      <c r="C7" s="164" t="s">
        <v>60</v>
      </c>
      <c r="D7" s="174">
        <f>DatosViolenciaGénero!C9</f>
        <v>2</v>
      </c>
    </row>
    <row r="8" spans="1:30" x14ac:dyDescent="0.2">
      <c r="C8" s="164" t="s">
        <v>1826</v>
      </c>
      <c r="D8" s="165">
        <f>DatosViolenciaGénero!C11</f>
        <v>0</v>
      </c>
    </row>
    <row r="9" spans="1:30" x14ac:dyDescent="0.2">
      <c r="C9" s="164" t="s">
        <v>1827</v>
      </c>
      <c r="D9" s="165">
        <f>DatosViolenciaGénero!C12</f>
        <v>0</v>
      </c>
    </row>
    <row r="10" spans="1:30" x14ac:dyDescent="0.2">
      <c r="C10" s="164" t="s">
        <v>1819</v>
      </c>
      <c r="D10" s="174">
        <f>DatosViolenciaGénero!C6</f>
        <v>23</v>
      </c>
    </row>
    <row r="11" spans="1:30" x14ac:dyDescent="0.2">
      <c r="C11" s="164" t="s">
        <v>1823</v>
      </c>
      <c r="D11" s="174">
        <f>DatosViolenciaGénero!C10</f>
        <v>0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YW25KdFTC/xkmZPJvAvCzKRiIWQFpSmcfQTTPlxAPylCPU66ygQYYNaqZHGB26PPUAG34r6lKpMQeEhmGx5XNg==" saltValue="jLQ06orlkavOpEy+Lj/b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629</v>
      </c>
      <c r="D7" s="12">
        <v>385</v>
      </c>
      <c r="E7" s="13">
        <v>0.63376623376623398</v>
      </c>
    </row>
    <row r="8" spans="1:5" x14ac:dyDescent="0.25">
      <c r="A8" s="190"/>
      <c r="B8" s="11" t="s">
        <v>20</v>
      </c>
      <c r="C8" s="12">
        <v>4824</v>
      </c>
      <c r="D8" s="12">
        <v>4715</v>
      </c>
      <c r="E8" s="13">
        <v>2.3117709437963901E-2</v>
      </c>
    </row>
    <row r="9" spans="1:5" x14ac:dyDescent="0.25">
      <c r="A9" s="190"/>
      <c r="B9" s="11" t="s">
        <v>21</v>
      </c>
      <c r="C9" s="12">
        <v>4612</v>
      </c>
      <c r="D9" s="12">
        <v>4675</v>
      </c>
      <c r="E9" s="13">
        <v>-1.3475935828877E-2</v>
      </c>
    </row>
    <row r="10" spans="1:5" x14ac:dyDescent="0.25">
      <c r="A10" s="190"/>
      <c r="B10" s="11" t="s">
        <v>22</v>
      </c>
      <c r="C10" s="12">
        <v>89</v>
      </c>
      <c r="D10" s="12">
        <v>93</v>
      </c>
      <c r="E10" s="13">
        <v>-4.3010752688171998E-2</v>
      </c>
    </row>
    <row r="11" spans="1:5" x14ac:dyDescent="0.25">
      <c r="A11" s="191"/>
      <c r="B11" s="11" t="s">
        <v>23</v>
      </c>
      <c r="C11" s="12">
        <v>701</v>
      </c>
      <c r="D11" s="12">
        <v>629</v>
      </c>
      <c r="E11" s="13">
        <v>0.114467408585056</v>
      </c>
    </row>
    <row r="12" spans="1:5" x14ac:dyDescent="0.25">
      <c r="A12" s="189" t="s">
        <v>24</v>
      </c>
      <c r="B12" s="11" t="s">
        <v>25</v>
      </c>
      <c r="C12" s="12">
        <v>682</v>
      </c>
      <c r="D12" s="12">
        <v>662</v>
      </c>
      <c r="E12" s="13">
        <v>3.0211480362537801E-2</v>
      </c>
    </row>
    <row r="13" spans="1:5" x14ac:dyDescent="0.25">
      <c r="A13" s="190"/>
      <c r="B13" s="11" t="s">
        <v>26</v>
      </c>
      <c r="C13" s="12">
        <v>712</v>
      </c>
      <c r="D13" s="12">
        <v>639</v>
      </c>
      <c r="E13" s="13">
        <v>0.114241001564945</v>
      </c>
    </row>
    <row r="14" spans="1:5" x14ac:dyDescent="0.25">
      <c r="A14" s="191"/>
      <c r="B14" s="11" t="s">
        <v>27</v>
      </c>
      <c r="C14" s="12">
        <v>2935</v>
      </c>
      <c r="D14" s="12">
        <v>2842</v>
      </c>
      <c r="E14" s="13">
        <v>3.27234342012667E-2</v>
      </c>
    </row>
    <row r="15" spans="1:5" x14ac:dyDescent="0.25">
      <c r="A15" s="189" t="s">
        <v>28</v>
      </c>
      <c r="B15" s="11" t="s">
        <v>29</v>
      </c>
      <c r="C15" s="12">
        <v>91</v>
      </c>
      <c r="D15" s="12">
        <v>65</v>
      </c>
      <c r="E15" s="13">
        <v>0.4</v>
      </c>
    </row>
    <row r="16" spans="1:5" x14ac:dyDescent="0.25">
      <c r="A16" s="190"/>
      <c r="B16" s="11" t="s">
        <v>30</v>
      </c>
      <c r="C16" s="12">
        <v>298</v>
      </c>
      <c r="D16" s="12">
        <v>255</v>
      </c>
      <c r="E16" s="13">
        <v>0.168627450980392</v>
      </c>
    </row>
    <row r="17" spans="1:5" x14ac:dyDescent="0.25">
      <c r="A17" s="190"/>
      <c r="B17" s="11" t="s">
        <v>31</v>
      </c>
      <c r="C17" s="12">
        <v>6</v>
      </c>
      <c r="D17" s="12">
        <v>4</v>
      </c>
      <c r="E17" s="13">
        <v>0.5</v>
      </c>
    </row>
    <row r="18" spans="1:5" x14ac:dyDescent="0.25">
      <c r="A18" s="190"/>
      <c r="B18" s="11" t="s">
        <v>32</v>
      </c>
      <c r="C18" s="12">
        <v>2</v>
      </c>
      <c r="D18" s="12">
        <v>0</v>
      </c>
      <c r="E18" s="13">
        <v>0</v>
      </c>
    </row>
    <row r="19" spans="1:5" x14ac:dyDescent="0.25">
      <c r="A19" s="191"/>
      <c r="B19" s="11" t="s">
        <v>33</v>
      </c>
      <c r="C19" s="12">
        <v>115</v>
      </c>
      <c r="D19" s="12">
        <v>97</v>
      </c>
      <c r="E19" s="13">
        <v>0.185567010309278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10</v>
      </c>
      <c r="D24" s="12">
        <v>7</v>
      </c>
      <c r="E24" s="13">
        <v>0.42857142857142799</v>
      </c>
    </row>
    <row r="25" spans="1:5" x14ac:dyDescent="0.25">
      <c r="A25" s="10" t="s">
        <v>37</v>
      </c>
      <c r="B25" s="14"/>
      <c r="C25" s="12">
        <v>27</v>
      </c>
      <c r="D25" s="12">
        <v>24</v>
      </c>
      <c r="E25" s="13">
        <v>0.125</v>
      </c>
    </row>
    <row r="26" spans="1:5" x14ac:dyDescent="0.25">
      <c r="A26" s="10" t="s">
        <v>38</v>
      </c>
      <c r="B26" s="14"/>
      <c r="C26" s="12">
        <v>0</v>
      </c>
      <c r="D26" s="12">
        <v>0</v>
      </c>
      <c r="E26" s="13">
        <v>0</v>
      </c>
    </row>
    <row r="27" spans="1:5" x14ac:dyDescent="0.25">
      <c r="A27" s="10" t="s">
        <v>39</v>
      </c>
      <c r="B27" s="14"/>
      <c r="C27" s="12">
        <v>0</v>
      </c>
      <c r="D27" s="12">
        <v>0</v>
      </c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538</v>
      </c>
      <c r="D31" s="12">
        <v>452</v>
      </c>
      <c r="E31" s="13">
        <v>0.19026548672566401</v>
      </c>
    </row>
    <row r="32" spans="1:5" x14ac:dyDescent="0.25">
      <c r="A32" s="189" t="s">
        <v>42</v>
      </c>
      <c r="B32" s="11" t="s">
        <v>43</v>
      </c>
      <c r="C32" s="12">
        <v>107</v>
      </c>
      <c r="D32" s="12">
        <v>102</v>
      </c>
      <c r="E32" s="13">
        <v>4.9019607843137303E-2</v>
      </c>
    </row>
    <row r="33" spans="1:5" x14ac:dyDescent="0.25">
      <c r="A33" s="190"/>
      <c r="B33" s="11" t="s">
        <v>44</v>
      </c>
      <c r="C33" s="12">
        <v>42</v>
      </c>
      <c r="D33" s="12">
        <v>34</v>
      </c>
      <c r="E33" s="13">
        <v>0.23529411764705899</v>
      </c>
    </row>
    <row r="34" spans="1:5" x14ac:dyDescent="0.25">
      <c r="A34" s="190"/>
      <c r="B34" s="11" t="s">
        <v>45</v>
      </c>
      <c r="C34" s="12">
        <v>6</v>
      </c>
      <c r="D34" s="12">
        <v>9</v>
      </c>
      <c r="E34" s="13">
        <v>-0.33333333333333298</v>
      </c>
    </row>
    <row r="35" spans="1:5" x14ac:dyDescent="0.25">
      <c r="A35" s="190"/>
      <c r="B35" s="11" t="s">
        <v>46</v>
      </c>
      <c r="C35" s="12">
        <v>11</v>
      </c>
      <c r="D35" s="12">
        <v>4</v>
      </c>
      <c r="E35" s="13">
        <v>1.75</v>
      </c>
    </row>
    <row r="36" spans="1:5" x14ac:dyDescent="0.25">
      <c r="A36" s="191"/>
      <c r="B36" s="11" t="s">
        <v>47</v>
      </c>
      <c r="C36" s="12">
        <v>366</v>
      </c>
      <c r="D36" s="12">
        <v>297</v>
      </c>
      <c r="E36" s="13">
        <v>0.23232323232323199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504</v>
      </c>
      <c r="D40" s="12">
        <v>559</v>
      </c>
      <c r="E40" s="13">
        <v>-9.8389982110912294E-2</v>
      </c>
    </row>
    <row r="41" spans="1:5" x14ac:dyDescent="0.25">
      <c r="A41" s="10" t="s">
        <v>50</v>
      </c>
      <c r="B41" s="14"/>
      <c r="C41" s="12">
        <v>251</v>
      </c>
      <c r="D41" s="12">
        <v>280</v>
      </c>
      <c r="E41" s="13">
        <v>-0.103571428571428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39</v>
      </c>
      <c r="D45" s="12">
        <v>39</v>
      </c>
      <c r="E45" s="13">
        <v>0</v>
      </c>
    </row>
    <row r="46" spans="1:5" x14ac:dyDescent="0.25">
      <c r="A46" s="190"/>
      <c r="B46" s="11" t="s">
        <v>53</v>
      </c>
      <c r="C46" s="12">
        <v>8</v>
      </c>
      <c r="D46" s="12">
        <v>10</v>
      </c>
      <c r="E46" s="13">
        <v>-0.2</v>
      </c>
    </row>
    <row r="47" spans="1:5" x14ac:dyDescent="0.25">
      <c r="A47" s="190"/>
      <c r="B47" s="11" t="s">
        <v>54</v>
      </c>
      <c r="C47" s="12">
        <v>298</v>
      </c>
      <c r="D47" s="12">
        <v>255</v>
      </c>
      <c r="E47" s="13">
        <v>0.168627450980392</v>
      </c>
    </row>
    <row r="48" spans="1:5" x14ac:dyDescent="0.25">
      <c r="A48" s="191"/>
      <c r="B48" s="11" t="s">
        <v>23</v>
      </c>
      <c r="C48" s="12">
        <v>47</v>
      </c>
      <c r="D48" s="12">
        <v>39</v>
      </c>
      <c r="E48" s="13">
        <v>0.20512820512820501</v>
      </c>
    </row>
    <row r="49" spans="1:5" x14ac:dyDescent="0.25">
      <c r="A49" s="189" t="s">
        <v>55</v>
      </c>
      <c r="B49" s="11" t="s">
        <v>56</v>
      </c>
      <c r="C49" s="12">
        <v>214</v>
      </c>
      <c r="D49" s="12">
        <v>216</v>
      </c>
      <c r="E49" s="13">
        <v>-9.2592592592592605E-3</v>
      </c>
    </row>
    <row r="50" spans="1:5" x14ac:dyDescent="0.25">
      <c r="A50" s="190"/>
      <c r="B50" s="11" t="s">
        <v>57</v>
      </c>
      <c r="C50" s="12">
        <v>24</v>
      </c>
      <c r="D50" s="12">
        <v>17</v>
      </c>
      <c r="E50" s="13">
        <v>0.41176470588235298</v>
      </c>
    </row>
    <row r="51" spans="1:5" x14ac:dyDescent="0.25">
      <c r="A51" s="190"/>
      <c r="B51" s="11" t="s">
        <v>58</v>
      </c>
      <c r="C51" s="12">
        <v>30</v>
      </c>
      <c r="D51" s="12">
        <v>29</v>
      </c>
      <c r="E51" s="13">
        <v>3.4482758620689703E-2</v>
      </c>
    </row>
    <row r="52" spans="1:5" x14ac:dyDescent="0.25">
      <c r="A52" s="191"/>
      <c r="B52" s="11" t="s">
        <v>59</v>
      </c>
      <c r="C52" s="12">
        <v>6</v>
      </c>
      <c r="D52" s="12">
        <v>3</v>
      </c>
      <c r="E52" s="13">
        <v>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6</v>
      </c>
      <c r="D56" s="12">
        <v>4</v>
      </c>
      <c r="E56" s="13">
        <v>0.5</v>
      </c>
    </row>
    <row r="57" spans="1:5" x14ac:dyDescent="0.25">
      <c r="A57" s="190"/>
      <c r="B57" s="11" t="s">
        <v>53</v>
      </c>
      <c r="C57" s="12">
        <v>0</v>
      </c>
      <c r="D57" s="12">
        <v>2</v>
      </c>
      <c r="E57" s="13">
        <v>-1</v>
      </c>
    </row>
    <row r="58" spans="1:5" x14ac:dyDescent="0.25">
      <c r="A58" s="190"/>
      <c r="B58" s="11" t="s">
        <v>19</v>
      </c>
      <c r="C58" s="12">
        <v>3</v>
      </c>
      <c r="D58" s="12">
        <v>5</v>
      </c>
      <c r="E58" s="13">
        <v>-0.4</v>
      </c>
    </row>
    <row r="59" spans="1:5" x14ac:dyDescent="0.25">
      <c r="A59" s="190"/>
      <c r="B59" s="11" t="s">
        <v>23</v>
      </c>
      <c r="C59" s="12">
        <v>1</v>
      </c>
      <c r="D59" s="12">
        <v>3</v>
      </c>
      <c r="E59" s="13">
        <v>-0.66666666666666696</v>
      </c>
    </row>
    <row r="60" spans="1:5" x14ac:dyDescent="0.25">
      <c r="A60" s="190"/>
      <c r="B60" s="11" t="s">
        <v>62</v>
      </c>
      <c r="C60" s="12">
        <v>8</v>
      </c>
      <c r="D60" s="12">
        <v>8</v>
      </c>
      <c r="E60" s="13">
        <v>0</v>
      </c>
    </row>
    <row r="61" spans="1:5" x14ac:dyDescent="0.25">
      <c r="A61" s="191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9" t="s">
        <v>64</v>
      </c>
      <c r="B62" s="11" t="s">
        <v>65</v>
      </c>
      <c r="C62" s="12">
        <v>5</v>
      </c>
      <c r="D62" s="12">
        <v>8</v>
      </c>
      <c r="E62" s="13">
        <v>-0.375</v>
      </c>
    </row>
    <row r="63" spans="1:5" x14ac:dyDescent="0.25">
      <c r="A63" s="190"/>
      <c r="B63" s="11" t="s">
        <v>58</v>
      </c>
      <c r="C63" s="12">
        <v>1</v>
      </c>
      <c r="D63" s="12">
        <v>0</v>
      </c>
      <c r="E63" s="13">
        <v>0</v>
      </c>
    </row>
    <row r="64" spans="1:5" x14ac:dyDescent="0.25">
      <c r="A64" s="191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1</v>
      </c>
      <c r="E71" s="13">
        <v>-1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2</v>
      </c>
      <c r="D76" s="12">
        <v>0</v>
      </c>
      <c r="E76" s="13">
        <v>0</v>
      </c>
    </row>
    <row r="77" spans="1:5" x14ac:dyDescent="0.25">
      <c r="A77" s="194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4"/>
      <c r="B78" s="11" t="s">
        <v>65</v>
      </c>
      <c r="C78" s="12">
        <v>0</v>
      </c>
      <c r="D78" s="12">
        <v>0</v>
      </c>
      <c r="E78" s="13">
        <v>0</v>
      </c>
    </row>
    <row r="79" spans="1:5" x14ac:dyDescent="0.25">
      <c r="A79" s="194"/>
      <c r="B79" s="11" t="s">
        <v>69</v>
      </c>
      <c r="C79" s="12">
        <v>0</v>
      </c>
      <c r="D79" s="12">
        <v>0</v>
      </c>
      <c r="E79" s="13">
        <v>0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353</v>
      </c>
      <c r="D84" s="12">
        <v>396</v>
      </c>
      <c r="E84" s="13">
        <v>-0.10858585858585799</v>
      </c>
    </row>
    <row r="85" spans="1:5" x14ac:dyDescent="0.25">
      <c r="A85" s="191"/>
      <c r="B85" s="11" t="s">
        <v>74</v>
      </c>
      <c r="C85" s="12">
        <v>57</v>
      </c>
      <c r="D85" s="12">
        <v>49</v>
      </c>
      <c r="E85" s="13">
        <v>0.16326530612244899</v>
      </c>
    </row>
    <row r="86" spans="1:5" x14ac:dyDescent="0.25">
      <c r="A86" s="189" t="s">
        <v>75</v>
      </c>
      <c r="B86" s="11" t="s">
        <v>73</v>
      </c>
      <c r="C86" s="12">
        <v>286</v>
      </c>
      <c r="D86" s="12">
        <v>245</v>
      </c>
      <c r="E86" s="13">
        <v>0.16734693877550999</v>
      </c>
    </row>
    <row r="87" spans="1:5" x14ac:dyDescent="0.25">
      <c r="A87" s="191"/>
      <c r="B87" s="11" t="s">
        <v>74</v>
      </c>
      <c r="C87" s="12">
        <v>54</v>
      </c>
      <c r="D87" s="12">
        <v>46</v>
      </c>
      <c r="E87" s="13">
        <v>0.173913043478261</v>
      </c>
    </row>
    <row r="88" spans="1:5" x14ac:dyDescent="0.25">
      <c r="A88" s="189" t="s">
        <v>76</v>
      </c>
      <c r="B88" s="11" t="s">
        <v>73</v>
      </c>
      <c r="C88" s="12">
        <v>32</v>
      </c>
      <c r="D88" s="12">
        <v>30</v>
      </c>
      <c r="E88" s="13">
        <v>6.6666666666666693E-2</v>
      </c>
    </row>
    <row r="89" spans="1:5" x14ac:dyDescent="0.25">
      <c r="A89" s="191"/>
      <c r="B89" s="11" t="s">
        <v>74</v>
      </c>
      <c r="C89" s="12">
        <v>10</v>
      </c>
      <c r="D89" s="12">
        <v>2</v>
      </c>
      <c r="E89" s="13">
        <v>4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352</v>
      </c>
      <c r="D95" s="12">
        <v>273</v>
      </c>
      <c r="E95" s="13">
        <v>0.28937728937728902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120</v>
      </c>
      <c r="D100" s="12">
        <v>148</v>
      </c>
      <c r="E100" s="13">
        <v>-0.18918918918918901</v>
      </c>
    </row>
    <row r="101" spans="1:5" x14ac:dyDescent="0.25">
      <c r="A101" s="10" t="s">
        <v>82</v>
      </c>
      <c r="B101" s="14"/>
      <c r="C101" s="12">
        <v>155</v>
      </c>
      <c r="D101" s="12">
        <v>156</v>
      </c>
      <c r="E101" s="13">
        <v>-6.41025641025641E-3</v>
      </c>
    </row>
    <row r="102" spans="1:5" x14ac:dyDescent="0.25">
      <c r="A102" s="10" t="s">
        <v>80</v>
      </c>
      <c r="B102" s="14"/>
      <c r="C102" s="12">
        <v>0</v>
      </c>
      <c r="D102" s="12">
        <v>0</v>
      </c>
      <c r="E102" s="13">
        <v>0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135</v>
      </c>
      <c r="D106" s="12">
        <v>147</v>
      </c>
      <c r="E106" s="13">
        <v>-8.1632653061224497E-2</v>
      </c>
    </row>
    <row r="107" spans="1:5" x14ac:dyDescent="0.25">
      <c r="A107" s="190"/>
      <c r="B107" s="11" t="s">
        <v>85</v>
      </c>
      <c r="C107" s="12">
        <v>57</v>
      </c>
      <c r="D107" s="12">
        <v>59</v>
      </c>
      <c r="E107" s="13">
        <v>-3.3898305084745797E-2</v>
      </c>
    </row>
    <row r="108" spans="1:5" x14ac:dyDescent="0.25">
      <c r="A108" s="191"/>
      <c r="B108" s="11" t="s">
        <v>86</v>
      </c>
      <c r="C108" s="12">
        <v>0</v>
      </c>
      <c r="D108" s="12">
        <v>6</v>
      </c>
      <c r="E108" s="13">
        <v>-1</v>
      </c>
    </row>
    <row r="109" spans="1:5" x14ac:dyDescent="0.25">
      <c r="A109" s="189" t="s">
        <v>82</v>
      </c>
      <c r="B109" s="11" t="s">
        <v>87</v>
      </c>
      <c r="C109" s="12">
        <v>8</v>
      </c>
      <c r="D109" s="12">
        <v>14</v>
      </c>
      <c r="E109" s="13">
        <v>-0.42857142857142799</v>
      </c>
    </row>
    <row r="110" spans="1:5" x14ac:dyDescent="0.25">
      <c r="A110" s="191"/>
      <c r="B110" s="11" t="s">
        <v>86</v>
      </c>
      <c r="C110" s="12">
        <v>37</v>
      </c>
      <c r="D110" s="12">
        <v>28</v>
      </c>
      <c r="E110" s="13">
        <v>0.32142857142857101</v>
      </c>
    </row>
    <row r="111" spans="1:5" x14ac:dyDescent="0.25">
      <c r="A111" s="10" t="s">
        <v>80</v>
      </c>
      <c r="B111" s="14"/>
      <c r="C111" s="12">
        <v>0</v>
      </c>
      <c r="D111" s="12">
        <v>1</v>
      </c>
      <c r="E111" s="13">
        <v>-1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19</v>
      </c>
      <c r="D115" s="12">
        <v>18</v>
      </c>
      <c r="E115" s="13">
        <v>5.5555555555555601E-2</v>
      </c>
    </row>
    <row r="116" spans="1:5" x14ac:dyDescent="0.25">
      <c r="A116" s="190"/>
      <c r="B116" s="11" t="s">
        <v>85</v>
      </c>
      <c r="C116" s="12">
        <v>3</v>
      </c>
      <c r="D116" s="12">
        <v>8</v>
      </c>
      <c r="E116" s="13">
        <v>-0.625</v>
      </c>
    </row>
    <row r="117" spans="1:5" x14ac:dyDescent="0.25">
      <c r="A117" s="191"/>
      <c r="B117" s="11" t="s">
        <v>86</v>
      </c>
      <c r="C117" s="12">
        <v>0</v>
      </c>
      <c r="D117" s="12">
        <v>2</v>
      </c>
      <c r="E117" s="13">
        <v>-1</v>
      </c>
    </row>
    <row r="118" spans="1:5" x14ac:dyDescent="0.25">
      <c r="A118" s="189" t="s">
        <v>82</v>
      </c>
      <c r="B118" s="11" t="s">
        <v>87</v>
      </c>
      <c r="C118" s="12">
        <v>0</v>
      </c>
      <c r="D118" s="12">
        <v>0</v>
      </c>
      <c r="E118" s="13">
        <v>0</v>
      </c>
    </row>
    <row r="119" spans="1:5" x14ac:dyDescent="0.25">
      <c r="A119" s="191"/>
      <c r="B119" s="11" t="s">
        <v>86</v>
      </c>
      <c r="C119" s="12">
        <v>6</v>
      </c>
      <c r="D119" s="12">
        <v>2</v>
      </c>
      <c r="E119" s="13">
        <v>2</v>
      </c>
    </row>
    <row r="120" spans="1:5" x14ac:dyDescent="0.25">
      <c r="A120" s="10" t="s">
        <v>80</v>
      </c>
      <c r="B120" s="14"/>
      <c r="C120" s="12">
        <v>1</v>
      </c>
      <c r="D120" s="12">
        <v>0</v>
      </c>
      <c r="E120" s="13">
        <v>0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47</v>
      </c>
      <c r="D126" s="12">
        <v>51</v>
      </c>
      <c r="E126" s="13">
        <v>-7.8431372549019607E-2</v>
      </c>
    </row>
    <row r="127" spans="1:5" x14ac:dyDescent="0.25">
      <c r="A127" s="191"/>
      <c r="B127" s="11" t="s">
        <v>92</v>
      </c>
      <c r="C127" s="12">
        <v>204</v>
      </c>
      <c r="D127" s="12">
        <v>151</v>
      </c>
      <c r="E127" s="13">
        <v>0.350993377483444</v>
      </c>
    </row>
    <row r="128" spans="1:5" x14ac:dyDescent="0.25">
      <c r="A128" s="189" t="s">
        <v>94</v>
      </c>
      <c r="B128" s="11" t="s">
        <v>91</v>
      </c>
      <c r="C128" s="12">
        <v>564</v>
      </c>
      <c r="D128" s="12">
        <v>542</v>
      </c>
      <c r="E128" s="13">
        <v>4.0590405904058997E-2</v>
      </c>
    </row>
    <row r="129" spans="1:5" x14ac:dyDescent="0.25">
      <c r="A129" s="191"/>
      <c r="B129" s="11" t="s">
        <v>92</v>
      </c>
      <c r="C129" s="12">
        <v>812</v>
      </c>
      <c r="D129" s="12">
        <v>868</v>
      </c>
      <c r="E129" s="13">
        <v>-6.4516129032258104E-2</v>
      </c>
    </row>
    <row r="130" spans="1:5" x14ac:dyDescent="0.25">
      <c r="A130" s="189" t="s">
        <v>95</v>
      </c>
      <c r="B130" s="11" t="s">
        <v>91</v>
      </c>
      <c r="C130" s="12">
        <v>114</v>
      </c>
      <c r="D130" s="12">
        <v>154</v>
      </c>
      <c r="E130" s="13">
        <v>-0.25974025974025999</v>
      </c>
    </row>
    <row r="131" spans="1:5" x14ac:dyDescent="0.25">
      <c r="A131" s="191"/>
      <c r="B131" s="11" t="s">
        <v>92</v>
      </c>
      <c r="C131" s="12">
        <v>81</v>
      </c>
      <c r="D131" s="12">
        <v>284</v>
      </c>
      <c r="E131" s="13">
        <v>-0.71478873239436602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45</v>
      </c>
      <c r="D135" s="12">
        <v>32</v>
      </c>
      <c r="E135" s="13">
        <v>0.40625</v>
      </c>
    </row>
    <row r="136" spans="1:5" x14ac:dyDescent="0.25">
      <c r="A136" s="191"/>
      <c r="B136" s="11" t="s">
        <v>99</v>
      </c>
      <c r="C136" s="12">
        <v>4</v>
      </c>
      <c r="D136" s="12">
        <v>3</v>
      </c>
      <c r="E136" s="13">
        <v>0.33333333333333298</v>
      </c>
    </row>
    <row r="137" spans="1:5" x14ac:dyDescent="0.25">
      <c r="A137" s="189" t="s">
        <v>100</v>
      </c>
      <c r="B137" s="11" t="s">
        <v>98</v>
      </c>
      <c r="C137" s="12">
        <v>4</v>
      </c>
      <c r="D137" s="12">
        <v>2</v>
      </c>
      <c r="E137" s="13">
        <v>1</v>
      </c>
    </row>
    <row r="138" spans="1:5" x14ac:dyDescent="0.25">
      <c r="A138" s="191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98</v>
      </c>
      <c r="D139" s="12">
        <v>118</v>
      </c>
      <c r="E139" s="13">
        <v>-0.169491525423729</v>
      </c>
    </row>
    <row r="140" spans="1:5" x14ac:dyDescent="0.25">
      <c r="A140" s="191"/>
      <c r="B140" s="11" t="s">
        <v>102</v>
      </c>
      <c r="C140" s="12">
        <v>0</v>
      </c>
      <c r="D140" s="12">
        <v>1</v>
      </c>
      <c r="E140" s="13">
        <v>-1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41</v>
      </c>
      <c r="D144" s="12">
        <v>48</v>
      </c>
      <c r="E144" s="13">
        <v>-0.14583333333333301</v>
      </c>
    </row>
    <row r="145" spans="1:5" x14ac:dyDescent="0.25">
      <c r="A145" s="189" t="s">
        <v>105</v>
      </c>
      <c r="B145" s="11" t="s">
        <v>106</v>
      </c>
      <c r="C145" s="12">
        <v>3</v>
      </c>
      <c r="D145" s="12">
        <v>1</v>
      </c>
      <c r="E145" s="13">
        <v>2</v>
      </c>
    </row>
    <row r="146" spans="1:5" x14ac:dyDescent="0.25">
      <c r="A146" s="190"/>
      <c r="B146" s="11" t="s">
        <v>107</v>
      </c>
      <c r="C146" s="12">
        <v>4</v>
      </c>
      <c r="D146" s="12">
        <v>12</v>
      </c>
      <c r="E146" s="13">
        <v>-0.66666666666666696</v>
      </c>
    </row>
    <row r="147" spans="1:5" x14ac:dyDescent="0.25">
      <c r="A147" s="190"/>
      <c r="B147" s="11" t="s">
        <v>108</v>
      </c>
      <c r="C147" s="12">
        <v>0</v>
      </c>
      <c r="D147" s="12">
        <v>6</v>
      </c>
      <c r="E147" s="13">
        <v>-1</v>
      </c>
    </row>
    <row r="148" spans="1:5" x14ac:dyDescent="0.25">
      <c r="A148" s="190"/>
      <c r="B148" s="11" t="s">
        <v>109</v>
      </c>
      <c r="C148" s="12">
        <v>1</v>
      </c>
      <c r="D148" s="12">
        <v>1</v>
      </c>
      <c r="E148" s="13">
        <v>0</v>
      </c>
    </row>
    <row r="149" spans="1:5" x14ac:dyDescent="0.25">
      <c r="A149" s="190"/>
      <c r="B149" s="11" t="s">
        <v>110</v>
      </c>
      <c r="C149" s="12">
        <v>17</v>
      </c>
      <c r="D149" s="12">
        <v>11</v>
      </c>
      <c r="E149" s="13">
        <v>0.54545454545454497</v>
      </c>
    </row>
    <row r="150" spans="1:5" x14ac:dyDescent="0.25">
      <c r="A150" s="191"/>
      <c r="B150" s="11" t="s">
        <v>111</v>
      </c>
      <c r="C150" s="12">
        <v>16</v>
      </c>
      <c r="D150" s="12">
        <v>17</v>
      </c>
      <c r="E150" s="13">
        <v>-5.8823529411764698E-2</v>
      </c>
    </row>
    <row r="151" spans="1:5" x14ac:dyDescent="0.25">
      <c r="A151" s="189" t="s">
        <v>112</v>
      </c>
      <c r="B151" s="11" t="s">
        <v>113</v>
      </c>
      <c r="C151" s="12">
        <v>13</v>
      </c>
      <c r="D151" s="12">
        <v>7</v>
      </c>
      <c r="E151" s="13">
        <v>0.85714285714285698</v>
      </c>
    </row>
    <row r="152" spans="1:5" x14ac:dyDescent="0.25">
      <c r="A152" s="191"/>
      <c r="B152" s="11" t="s">
        <v>114</v>
      </c>
      <c r="C152" s="12">
        <v>33</v>
      </c>
      <c r="D152" s="12">
        <v>33</v>
      </c>
      <c r="E152" s="13">
        <v>0</v>
      </c>
    </row>
    <row r="153" spans="1:5" x14ac:dyDescent="0.25">
      <c r="A153" s="189" t="s">
        <v>115</v>
      </c>
      <c r="B153" s="11" t="s">
        <v>19</v>
      </c>
      <c r="C153" s="12">
        <v>12</v>
      </c>
      <c r="D153" s="12">
        <v>4</v>
      </c>
      <c r="E153" s="13">
        <v>2</v>
      </c>
    </row>
    <row r="154" spans="1:5" x14ac:dyDescent="0.25">
      <c r="A154" s="191"/>
      <c r="B154" s="11" t="s">
        <v>23</v>
      </c>
      <c r="C154" s="12">
        <v>7</v>
      </c>
      <c r="D154" s="12">
        <v>12</v>
      </c>
      <c r="E154" s="13">
        <v>-0.41666666666666702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15</v>
      </c>
      <c r="D159" s="12">
        <v>17</v>
      </c>
      <c r="E159" s="13">
        <v>-0.11764705882352899</v>
      </c>
    </row>
    <row r="160" spans="1:5" x14ac:dyDescent="0.25">
      <c r="A160" s="190"/>
      <c r="B160" s="11" t="s">
        <v>120</v>
      </c>
      <c r="C160" s="12">
        <v>2</v>
      </c>
      <c r="D160" s="12">
        <v>3</v>
      </c>
      <c r="E160" s="13">
        <v>-0.33333333333333298</v>
      </c>
    </row>
    <row r="161" spans="1:5" x14ac:dyDescent="0.25">
      <c r="A161" s="190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0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0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0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0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0"/>
      <c r="B170" s="11" t="s">
        <v>130</v>
      </c>
      <c r="C170" s="12">
        <v>0</v>
      </c>
      <c r="D170" s="12">
        <v>1</v>
      </c>
      <c r="E170" s="13">
        <v>-1</v>
      </c>
    </row>
    <row r="171" spans="1:5" x14ac:dyDescent="0.25">
      <c r="A171" s="190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0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0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0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0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0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0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0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0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0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0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0"/>
      <c r="B198" s="11" t="s">
        <v>158</v>
      </c>
      <c r="C198" s="12">
        <v>17</v>
      </c>
      <c r="D198" s="12">
        <v>21</v>
      </c>
      <c r="E198" s="13">
        <v>-0.19047619047618999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15</v>
      </c>
      <c r="D201" s="12">
        <v>17</v>
      </c>
      <c r="E201" s="13">
        <v>-0.11764705882352899</v>
      </c>
    </row>
    <row r="202" spans="1:5" x14ac:dyDescent="0.25">
      <c r="A202" s="190"/>
      <c r="B202" s="11" t="s">
        <v>120</v>
      </c>
      <c r="C202" s="12">
        <v>2</v>
      </c>
      <c r="D202" s="12">
        <v>3</v>
      </c>
      <c r="E202" s="13">
        <v>-0.33333333333333298</v>
      </c>
    </row>
    <row r="203" spans="1:5" x14ac:dyDescent="0.25">
      <c r="A203" s="190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0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0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0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0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0"/>
      <c r="B212" s="11" t="s">
        <v>130</v>
      </c>
      <c r="C212" s="12">
        <v>0</v>
      </c>
      <c r="D212" s="12">
        <v>1</v>
      </c>
      <c r="E212" s="13">
        <v>-1</v>
      </c>
    </row>
    <row r="213" spans="1:5" x14ac:dyDescent="0.25">
      <c r="A213" s="190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0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0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0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0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0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0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0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0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0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0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0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0"/>
      <c r="B240" s="11" t="s">
        <v>158</v>
      </c>
      <c r="C240" s="12">
        <v>17</v>
      </c>
      <c r="D240" s="12">
        <v>21</v>
      </c>
      <c r="E240" s="13">
        <v>-0.19047619047618999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1</v>
      </c>
      <c r="D246" s="12">
        <v>1</v>
      </c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2">
        <v>24</v>
      </c>
      <c r="E247" s="13">
        <v>-1</v>
      </c>
    </row>
    <row r="248" spans="1:5" x14ac:dyDescent="0.25">
      <c r="A248" s="10" t="s">
        <v>171</v>
      </c>
      <c r="B248" s="14"/>
      <c r="C248" s="12">
        <v>1</v>
      </c>
      <c r="D248" s="12">
        <v>2</v>
      </c>
      <c r="E248" s="13">
        <v>-0.5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16</v>
      </c>
      <c r="D252" s="12">
        <v>16</v>
      </c>
      <c r="E252" s="13">
        <v>0</v>
      </c>
    </row>
    <row r="253" spans="1:5" x14ac:dyDescent="0.25">
      <c r="A253" s="189" t="s">
        <v>174</v>
      </c>
      <c r="B253" s="11" t="s">
        <v>175</v>
      </c>
      <c r="C253" s="12">
        <v>2</v>
      </c>
      <c r="D253" s="12">
        <v>1</v>
      </c>
      <c r="E253" s="13">
        <v>1</v>
      </c>
    </row>
    <row r="254" spans="1:5" x14ac:dyDescent="0.25">
      <c r="A254" s="190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1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</v>
      </c>
      <c r="D257" s="12">
        <v>2</v>
      </c>
      <c r="E257" s="13">
        <v>-0.5</v>
      </c>
    </row>
    <row r="258" spans="1:5" x14ac:dyDescent="0.25">
      <c r="A258" s="10" t="s">
        <v>111</v>
      </c>
      <c r="B258" s="14"/>
      <c r="C258" s="12">
        <v>6</v>
      </c>
      <c r="D258" s="12">
        <v>4</v>
      </c>
      <c r="E258" s="13">
        <v>0.5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7</v>
      </c>
      <c r="D262" s="12">
        <v>6</v>
      </c>
      <c r="E262" s="13">
        <v>0.16666666666666699</v>
      </c>
    </row>
    <row r="263" spans="1:5" x14ac:dyDescent="0.25">
      <c r="A263" s="189" t="s">
        <v>69</v>
      </c>
      <c r="B263" s="11" t="s">
        <v>182</v>
      </c>
      <c r="C263" s="12">
        <v>9</v>
      </c>
      <c r="D263" s="12">
        <v>12</v>
      </c>
      <c r="E263" s="13">
        <v>-0.25</v>
      </c>
    </row>
    <row r="264" spans="1:5" x14ac:dyDescent="0.25">
      <c r="A264" s="191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46</v>
      </c>
      <c r="D265" s="12">
        <v>30</v>
      </c>
      <c r="E265" s="13">
        <v>0.53333333333333299</v>
      </c>
    </row>
    <row r="266" spans="1:5" x14ac:dyDescent="0.25">
      <c r="A266" s="10" t="s">
        <v>184</v>
      </c>
      <c r="B266" s="14"/>
      <c r="C266" s="12">
        <v>2</v>
      </c>
      <c r="D266" s="12">
        <v>1</v>
      </c>
      <c r="E266" s="13">
        <v>1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2</v>
      </c>
      <c r="D272" s="12">
        <v>2</v>
      </c>
      <c r="E272" s="13">
        <v>0</v>
      </c>
    </row>
    <row r="273" spans="1:5" x14ac:dyDescent="0.25">
      <c r="A273" s="10" t="s">
        <v>190</v>
      </c>
      <c r="B273" s="14"/>
      <c r="C273" s="12">
        <v>18</v>
      </c>
      <c r="D273" s="12">
        <v>9</v>
      </c>
      <c r="E273" s="13">
        <v>1</v>
      </c>
    </row>
    <row r="274" spans="1:5" x14ac:dyDescent="0.25">
      <c r="A274" s="10" t="s">
        <v>191</v>
      </c>
      <c r="B274" s="14"/>
      <c r="C274" s="12">
        <v>2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7"/>
      <c r="B284" s="11" t="s">
        <v>200</v>
      </c>
      <c r="C284" s="12">
        <v>154</v>
      </c>
      <c r="D284" s="12">
        <v>154</v>
      </c>
      <c r="E284" s="18">
        <v>0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18">
        <v>0</v>
      </c>
    </row>
    <row r="286" spans="1:5" x14ac:dyDescent="0.25">
      <c r="A286" s="186" t="s">
        <v>202</v>
      </c>
      <c r="B286" s="11" t="s">
        <v>203</v>
      </c>
      <c r="C286" s="12">
        <v>5</v>
      </c>
      <c r="D286" s="12">
        <v>7</v>
      </c>
      <c r="E286" s="18">
        <v>0</v>
      </c>
    </row>
    <row r="287" spans="1:5" x14ac:dyDescent="0.25">
      <c r="A287" s="187"/>
      <c r="B287" s="11" t="s">
        <v>204</v>
      </c>
      <c r="C287" s="12">
        <v>9</v>
      </c>
      <c r="D287" s="12">
        <v>0</v>
      </c>
      <c r="E287" s="18">
        <v>1</v>
      </c>
    </row>
    <row r="288" spans="1:5" x14ac:dyDescent="0.25">
      <c r="A288" s="188"/>
      <c r="B288" s="11" t="s">
        <v>205</v>
      </c>
      <c r="C288" s="12">
        <v>7</v>
      </c>
      <c r="D288" s="12">
        <v>2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5</v>
      </c>
      <c r="D289" s="12">
        <v>4</v>
      </c>
      <c r="E289" s="18">
        <v>6</v>
      </c>
    </row>
    <row r="290" spans="1:5" x14ac:dyDescent="0.25">
      <c r="A290" s="186" t="s">
        <v>208</v>
      </c>
      <c r="B290" s="11" t="s">
        <v>209</v>
      </c>
      <c r="C290" s="12">
        <v>25</v>
      </c>
      <c r="D290" s="12">
        <v>25</v>
      </c>
      <c r="E290" s="18">
        <v>0</v>
      </c>
    </row>
    <row r="291" spans="1:5" x14ac:dyDescent="0.25">
      <c r="A291" s="187"/>
      <c r="B291" s="11" t="s">
        <v>210</v>
      </c>
      <c r="C291" s="12">
        <v>1</v>
      </c>
      <c r="D291" s="12">
        <v>1</v>
      </c>
      <c r="E291" s="18">
        <v>0</v>
      </c>
    </row>
    <row r="292" spans="1:5" x14ac:dyDescent="0.25">
      <c r="A292" s="188"/>
      <c r="B292" s="11" t="s">
        <v>211</v>
      </c>
      <c r="C292" s="12">
        <v>3</v>
      </c>
      <c r="D292" s="12">
        <v>3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6" t="s">
        <v>214</v>
      </c>
      <c r="B294" s="11" t="s">
        <v>205</v>
      </c>
      <c r="C294" s="12">
        <v>3</v>
      </c>
      <c r="D294" s="12">
        <v>0</v>
      </c>
      <c r="E294" s="18">
        <v>3</v>
      </c>
    </row>
    <row r="295" spans="1:5" x14ac:dyDescent="0.25">
      <c r="A295" s="187"/>
      <c r="B295" s="11" t="s">
        <v>215</v>
      </c>
      <c r="C295" s="12">
        <v>4</v>
      </c>
      <c r="D295" s="12">
        <v>4</v>
      </c>
      <c r="E295" s="18">
        <v>3</v>
      </c>
    </row>
    <row r="296" spans="1:5" x14ac:dyDescent="0.25">
      <c r="A296" s="188"/>
      <c r="B296" s="11" t="s">
        <v>216</v>
      </c>
      <c r="C296" s="12">
        <v>0</v>
      </c>
      <c r="D296" s="12">
        <v>0</v>
      </c>
      <c r="E296" s="18">
        <v>0</v>
      </c>
    </row>
    <row r="297" spans="1:5" x14ac:dyDescent="0.25">
      <c r="A297" s="186" t="s">
        <v>217</v>
      </c>
      <c r="B297" s="11" t="s">
        <v>218</v>
      </c>
      <c r="C297" s="12">
        <v>5</v>
      </c>
      <c r="D297" s="12">
        <v>2</v>
      </c>
      <c r="E297" s="18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7"/>
      <c r="B299" s="11" t="s">
        <v>220</v>
      </c>
      <c r="C299" s="12">
        <v>42</v>
      </c>
      <c r="D299" s="12">
        <v>42</v>
      </c>
      <c r="E299" s="18">
        <v>35</v>
      </c>
    </row>
    <row r="300" spans="1:5" x14ac:dyDescent="0.25">
      <c r="A300" s="187"/>
      <c r="B300" s="11" t="s">
        <v>221</v>
      </c>
      <c r="C300" s="12">
        <v>94</v>
      </c>
      <c r="D300" s="12">
        <v>94</v>
      </c>
      <c r="E300" s="18">
        <v>8</v>
      </c>
    </row>
    <row r="301" spans="1:5" x14ac:dyDescent="0.25">
      <c r="A301" s="187"/>
      <c r="B301" s="11" t="s">
        <v>222</v>
      </c>
      <c r="C301" s="12">
        <v>25</v>
      </c>
      <c r="D301" s="12">
        <v>23</v>
      </c>
      <c r="E301" s="18">
        <v>0</v>
      </c>
    </row>
    <row r="302" spans="1:5" x14ac:dyDescent="0.25">
      <c r="A302" s="187"/>
      <c r="B302" s="11" t="s">
        <v>223</v>
      </c>
      <c r="C302" s="12">
        <v>15</v>
      </c>
      <c r="D302" s="12">
        <v>15</v>
      </c>
      <c r="E302" s="18">
        <v>13</v>
      </c>
    </row>
    <row r="303" spans="1:5" x14ac:dyDescent="0.25">
      <c r="A303" s="187"/>
      <c r="B303" s="11" t="s">
        <v>224</v>
      </c>
      <c r="C303" s="12">
        <v>14</v>
      </c>
      <c r="D303" s="12">
        <v>14</v>
      </c>
      <c r="E303" s="18">
        <v>0</v>
      </c>
    </row>
    <row r="304" spans="1:5" x14ac:dyDescent="0.25">
      <c r="A304" s="187"/>
      <c r="B304" s="11" t="s">
        <v>225</v>
      </c>
      <c r="C304" s="12">
        <v>0</v>
      </c>
      <c r="D304" s="12">
        <v>0</v>
      </c>
      <c r="E304" s="18">
        <v>0</v>
      </c>
    </row>
    <row r="305" spans="1:5" x14ac:dyDescent="0.25">
      <c r="A305" s="187"/>
      <c r="B305" s="11" t="s">
        <v>226</v>
      </c>
      <c r="C305" s="12">
        <v>36</v>
      </c>
      <c r="D305" s="12">
        <v>30</v>
      </c>
      <c r="E305" s="18">
        <v>30</v>
      </c>
    </row>
    <row r="306" spans="1:5" x14ac:dyDescent="0.25">
      <c r="A306" s="187"/>
      <c r="B306" s="11" t="s">
        <v>227</v>
      </c>
      <c r="C306" s="12">
        <v>0</v>
      </c>
      <c r="D306" s="12">
        <v>0</v>
      </c>
      <c r="E306" s="18">
        <v>0</v>
      </c>
    </row>
    <row r="307" spans="1:5" x14ac:dyDescent="0.25">
      <c r="A307" s="187"/>
      <c r="B307" s="11" t="s">
        <v>228</v>
      </c>
      <c r="C307" s="12">
        <v>1</v>
      </c>
      <c r="D307" s="12">
        <v>1</v>
      </c>
      <c r="E307" s="18">
        <v>0</v>
      </c>
    </row>
    <row r="308" spans="1:5" x14ac:dyDescent="0.25">
      <c r="A308" s="187"/>
      <c r="B308" s="11" t="s">
        <v>229</v>
      </c>
      <c r="C308" s="12">
        <v>0</v>
      </c>
      <c r="D308" s="12">
        <v>0</v>
      </c>
      <c r="E308" s="18">
        <v>0</v>
      </c>
    </row>
    <row r="309" spans="1:5" x14ac:dyDescent="0.25">
      <c r="A309" s="187"/>
      <c r="B309" s="11" t="s">
        <v>230</v>
      </c>
      <c r="C309" s="12">
        <v>0</v>
      </c>
      <c r="D309" s="12">
        <v>0</v>
      </c>
      <c r="E309" s="18">
        <v>0</v>
      </c>
    </row>
    <row r="310" spans="1:5" x14ac:dyDescent="0.25">
      <c r="A310" s="187"/>
      <c r="B310" s="11" t="s">
        <v>231</v>
      </c>
      <c r="C310" s="12">
        <v>0</v>
      </c>
      <c r="D310" s="12">
        <v>0</v>
      </c>
      <c r="E310" s="18">
        <v>0</v>
      </c>
    </row>
    <row r="311" spans="1:5" x14ac:dyDescent="0.25">
      <c r="A311" s="188"/>
      <c r="B311" s="11" t="s">
        <v>232</v>
      </c>
      <c r="C311" s="12">
        <v>3</v>
      </c>
      <c r="D311" s="12">
        <v>3</v>
      </c>
      <c r="E311" s="18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18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18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7"/>
      <c r="B316" s="11" t="s">
        <v>238</v>
      </c>
      <c r="C316" s="12">
        <v>4</v>
      </c>
      <c r="D316" s="12">
        <v>10</v>
      </c>
      <c r="E316" s="18">
        <v>2</v>
      </c>
    </row>
    <row r="317" spans="1:5" x14ac:dyDescent="0.25">
      <c r="A317" s="187"/>
      <c r="B317" s="11" t="s">
        <v>239</v>
      </c>
      <c r="C317" s="12">
        <v>1</v>
      </c>
      <c r="D317" s="12">
        <v>1</v>
      </c>
      <c r="E317" s="18">
        <v>0</v>
      </c>
    </row>
    <row r="318" spans="1:5" x14ac:dyDescent="0.25">
      <c r="A318" s="187"/>
      <c r="B318" s="11" t="s">
        <v>240</v>
      </c>
      <c r="C318" s="12">
        <v>3</v>
      </c>
      <c r="D318" s="12">
        <v>1</v>
      </c>
      <c r="E318" s="18">
        <v>0</v>
      </c>
    </row>
    <row r="319" spans="1:5" x14ac:dyDescent="0.25">
      <c r="A319" s="187"/>
      <c r="B319" s="11" t="s">
        <v>241</v>
      </c>
      <c r="C319" s="12">
        <v>0</v>
      </c>
      <c r="D319" s="12">
        <v>0</v>
      </c>
      <c r="E319" s="18">
        <v>0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18">
        <v>0</v>
      </c>
    </row>
    <row r="321" spans="1:5" x14ac:dyDescent="0.25">
      <c r="A321" s="187"/>
      <c r="B321" s="11" t="s">
        <v>243</v>
      </c>
      <c r="C321" s="12">
        <v>2</v>
      </c>
      <c r="D321" s="12">
        <v>2</v>
      </c>
      <c r="E321" s="18">
        <v>0</v>
      </c>
    </row>
    <row r="322" spans="1:5" x14ac:dyDescent="0.25">
      <c r="A322" s="187"/>
      <c r="B322" s="11" t="s">
        <v>244</v>
      </c>
      <c r="C322" s="12">
        <v>1</v>
      </c>
      <c r="D322" s="12">
        <v>1</v>
      </c>
      <c r="E322" s="18">
        <v>1</v>
      </c>
    </row>
    <row r="323" spans="1:5" x14ac:dyDescent="0.25">
      <c r="A323" s="187"/>
      <c r="B323" s="11" t="s">
        <v>245</v>
      </c>
      <c r="C323" s="12">
        <v>0</v>
      </c>
      <c r="D323" s="12">
        <v>0</v>
      </c>
      <c r="E323" s="18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18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7"/>
      <c r="B327" s="11" t="s">
        <v>249</v>
      </c>
      <c r="C327" s="12">
        <v>2</v>
      </c>
      <c r="D327" s="12">
        <v>1</v>
      </c>
      <c r="E327" s="18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7"/>
      <c r="B329" s="11" t="s">
        <v>251</v>
      </c>
      <c r="C329" s="12">
        <v>58</v>
      </c>
      <c r="D329" s="12">
        <v>56</v>
      </c>
      <c r="E329" s="18">
        <v>50</v>
      </c>
    </row>
    <row r="330" spans="1:5" x14ac:dyDescent="0.25">
      <c r="A330" s="187"/>
      <c r="B330" s="11" t="s">
        <v>252</v>
      </c>
      <c r="C330" s="12">
        <v>5</v>
      </c>
      <c r="D330" s="12">
        <v>2</v>
      </c>
      <c r="E330" s="18">
        <v>0</v>
      </c>
    </row>
    <row r="331" spans="1:5" x14ac:dyDescent="0.25">
      <c r="A331" s="187"/>
      <c r="B331" s="11" t="s">
        <v>253</v>
      </c>
      <c r="C331" s="12">
        <v>0</v>
      </c>
      <c r="D331" s="12">
        <v>0</v>
      </c>
      <c r="E331" s="18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7"/>
      <c r="B333" s="11" t="s">
        <v>255</v>
      </c>
      <c r="C333" s="12">
        <v>8</v>
      </c>
      <c r="D333" s="12">
        <v>8</v>
      </c>
      <c r="E333" s="18">
        <v>8</v>
      </c>
    </row>
    <row r="334" spans="1:5" x14ac:dyDescent="0.25">
      <c r="A334" s="187"/>
      <c r="B334" s="11" t="s">
        <v>256</v>
      </c>
      <c r="C334" s="12">
        <v>1</v>
      </c>
      <c r="D334" s="12">
        <v>1</v>
      </c>
      <c r="E334" s="18">
        <v>0</v>
      </c>
    </row>
    <row r="335" spans="1:5" x14ac:dyDescent="0.25">
      <c r="A335" s="187"/>
      <c r="B335" s="11" t="s">
        <v>257</v>
      </c>
      <c r="C335" s="12">
        <v>2</v>
      </c>
      <c r="D335" s="12">
        <v>2</v>
      </c>
      <c r="E335" s="18">
        <v>1</v>
      </c>
    </row>
    <row r="336" spans="1:5" x14ac:dyDescent="0.25">
      <c r="A336" s="187"/>
      <c r="B336" s="11" t="s">
        <v>258</v>
      </c>
      <c r="C336" s="12">
        <v>30</v>
      </c>
      <c r="D336" s="12">
        <v>30</v>
      </c>
      <c r="E336" s="18">
        <v>29</v>
      </c>
    </row>
    <row r="337" spans="1:5" x14ac:dyDescent="0.25">
      <c r="A337" s="187"/>
      <c r="B337" s="11" t="s">
        <v>259</v>
      </c>
      <c r="C337" s="12">
        <v>2</v>
      </c>
      <c r="D337" s="12">
        <v>2</v>
      </c>
      <c r="E337" s="18">
        <v>2</v>
      </c>
    </row>
    <row r="338" spans="1:5" x14ac:dyDescent="0.25">
      <c r="A338" s="187"/>
      <c r="B338" s="11" t="s">
        <v>260</v>
      </c>
      <c r="C338" s="12">
        <v>0</v>
      </c>
      <c r="D338" s="12">
        <v>0</v>
      </c>
      <c r="E338" s="18">
        <v>0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7"/>
      <c r="B340" s="11" t="s">
        <v>262</v>
      </c>
      <c r="C340" s="12">
        <v>8</v>
      </c>
      <c r="D340" s="12">
        <v>8</v>
      </c>
      <c r="E340" s="18">
        <v>6</v>
      </c>
    </row>
    <row r="341" spans="1:5" x14ac:dyDescent="0.25">
      <c r="A341" s="187"/>
      <c r="B341" s="11" t="s">
        <v>263</v>
      </c>
      <c r="C341" s="12">
        <v>0</v>
      </c>
      <c r="D341" s="12">
        <v>0</v>
      </c>
      <c r="E341" s="18">
        <v>0</v>
      </c>
    </row>
    <row r="342" spans="1:5" x14ac:dyDescent="0.25">
      <c r="A342" s="187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7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8"/>
      <c r="B344" s="11" t="s">
        <v>266</v>
      </c>
      <c r="C344" s="12">
        <v>2</v>
      </c>
      <c r="D344" s="12">
        <v>2</v>
      </c>
      <c r="E344" s="18">
        <v>2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7"/>
      <c r="B346" s="11" t="s">
        <v>269</v>
      </c>
      <c r="C346" s="12">
        <v>1</v>
      </c>
      <c r="D346" s="12">
        <v>2</v>
      </c>
      <c r="E346" s="18">
        <v>0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7"/>
      <c r="B350" s="11" t="s">
        <v>273</v>
      </c>
      <c r="C350" s="12">
        <v>0</v>
      </c>
      <c r="D350" s="12">
        <v>0</v>
      </c>
      <c r="E350" s="18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18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6" t="s">
        <v>279</v>
      </c>
      <c r="B356" s="11" t="s">
        <v>280</v>
      </c>
      <c r="C356" s="12">
        <v>2</v>
      </c>
      <c r="D356" s="12">
        <v>1</v>
      </c>
      <c r="E356" s="18">
        <v>0</v>
      </c>
    </row>
    <row r="357" spans="1:5" x14ac:dyDescent="0.25">
      <c r="A357" s="187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7"/>
      <c r="B359" s="11" t="s">
        <v>283</v>
      </c>
      <c r="C359" s="12">
        <v>3</v>
      </c>
      <c r="D359" s="12">
        <v>3</v>
      </c>
      <c r="E359" s="18">
        <v>0</v>
      </c>
    </row>
    <row r="360" spans="1:5" x14ac:dyDescent="0.25">
      <c r="A360" s="187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6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7"/>
      <c r="B366" s="11" t="s">
        <v>291</v>
      </c>
      <c r="C366" s="12">
        <v>0</v>
      </c>
      <c r="D366" s="12">
        <v>0</v>
      </c>
      <c r="E366" s="18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7"/>
      <c r="B368" s="11" t="s">
        <v>293</v>
      </c>
      <c r="C368" s="12">
        <v>0</v>
      </c>
      <c r="D368" s="12">
        <v>0</v>
      </c>
      <c r="E368" s="18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7"/>
      <c r="B370" s="11" t="s">
        <v>294</v>
      </c>
      <c r="C370" s="12">
        <v>0</v>
      </c>
      <c r="D370" s="12">
        <v>0</v>
      </c>
      <c r="E370" s="18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7"/>
      <c r="B372" s="11" t="s">
        <v>296</v>
      </c>
      <c r="C372" s="12">
        <v>0</v>
      </c>
      <c r="D372" s="12">
        <v>3</v>
      </c>
      <c r="E372" s="18">
        <v>0</v>
      </c>
    </row>
    <row r="373" spans="1:5" x14ac:dyDescent="0.25">
      <c r="A373" s="187"/>
      <c r="B373" s="11" t="s">
        <v>297</v>
      </c>
      <c r="C373" s="12">
        <v>0</v>
      </c>
      <c r="D373" s="12">
        <v>0</v>
      </c>
      <c r="E373" s="18">
        <v>2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8"/>
      <c r="B377" s="11" t="s">
        <v>301</v>
      </c>
      <c r="C377" s="12">
        <v>0</v>
      </c>
      <c r="D377" s="12">
        <v>0</v>
      </c>
      <c r="E377" s="18">
        <v>0</v>
      </c>
    </row>
    <row r="378" spans="1:5" x14ac:dyDescent="0.25">
      <c r="A378" s="4"/>
    </row>
  </sheetData>
  <sheetProtection algorithmName="SHA-512" hashValue="PuqiIix+tG4Nu9RlGZirOeDte3QkXd0g3Jb8etY6brxdEWHZ7RJLJOUA2/4RrBNkLyGectG9qZEhZVQ7IbGJDw==" saltValue="W/0M4hdL8Y65FjBWnAf8r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59D7-038D-48EE-9410-30DC4A08A8CA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1" t="s">
        <v>1828</v>
      </c>
      <c r="D1" s="181"/>
      <c r="E1" s="181"/>
      <c r="F1" s="136"/>
      <c r="H1" s="175"/>
      <c r="I1" s="175"/>
      <c r="J1" s="175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itIhplvSt9X4DjDHpALhyuR2UOqZPsOdcK5LrfzNXTy2Qim9e34q9YITxaMPc1Awi/BL14RFvHvH3hT+DajtXw==" saltValue="5zC3BRy5ZngDVfjDeF0j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3584-C2E6-4B65-9FBB-D9C80200D56D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1" t="s">
        <v>1833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36"/>
      <c r="R1" s="175"/>
      <c r="S1" s="175"/>
      <c r="T1" s="175"/>
      <c r="U1" s="136"/>
      <c r="W1" s="175"/>
      <c r="X1" s="175"/>
      <c r="Y1" s="175"/>
      <c r="Z1" s="136"/>
      <c r="AB1" s="175"/>
      <c r="AC1" s="175"/>
      <c r="AD1" s="175"/>
      <c r="AE1" s="136"/>
      <c r="AG1" s="175"/>
      <c r="AH1" s="175"/>
      <c r="AI1" s="175"/>
      <c r="AJ1" s="136"/>
      <c r="AL1" s="175"/>
      <c r="AM1" s="175"/>
      <c r="AN1" s="175"/>
      <c r="AO1" s="136"/>
      <c r="AQ1" s="175"/>
      <c r="AR1" s="175"/>
      <c r="AS1" s="175"/>
      <c r="AT1" s="136"/>
      <c r="AV1" s="175"/>
      <c r="AW1" s="175"/>
      <c r="AX1" s="175"/>
      <c r="AY1" s="136"/>
      <c r="BA1" s="175"/>
      <c r="BB1" s="175"/>
      <c r="BC1" s="175"/>
      <c r="BD1" s="136"/>
      <c r="BF1" s="175"/>
      <c r="BG1" s="175"/>
      <c r="BH1" s="175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lXKvmPjOx+b6TO90B0T6jaL7mS40t5bGlxpAOS6Q7tbs3fHdajCCdHUqpevV4an5MeHL+r79rpiUSNiCcN+rrQ==" saltValue="xFKxqXkGRnpO6P6qsYiO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A4C5-B563-409A-B2FA-46FCCF7508E4}">
  <dimension ref="A1:Z25"/>
  <sheetViews>
    <sheetView showGridLines="0" workbookViewId="0">
      <selection activeCell="O34" sqref="O34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1" t="s">
        <v>1837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75"/>
      <c r="Q1" s="175"/>
      <c r="S1" s="136"/>
      <c r="U1" s="175"/>
      <c r="V1" s="175"/>
      <c r="W1" s="175"/>
      <c r="X1" s="175"/>
      <c r="Y1" s="175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0</v>
      </c>
      <c r="N6" s="179">
        <f>DatosMedioAmbiente!C55</f>
        <v>0</v>
      </c>
      <c r="O6" s="179">
        <f>DatosMedioAmbiente!C57</f>
        <v>0</v>
      </c>
      <c r="P6" s="179">
        <f>DatosMedioAmbiente!C59</f>
        <v>2</v>
      </c>
      <c r="Q6" s="179">
        <f>DatosMedioAmbiente!C61</f>
        <v>4</v>
      </c>
      <c r="R6" s="179">
        <f>DatosMedioAmbiente!C63</f>
        <v>2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1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/s3F00n8Q51TsQo7yqJAeHUDVAKrqt6tZrpmdwJtcy/40HZjLcQv5xGQNLEq6MSBTi+yAu7DJTyY28r+Yu5hng==" saltValue="OZQKIwlzK7skw6ObNti14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9095-F335-4A02-8CA0-DC91A051A79E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1752</v>
      </c>
      <c r="C2" s="75" t="s">
        <v>1741</v>
      </c>
      <c r="D2" s="75" t="s">
        <v>1618</v>
      </c>
      <c r="E2" s="75" t="s">
        <v>1618</v>
      </c>
      <c r="F2" s="75" t="s">
        <v>111</v>
      </c>
      <c r="G2" s="75" t="s">
        <v>1619</v>
      </c>
      <c r="H2" s="75" t="s">
        <v>1647</v>
      </c>
      <c r="I2" s="75" t="s">
        <v>978</v>
      </c>
      <c r="J2" s="75" t="s">
        <v>978</v>
      </c>
      <c r="K2" s="75" t="s">
        <v>1618</v>
      </c>
      <c r="L2" s="75" t="s">
        <v>1618</v>
      </c>
      <c r="M2" s="75" t="s">
        <v>1618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1152</v>
      </c>
      <c r="AB2" s="75" t="s">
        <v>1152</v>
      </c>
      <c r="AD2" s="75" t="s">
        <v>649</v>
      </c>
      <c r="AE2" s="75" t="s">
        <v>1194</v>
      </c>
      <c r="AF2" s="75" t="s">
        <v>1107</v>
      </c>
      <c r="AI2" s="75" t="s">
        <v>111</v>
      </c>
      <c r="AL2" s="75" t="s">
        <v>647</v>
      </c>
      <c r="AM2" s="75" t="s">
        <v>647</v>
      </c>
      <c r="AN2" s="75" t="s">
        <v>649</v>
      </c>
      <c r="AO2" s="75" t="s">
        <v>649</v>
      </c>
      <c r="AT2" s="75" t="s">
        <v>657</v>
      </c>
      <c r="AV2" s="75" t="s">
        <v>647</v>
      </c>
      <c r="AW2" s="75" t="s">
        <v>1197</v>
      </c>
      <c r="AX2" s="75" t="s">
        <v>1198</v>
      </c>
      <c r="BA2" s="75" t="s">
        <v>82</v>
      </c>
      <c r="BC2" s="75" t="s">
        <v>983</v>
      </c>
      <c r="BD2" s="75" t="s">
        <v>334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1753</v>
      </c>
      <c r="C3" s="75" t="s">
        <v>1742</v>
      </c>
      <c r="D3" s="75" t="s">
        <v>1619</v>
      </c>
      <c r="E3" s="75" t="s">
        <v>1619</v>
      </c>
      <c r="G3" s="75" t="s">
        <v>1633</v>
      </c>
      <c r="H3" s="75" t="s">
        <v>1619</v>
      </c>
      <c r="I3" s="75" t="s">
        <v>111</v>
      </c>
      <c r="J3" s="75" t="s">
        <v>111</v>
      </c>
      <c r="K3" s="75" t="s">
        <v>1619</v>
      </c>
      <c r="L3" s="75" t="s">
        <v>1620</v>
      </c>
      <c r="M3" s="75" t="s">
        <v>1635</v>
      </c>
      <c r="O3" s="75" t="s">
        <v>1619</v>
      </c>
      <c r="P3" s="75" t="s">
        <v>1620</v>
      </c>
      <c r="Q3" s="75" t="s">
        <v>1620</v>
      </c>
      <c r="R3" s="75" t="s">
        <v>1062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1155</v>
      </c>
      <c r="AD3" s="75" t="s">
        <v>651</v>
      </c>
      <c r="AE3" s="75" t="s">
        <v>1195</v>
      </c>
      <c r="AF3" s="75" t="s">
        <v>1204</v>
      </c>
      <c r="AL3" s="75" t="s">
        <v>649</v>
      </c>
      <c r="AM3" s="75" t="s">
        <v>649</v>
      </c>
      <c r="AN3" s="75" t="s">
        <v>651</v>
      </c>
      <c r="AO3" s="75" t="s">
        <v>651</v>
      </c>
      <c r="AV3" s="75" t="s">
        <v>649</v>
      </c>
      <c r="AW3" s="75" t="s">
        <v>615</v>
      </c>
      <c r="BA3" s="75" t="s">
        <v>1802</v>
      </c>
      <c r="BC3" s="75" t="s">
        <v>1804</v>
      </c>
      <c r="BD3" s="75" t="s">
        <v>962</v>
      </c>
      <c r="BH3" s="75" t="s">
        <v>1164</v>
      </c>
    </row>
    <row r="4" spans="1:61" x14ac:dyDescent="0.2">
      <c r="A4" s="75" t="s">
        <v>1760</v>
      </c>
      <c r="B4" s="75" t="s">
        <v>109</v>
      </c>
      <c r="C4" s="75" t="s">
        <v>1743</v>
      </c>
      <c r="D4" s="75" t="s">
        <v>1620</v>
      </c>
      <c r="E4" s="75" t="s">
        <v>1620</v>
      </c>
      <c r="G4" s="75" t="s">
        <v>111</v>
      </c>
      <c r="H4" s="75" t="s">
        <v>1620</v>
      </c>
      <c r="K4" s="75" t="s">
        <v>1620</v>
      </c>
      <c r="L4" s="75" t="s">
        <v>1622</v>
      </c>
      <c r="O4" s="75" t="s">
        <v>978</v>
      </c>
      <c r="P4" s="75" t="s">
        <v>1673</v>
      </c>
      <c r="Q4" s="75" t="s">
        <v>1673</v>
      </c>
      <c r="R4" s="75" t="s">
        <v>1063</v>
      </c>
      <c r="S4" s="75" t="s">
        <v>1673</v>
      </c>
      <c r="T4" s="75" t="s">
        <v>1673</v>
      </c>
      <c r="V4" s="75" t="s">
        <v>31</v>
      </c>
      <c r="W4" s="75" t="s">
        <v>1767</v>
      </c>
      <c r="AD4" s="75" t="s">
        <v>655</v>
      </c>
      <c r="AE4" s="75" t="s">
        <v>1197</v>
      </c>
      <c r="AF4" s="75" t="s">
        <v>1147</v>
      </c>
      <c r="AL4" s="75" t="s">
        <v>651</v>
      </c>
      <c r="AM4" s="75" t="s">
        <v>651</v>
      </c>
      <c r="AN4" s="75" t="s">
        <v>655</v>
      </c>
      <c r="AO4" s="75" t="s">
        <v>655</v>
      </c>
      <c r="AV4" s="75" t="s">
        <v>651</v>
      </c>
      <c r="AW4" s="75" t="s">
        <v>1198</v>
      </c>
      <c r="BA4" s="75" t="s">
        <v>1803</v>
      </c>
      <c r="BC4" s="75" t="s">
        <v>989</v>
      </c>
      <c r="BD4" s="75" t="s">
        <v>964</v>
      </c>
    </row>
    <row r="5" spans="1:61" x14ac:dyDescent="0.2">
      <c r="A5" s="75" t="s">
        <v>1051</v>
      </c>
      <c r="B5" s="75" t="s">
        <v>110</v>
      </c>
      <c r="C5" s="75" t="s">
        <v>174</v>
      </c>
      <c r="D5" s="75" t="s">
        <v>978</v>
      </c>
      <c r="E5" s="75" t="s">
        <v>1622</v>
      </c>
      <c r="H5" s="75" t="s">
        <v>978</v>
      </c>
      <c r="K5" s="75" t="s">
        <v>1622</v>
      </c>
      <c r="O5" s="75" t="s">
        <v>1633</v>
      </c>
      <c r="P5" s="75" t="s">
        <v>1674</v>
      </c>
      <c r="Q5" s="75" t="s">
        <v>1674</v>
      </c>
      <c r="R5" s="75" t="s">
        <v>1064</v>
      </c>
      <c r="S5" s="75" t="s">
        <v>1676</v>
      </c>
      <c r="T5" s="75" t="s">
        <v>1676</v>
      </c>
      <c r="V5" s="75" t="s">
        <v>32</v>
      </c>
      <c r="AD5" s="75" t="s">
        <v>657</v>
      </c>
      <c r="AE5" s="75" t="s">
        <v>615</v>
      </c>
      <c r="AF5" s="75" t="s">
        <v>1205</v>
      </c>
      <c r="AL5" s="75" t="s">
        <v>655</v>
      </c>
      <c r="AM5" s="75" t="s">
        <v>653</v>
      </c>
      <c r="AN5" s="75" t="s">
        <v>657</v>
      </c>
      <c r="AO5" s="75" t="s">
        <v>657</v>
      </c>
      <c r="AV5" s="75" t="s">
        <v>653</v>
      </c>
      <c r="BC5" s="75" t="s">
        <v>990</v>
      </c>
      <c r="BD5" s="75" t="s">
        <v>965</v>
      </c>
    </row>
    <row r="6" spans="1:61" x14ac:dyDescent="0.2">
      <c r="B6" s="75" t="s">
        <v>111</v>
      </c>
      <c r="C6" s="75" t="s">
        <v>1744</v>
      </c>
      <c r="D6" s="75" t="s">
        <v>1628</v>
      </c>
      <c r="E6" s="75" t="s">
        <v>1624</v>
      </c>
      <c r="H6" s="75" t="s">
        <v>1632</v>
      </c>
      <c r="O6" s="75" t="s">
        <v>111</v>
      </c>
      <c r="P6" s="75" t="s">
        <v>1676</v>
      </c>
      <c r="Q6" s="75" t="s">
        <v>1676</v>
      </c>
      <c r="R6" s="75" t="s">
        <v>1065</v>
      </c>
      <c r="V6" s="75" t="s">
        <v>33</v>
      </c>
      <c r="AD6" s="75" t="s">
        <v>659</v>
      </c>
      <c r="AE6" s="75" t="s">
        <v>1198</v>
      </c>
      <c r="AF6" s="75" t="s">
        <v>1052</v>
      </c>
      <c r="AL6" s="75" t="s">
        <v>657</v>
      </c>
      <c r="AM6" s="75" t="s">
        <v>655</v>
      </c>
      <c r="AN6" s="75" t="s">
        <v>659</v>
      </c>
      <c r="AV6" s="75" t="s">
        <v>655</v>
      </c>
      <c r="BC6" s="75" t="s">
        <v>995</v>
      </c>
      <c r="BD6" s="75" t="s">
        <v>966</v>
      </c>
    </row>
    <row r="7" spans="1:61" x14ac:dyDescent="0.2">
      <c r="C7" s="75" t="s">
        <v>1745</v>
      </c>
      <c r="D7" s="75" t="s">
        <v>1642</v>
      </c>
      <c r="E7" s="75" t="s">
        <v>978</v>
      </c>
      <c r="H7" s="75" t="s">
        <v>1633</v>
      </c>
      <c r="AL7" s="75" t="s">
        <v>659</v>
      </c>
      <c r="AM7" s="75" t="s">
        <v>657</v>
      </c>
      <c r="AV7" s="75" t="s">
        <v>657</v>
      </c>
      <c r="BD7" s="75" t="s">
        <v>518</v>
      </c>
    </row>
    <row r="8" spans="1:61" x14ac:dyDescent="0.2">
      <c r="C8" s="75" t="s">
        <v>1746</v>
      </c>
      <c r="D8" s="75" t="s">
        <v>111</v>
      </c>
      <c r="E8" s="75" t="s">
        <v>1632</v>
      </c>
      <c r="H8" s="75" t="s">
        <v>1636</v>
      </c>
      <c r="AM8" s="75" t="s">
        <v>659</v>
      </c>
      <c r="AV8" s="75" t="s">
        <v>659</v>
      </c>
      <c r="BD8" s="75" t="s">
        <v>967</v>
      </c>
    </row>
    <row r="9" spans="1:61" x14ac:dyDescent="0.2">
      <c r="C9" s="75" t="s">
        <v>209</v>
      </c>
      <c r="E9" s="75" t="s">
        <v>1636</v>
      </c>
      <c r="H9" s="75" t="s">
        <v>1638</v>
      </c>
      <c r="BD9" s="75" t="s">
        <v>968</v>
      </c>
    </row>
    <row r="10" spans="1:61" x14ac:dyDescent="0.2">
      <c r="C10" s="75" t="s">
        <v>1747</v>
      </c>
      <c r="E10" s="75" t="s">
        <v>1638</v>
      </c>
      <c r="H10" s="75" t="s">
        <v>111</v>
      </c>
      <c r="BD10" s="75" t="s">
        <v>651</v>
      </c>
    </row>
    <row r="11" spans="1:61" x14ac:dyDescent="0.2">
      <c r="BD11" s="75" t="s">
        <v>969</v>
      </c>
    </row>
    <row r="12" spans="1:61" x14ac:dyDescent="0.2">
      <c r="BD12" s="75" t="s">
        <v>970</v>
      </c>
    </row>
    <row r="13" spans="1:61" x14ac:dyDescent="0.2">
      <c r="BD13" s="75" t="s">
        <v>971</v>
      </c>
    </row>
    <row r="14" spans="1:61" x14ac:dyDescent="0.2">
      <c r="BD14" s="75" t="s">
        <v>972</v>
      </c>
    </row>
    <row r="15" spans="1:61" x14ac:dyDescent="0.2">
      <c r="BD15" s="75" t="s">
        <v>973</v>
      </c>
    </row>
    <row r="16" spans="1:61" x14ac:dyDescent="0.2">
      <c r="BD16" s="75" t="s">
        <v>974</v>
      </c>
    </row>
    <row r="17" spans="56:56" x14ac:dyDescent="0.2">
      <c r="BD17" s="75" t="s">
        <v>111</v>
      </c>
    </row>
    <row r="18" spans="56:56" x14ac:dyDescent="0.2">
      <c r="BD18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A411-D525-4C1B-AED2-CEB78B37B290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184</v>
      </c>
      <c r="D4" s="92">
        <f>SUM(DatosViolenciaGénero!D63:D69)</f>
        <v>64</v>
      </c>
    </row>
    <row r="5" spans="2:4" x14ac:dyDescent="0.2">
      <c r="B5" s="91" t="s">
        <v>1620</v>
      </c>
      <c r="C5" s="92">
        <f>SUM(DatosViolenciaGénero!C70:C73)</f>
        <v>55</v>
      </c>
      <c r="D5" s="92">
        <f>SUM(DatosViolenciaGénero!D70:D73)</f>
        <v>21</v>
      </c>
    </row>
    <row r="6" spans="2:4" ht="12.75" customHeight="1" x14ac:dyDescent="0.2">
      <c r="B6" s="91" t="s">
        <v>1672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1673</v>
      </c>
      <c r="C7" s="92">
        <f>SUM(DatosViolenciaGénero!C75:C77)</f>
        <v>3</v>
      </c>
      <c r="D7" s="92">
        <f>SUM(DatosViolenciaGénero!D75:D77)</f>
        <v>1</v>
      </c>
    </row>
    <row r="8" spans="2:4" ht="12.75" customHeight="1" x14ac:dyDescent="0.2">
      <c r="B8" s="91" t="s">
        <v>1674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">
      <c r="B9" s="91" t="s">
        <v>1675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1676</v>
      </c>
      <c r="C10" s="92">
        <f>SUM(DatosViolenciaGénero!C79:C80)</f>
        <v>74</v>
      </c>
      <c r="D10" s="92">
        <f>SUM(DatosViolenciaGénero!D79:D80)</f>
        <v>24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3" t="s">
        <v>1678</v>
      </c>
      <c r="C15" s="94">
        <f>DatosViolenciaGénero!C38</f>
        <v>68</v>
      </c>
    </row>
    <row r="16" spans="2:4" ht="13.5" thickBot="1" x14ac:dyDescent="0.25">
      <c r="B16" s="95" t="s">
        <v>1679</v>
      </c>
      <c r="C16" s="96">
        <f>DatosViolenciaGénero!C39</f>
        <v>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14A8-A2B4-4981-8788-6367E023A48A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36</v>
      </c>
      <c r="D4" s="92">
        <f>SUM(DatosViolenciaDoméstica!D48:D54)</f>
        <v>19</v>
      </c>
    </row>
    <row r="5" spans="2:4" x14ac:dyDescent="0.2">
      <c r="B5" s="91" t="s">
        <v>1620</v>
      </c>
      <c r="C5" s="92">
        <f>SUM(DatosViolenciaDoméstica!C55:C58)</f>
        <v>9</v>
      </c>
      <c r="D5" s="92">
        <f>SUM(DatosViolenciaDoméstica!D55:D58)</f>
        <v>3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2</v>
      </c>
      <c r="D7" s="92">
        <f>SUM(DatosViolenciaDoméstica!D60:D62)</f>
        <v>2</v>
      </c>
    </row>
    <row r="8" spans="2:4" ht="12.75" customHeight="1" x14ac:dyDescent="0.2">
      <c r="B8" s="91" t="s">
        <v>1674</v>
      </c>
      <c r="C8" s="92">
        <f>DatosViolenciaDoméstica!C66</f>
        <v>1</v>
      </c>
      <c r="D8" s="92">
        <f>DatosViolenciaDoméstica!D66</f>
        <v>1</v>
      </c>
    </row>
    <row r="9" spans="2:4" ht="12.75" customHeight="1" x14ac:dyDescent="0.2">
      <c r="B9" s="91" t="s">
        <v>1675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4</v>
      </c>
      <c r="D10" s="92">
        <f>SUM(DatosViolenciaDoméstica!D64:D65)</f>
        <v>1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3" t="s">
        <v>1678</v>
      </c>
      <c r="C15" s="94">
        <f>DatosViolenciaDoméstica!C33</f>
        <v>9</v>
      </c>
    </row>
    <row r="16" spans="2:4" ht="13.5" thickBot="1" x14ac:dyDescent="0.25">
      <c r="B16" s="95" t="s">
        <v>1679</v>
      </c>
      <c r="C16" s="96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4D4A-2D60-4A65-98D9-7AC520B14E46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79" t="s">
        <v>1018</v>
      </c>
      <c r="D5" s="80">
        <f>DatosMenores!C86</f>
        <v>45</v>
      </c>
      <c r="E5" s="81" t="s">
        <v>1657</v>
      </c>
      <c r="F5" s="82">
        <f>DatosMenores!C105+DatosMenores!C106</f>
        <v>2</v>
      </c>
    </row>
    <row r="6" spans="2:6" ht="33.75" x14ac:dyDescent="0.2">
      <c r="B6" s="237"/>
      <c r="C6" s="79" t="s">
        <v>1013</v>
      </c>
      <c r="D6" s="80">
        <f>DatosMenores!C87</f>
        <v>72</v>
      </c>
      <c r="E6" s="83" t="s">
        <v>1658</v>
      </c>
      <c r="F6" s="82">
        <f>DatosMenores!C107</f>
        <v>4</v>
      </c>
    </row>
    <row r="7" spans="2:6" ht="33.75" x14ac:dyDescent="0.2">
      <c r="B7" s="236" t="s">
        <v>1659</v>
      </c>
      <c r="C7" s="79" t="s">
        <v>1018</v>
      </c>
      <c r="D7" s="80">
        <f>DatosMenores!C88</f>
        <v>13</v>
      </c>
      <c r="E7" s="83" t="s">
        <v>1660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6</v>
      </c>
      <c r="E8" s="83" t="s">
        <v>1661</v>
      </c>
      <c r="F8" s="82">
        <f>DatosMenores!C109</f>
        <v>0</v>
      </c>
    </row>
    <row r="9" spans="2:6" ht="33.75" x14ac:dyDescent="0.2">
      <c r="B9" s="236" t="s">
        <v>266</v>
      </c>
      <c r="C9" s="79" t="s">
        <v>1018</v>
      </c>
      <c r="D9" s="80">
        <f>DatosMenores!C90</f>
        <v>33</v>
      </c>
      <c r="E9" s="83" t="s">
        <v>1662</v>
      </c>
      <c r="F9" s="82">
        <f>DatosMenores!C110</f>
        <v>0</v>
      </c>
    </row>
    <row r="10" spans="2:6" ht="22.5" x14ac:dyDescent="0.2">
      <c r="B10" s="237"/>
      <c r="C10" s="79" t="s">
        <v>1013</v>
      </c>
      <c r="D10" s="80">
        <f>DatosMenores!C91</f>
        <v>74</v>
      </c>
      <c r="E10" s="83" t="s">
        <v>1663</v>
      </c>
      <c r="F10" s="82">
        <f>DatosMenores!C111</f>
        <v>8</v>
      </c>
    </row>
    <row r="11" spans="2:6" ht="45" x14ac:dyDescent="0.2">
      <c r="B11" s="236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0</v>
      </c>
    </row>
    <row r="12" spans="2:6" x14ac:dyDescent="0.2">
      <c r="B12" s="237"/>
      <c r="C12" s="79" t="s">
        <v>1013</v>
      </c>
      <c r="D12" s="80">
        <f>DatosMenores!C93</f>
        <v>0</v>
      </c>
    </row>
    <row r="13" spans="2:6" x14ac:dyDescent="0.2">
      <c r="B13" s="236" t="s">
        <v>1666</v>
      </c>
      <c r="C13" s="79" t="s">
        <v>1018</v>
      </c>
      <c r="D13" s="80">
        <f>DatosMenores!C94</f>
        <v>16</v>
      </c>
    </row>
    <row r="14" spans="2:6" x14ac:dyDescent="0.2">
      <c r="B14" s="237"/>
      <c r="C14" s="79" t="s">
        <v>1013</v>
      </c>
      <c r="D14" s="80">
        <f>DatosMenores!C95</f>
        <v>0</v>
      </c>
    </row>
    <row r="15" spans="2:6" x14ac:dyDescent="0.2">
      <c r="B15" s="236" t="s">
        <v>1667</v>
      </c>
      <c r="C15" s="79" t="s">
        <v>1018</v>
      </c>
      <c r="D15" s="80">
        <f>DatosMenores!C96</f>
        <v>13</v>
      </c>
    </row>
    <row r="16" spans="2:6" x14ac:dyDescent="0.2">
      <c r="B16" s="237"/>
      <c r="C16" s="79" t="s">
        <v>1013</v>
      </c>
      <c r="D16" s="80">
        <f>DatosMenores!C97</f>
        <v>0</v>
      </c>
    </row>
    <row r="17" spans="2:4" x14ac:dyDescent="0.2">
      <c r="B17" s="236" t="s">
        <v>1668</v>
      </c>
      <c r="C17" s="79" t="s">
        <v>1018</v>
      </c>
      <c r="D17" s="80">
        <f>DatosMenores!C98</f>
        <v>0</v>
      </c>
    </row>
    <row r="18" spans="2:4" x14ac:dyDescent="0.2">
      <c r="B18" s="237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3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689B-99E2-4528-AF08-26B05860C0AC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39" t="s">
        <v>1618</v>
      </c>
      <c r="C11" s="239"/>
      <c r="D11" s="58">
        <f>DatosDelitos!C5+DatosDelitos!C13-DatosDelitos!C17</f>
        <v>2145</v>
      </c>
      <c r="E11" s="59">
        <f>DatosDelitos!H5+DatosDelitos!H13-DatosDelitos!H17</f>
        <v>37</v>
      </c>
      <c r="F11" s="59">
        <f>DatosDelitos!I5+DatosDelitos!I13-DatosDelitos!I17</f>
        <v>30</v>
      </c>
      <c r="G11" s="59">
        <f>DatosDelitos!J5+DatosDelitos!J13-DatosDelitos!J17</f>
        <v>6</v>
      </c>
      <c r="H11" s="60">
        <f>DatosDelitos!K5+DatosDelitos!K13-DatosDelitos!K17</f>
        <v>3</v>
      </c>
      <c r="I11" s="60">
        <f>DatosDelitos!L5+DatosDelitos!L13-DatosDelitos!L17</f>
        <v>1</v>
      </c>
      <c r="J11" s="60">
        <f>DatosDelitos!M5+DatosDelitos!M13-DatosDelitos!M17</f>
        <v>0</v>
      </c>
      <c r="K11" s="60">
        <f>DatosDelitos!O5+DatosDelitos!O13-DatosDelitos!O17</f>
        <v>7</v>
      </c>
      <c r="L11" s="61">
        <f>DatosDelitos!P5+DatosDelitos!P13-DatosDelitos!P17</f>
        <v>62</v>
      </c>
    </row>
    <row r="12" spans="2:13" ht="13.35" customHeight="1" x14ac:dyDescent="0.2">
      <c r="B12" s="240" t="s">
        <v>329</v>
      </c>
      <c r="C12" s="240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0" t="s">
        <v>352</v>
      </c>
      <c r="C14" s="240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1619</v>
      </c>
      <c r="C15" s="240"/>
      <c r="D15" s="62">
        <f>DatosDelitos!C17+DatosDelitos!C44</f>
        <v>292</v>
      </c>
      <c r="E15" s="63">
        <f>DatosDelitos!H17+DatosDelitos!H44</f>
        <v>47</v>
      </c>
      <c r="F15" s="63">
        <f>DatosDelitos!I16+DatosDelitos!I44</f>
        <v>8</v>
      </c>
      <c r="G15" s="63">
        <f>DatosDelitos!J17+DatosDelitos!J44</f>
        <v>2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3</v>
      </c>
      <c r="L15" s="64">
        <f>DatosDelitos!P17+DatosDelitos!P44</f>
        <v>127</v>
      </c>
    </row>
    <row r="16" spans="2:13" ht="13.35" customHeight="1" x14ac:dyDescent="0.2">
      <c r="B16" s="240" t="s">
        <v>1620</v>
      </c>
      <c r="C16" s="240"/>
      <c r="D16" s="62">
        <f>DatosDelitos!C30</f>
        <v>180</v>
      </c>
      <c r="E16" s="63">
        <f>DatosDelitos!H30</f>
        <v>26</v>
      </c>
      <c r="F16" s="63">
        <f>DatosDelitos!I30</f>
        <v>18</v>
      </c>
      <c r="G16" s="63">
        <f>DatosDelitos!J30</f>
        <v>1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23</v>
      </c>
    </row>
    <row r="17" spans="2:12" ht="13.35" customHeight="1" x14ac:dyDescent="0.2">
      <c r="B17" s="241" t="s">
        <v>1621</v>
      </c>
      <c r="C17" s="241"/>
      <c r="D17" s="62">
        <f>DatosDelitos!C42-DatosDelitos!C44</f>
        <v>1</v>
      </c>
      <c r="E17" s="63">
        <f>DatosDelitos!H42-DatosDelitos!H44</f>
        <v>0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1</v>
      </c>
    </row>
    <row r="18" spans="2:12" ht="13.35" customHeight="1" x14ac:dyDescent="0.2">
      <c r="B18" s="240" t="s">
        <v>1622</v>
      </c>
      <c r="C18" s="240"/>
      <c r="D18" s="62">
        <f>DatosDelitos!C50</f>
        <v>68</v>
      </c>
      <c r="E18" s="63">
        <f>DatosDelitos!H50</f>
        <v>17</v>
      </c>
      <c r="F18" s="63">
        <f>DatosDelitos!I50</f>
        <v>9</v>
      </c>
      <c r="G18" s="63">
        <f>DatosDelitos!J50</f>
        <v>3</v>
      </c>
      <c r="H18" s="63">
        <f>DatosDelitos!K50</f>
        <v>2</v>
      </c>
      <c r="I18" s="63">
        <f>DatosDelitos!L50</f>
        <v>0</v>
      </c>
      <c r="J18" s="63">
        <f>DatosDelitos!M50</f>
        <v>0</v>
      </c>
      <c r="K18" s="63">
        <f>DatosDelitos!O50</f>
        <v>2</v>
      </c>
      <c r="L18" s="64">
        <f>DatosDelitos!P50</f>
        <v>9</v>
      </c>
    </row>
    <row r="19" spans="2:12" ht="13.35" customHeight="1" x14ac:dyDescent="0.2">
      <c r="B19" s="240" t="s">
        <v>1623</v>
      </c>
      <c r="C19" s="240"/>
      <c r="D19" s="62">
        <f>DatosDelitos!C72</f>
        <v>2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240" t="s">
        <v>1624</v>
      </c>
      <c r="C20" s="240"/>
      <c r="D20" s="62">
        <f>DatosDelitos!C74</f>
        <v>10</v>
      </c>
      <c r="E20" s="63">
        <f>DatosDelitos!H74</f>
        <v>0</v>
      </c>
      <c r="F20" s="63">
        <f>DatosDelitos!I74</f>
        <v>0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1</v>
      </c>
      <c r="L20" s="64">
        <f>DatosDelitos!P74</f>
        <v>2</v>
      </c>
    </row>
    <row r="21" spans="2:12" ht="13.35" customHeight="1" x14ac:dyDescent="0.2">
      <c r="B21" s="241" t="s">
        <v>1625</v>
      </c>
      <c r="C21" s="241"/>
      <c r="D21" s="62">
        <f>DatosDelitos!C82</f>
        <v>23</v>
      </c>
      <c r="E21" s="63">
        <f>DatosDelitos!H82</f>
        <v>0</v>
      </c>
      <c r="F21" s="63">
        <f>DatosDelitos!I82</f>
        <v>0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0</v>
      </c>
    </row>
    <row r="22" spans="2:12" ht="13.35" customHeight="1" x14ac:dyDescent="0.2">
      <c r="B22" s="240" t="s">
        <v>1626</v>
      </c>
      <c r="C22" s="240"/>
      <c r="D22" s="62">
        <f>DatosDelitos!C85</f>
        <v>54</v>
      </c>
      <c r="E22" s="63">
        <f>DatosDelitos!H85</f>
        <v>15</v>
      </c>
      <c r="F22" s="63">
        <f>DatosDelitos!I85</f>
        <v>11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10</v>
      </c>
    </row>
    <row r="23" spans="2:12" ht="13.35" customHeight="1" x14ac:dyDescent="0.2">
      <c r="B23" s="240" t="s">
        <v>978</v>
      </c>
      <c r="C23" s="240"/>
      <c r="D23" s="62">
        <f>DatosDelitos!C97</f>
        <v>553</v>
      </c>
      <c r="E23" s="63">
        <f>DatosDelitos!H97</f>
        <v>121</v>
      </c>
      <c r="F23" s="63">
        <f>DatosDelitos!I97</f>
        <v>90</v>
      </c>
      <c r="G23" s="63">
        <f>DatosDelitos!J97</f>
        <v>0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9</v>
      </c>
      <c r="L23" s="64">
        <f>DatosDelitos!P97</f>
        <v>109</v>
      </c>
    </row>
    <row r="24" spans="2:12" ht="27" customHeight="1" x14ac:dyDescent="0.2">
      <c r="B24" s="240" t="s">
        <v>1627</v>
      </c>
      <c r="C24" s="240"/>
      <c r="D24" s="62">
        <f>DatosDelitos!C131</f>
        <v>0</v>
      </c>
      <c r="E24" s="63">
        <f>DatosDelitos!H131</f>
        <v>0</v>
      </c>
      <c r="F24" s="63">
        <f>DatosDelitos!I131</f>
        <v>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240" t="s">
        <v>1628</v>
      </c>
      <c r="C25" s="240"/>
      <c r="D25" s="62">
        <f>DatosDelitos!C137</f>
        <v>1136</v>
      </c>
      <c r="E25" s="63">
        <f>DatosDelitos!H137</f>
        <v>2</v>
      </c>
      <c r="F25" s="63">
        <f>DatosDelitos!I137</f>
        <v>1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2</v>
      </c>
    </row>
    <row r="26" spans="2:12" ht="13.35" customHeight="1" x14ac:dyDescent="0.2">
      <c r="B26" s="241" t="s">
        <v>1629</v>
      </c>
      <c r="C26" s="241"/>
      <c r="D26" s="62">
        <f>DatosDelitos!C144</f>
        <v>1</v>
      </c>
      <c r="E26" s="63">
        <f>DatosDelitos!H144</f>
        <v>0</v>
      </c>
      <c r="F26" s="63">
        <f>DatosDelitos!I144</f>
        <v>0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240" t="s">
        <v>1630</v>
      </c>
      <c r="C27" s="240"/>
      <c r="D27" s="62">
        <f>DatosDelitos!C147</f>
        <v>34</v>
      </c>
      <c r="E27" s="63">
        <f>DatosDelitos!H147</f>
        <v>9</v>
      </c>
      <c r="F27" s="63">
        <f>DatosDelitos!I147</f>
        <v>8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6</v>
      </c>
    </row>
    <row r="28" spans="2:12" ht="13.35" customHeight="1" x14ac:dyDescent="0.2">
      <c r="B28" s="240" t="s">
        <v>1631</v>
      </c>
      <c r="C28" s="240"/>
      <c r="D28" s="62">
        <f>DatosDelitos!C156+SUM(DatosDelitos!C167:C172)</f>
        <v>12</v>
      </c>
      <c r="E28" s="63">
        <f>DatosDelitos!H156+SUM(DatosDelitos!H167:H172)</f>
        <v>2</v>
      </c>
      <c r="F28" s="63">
        <f>DatosDelitos!I156+SUM(DatosDelitos!I167:I172)</f>
        <v>2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0</v>
      </c>
      <c r="L28" s="63">
        <f>DatosDelitos!P156+SUM(DatosDelitos!P167:Q172)</f>
        <v>3</v>
      </c>
    </row>
    <row r="29" spans="2:12" ht="13.35" customHeight="1" x14ac:dyDescent="0.2">
      <c r="B29" s="240" t="s">
        <v>1632</v>
      </c>
      <c r="C29" s="240"/>
      <c r="D29" s="62">
        <f>SUM(DatosDelitos!C173:C177)</f>
        <v>51</v>
      </c>
      <c r="E29" s="63">
        <f>SUM(DatosDelitos!H173:H177)</f>
        <v>31</v>
      </c>
      <c r="F29" s="63">
        <f>SUM(DatosDelitos!I173:I177)</f>
        <v>24</v>
      </c>
      <c r="G29" s="63">
        <f>SUM(DatosDelitos!J173:J177)</f>
        <v>0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31</v>
      </c>
      <c r="L29" s="63">
        <f>SUM(DatosDelitos!P173:P177)</f>
        <v>25</v>
      </c>
    </row>
    <row r="30" spans="2:12" ht="13.35" customHeight="1" x14ac:dyDescent="0.2">
      <c r="B30" s="240" t="s">
        <v>1633</v>
      </c>
      <c r="C30" s="240"/>
      <c r="D30" s="62">
        <f>DatosDelitos!C178</f>
        <v>70</v>
      </c>
      <c r="E30" s="63">
        <f>DatosDelitos!H178</f>
        <v>20</v>
      </c>
      <c r="F30" s="63">
        <f>DatosDelitos!I178</f>
        <v>16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192</v>
      </c>
    </row>
    <row r="31" spans="2:12" ht="13.35" customHeight="1" x14ac:dyDescent="0.2">
      <c r="B31" s="240" t="s">
        <v>1634</v>
      </c>
      <c r="C31" s="240"/>
      <c r="D31" s="62">
        <f>DatosDelitos!C186</f>
        <v>45</v>
      </c>
      <c r="E31" s="63">
        <f>DatosDelitos!H186</f>
        <v>6</v>
      </c>
      <c r="F31" s="63">
        <f>DatosDelitos!I186</f>
        <v>5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7</v>
      </c>
    </row>
    <row r="32" spans="2:12" ht="13.35" customHeight="1" x14ac:dyDescent="0.2">
      <c r="B32" s="240" t="s">
        <v>1635</v>
      </c>
      <c r="C32" s="240"/>
      <c r="D32" s="62">
        <f>DatosDelitos!C201</f>
        <v>5</v>
      </c>
      <c r="E32" s="63">
        <f>DatosDelitos!H201</f>
        <v>0</v>
      </c>
      <c r="F32" s="63">
        <f>DatosDelitos!I201</f>
        <v>1</v>
      </c>
      <c r="G32" s="63">
        <f>DatosDelitos!J201</f>
        <v>0</v>
      </c>
      <c r="H32" s="63">
        <f>DatosDelitos!K201</f>
        <v>0</v>
      </c>
      <c r="I32" s="63">
        <f>DatosDelitos!L201</f>
        <v>1</v>
      </c>
      <c r="J32" s="63">
        <f>DatosDelitos!M201</f>
        <v>0</v>
      </c>
      <c r="K32" s="63">
        <f>DatosDelitos!O201</f>
        <v>0</v>
      </c>
      <c r="L32" s="63">
        <f>DatosDelitos!P201</f>
        <v>1</v>
      </c>
    </row>
    <row r="33" spans="2:13" ht="13.35" customHeight="1" x14ac:dyDescent="0.2">
      <c r="B33" s="240" t="s">
        <v>1636</v>
      </c>
      <c r="C33" s="240"/>
      <c r="D33" s="62">
        <f>DatosDelitos!C223</f>
        <v>81</v>
      </c>
      <c r="E33" s="63">
        <f>DatosDelitos!H223</f>
        <v>29</v>
      </c>
      <c r="F33" s="63">
        <f>DatosDelitos!I223</f>
        <v>17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2</v>
      </c>
      <c r="L33" s="63">
        <f>DatosDelitos!P223</f>
        <v>43</v>
      </c>
    </row>
    <row r="34" spans="2:13" ht="13.35" customHeight="1" x14ac:dyDescent="0.2">
      <c r="B34" s="240" t="s">
        <v>1637</v>
      </c>
      <c r="C34" s="240"/>
      <c r="D34" s="62">
        <f>DatosDelitos!C244</f>
        <v>0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1</v>
      </c>
    </row>
    <row r="35" spans="2:13" ht="13.35" customHeight="1" x14ac:dyDescent="0.2">
      <c r="B35" s="240" t="s">
        <v>1638</v>
      </c>
      <c r="C35" s="240"/>
      <c r="D35" s="62">
        <f>DatosDelitos!C271</f>
        <v>42</v>
      </c>
      <c r="E35" s="63">
        <f>DatosDelitos!H271</f>
        <v>18</v>
      </c>
      <c r="F35" s="63">
        <f>DatosDelitos!I271</f>
        <v>16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9</v>
      </c>
      <c r="L35" s="63">
        <f>DatosDelitos!P271</f>
        <v>18</v>
      </c>
    </row>
    <row r="36" spans="2:13" ht="38.25" customHeight="1" x14ac:dyDescent="0.2">
      <c r="B36" s="240" t="s">
        <v>1639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1640</v>
      </c>
      <c r="C37" s="240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0" t="s">
        <v>1641</v>
      </c>
      <c r="C38" s="240"/>
      <c r="D38" s="62">
        <f>DatosDelitos!C312+DatosDelitos!C318+DatosDelitos!C320</f>
        <v>1</v>
      </c>
      <c r="E38" s="63">
        <f>DatosDelitos!H312+DatosDelitos!H318+DatosDelitos!H320</f>
        <v>1</v>
      </c>
      <c r="F38" s="63">
        <f>DatosDelitos!I312+DatosDelitos!I318+DatosDelitos!I320</f>
        <v>1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240" t="s">
        <v>1642</v>
      </c>
      <c r="C39" s="240"/>
      <c r="D39" s="62">
        <f>DatosDelitos!C323</f>
        <v>418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0" t="s">
        <v>1643</v>
      </c>
      <c r="C40" s="240"/>
      <c r="D40" s="62">
        <f>DatosDelitos!C325</f>
        <v>0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0" t="s">
        <v>952</v>
      </c>
      <c r="C41" s="240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1644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5224</v>
      </c>
      <c r="E43" s="65">
        <f t="shared" ref="E43:L43" si="0">SUM(E11:E42)</f>
        <v>381</v>
      </c>
      <c r="F43" s="65">
        <f t="shared" si="0"/>
        <v>258</v>
      </c>
      <c r="G43" s="65">
        <f t="shared" si="0"/>
        <v>12</v>
      </c>
      <c r="H43" s="65">
        <f t="shared" si="0"/>
        <v>6</v>
      </c>
      <c r="I43" s="65">
        <f t="shared" si="0"/>
        <v>2</v>
      </c>
      <c r="J43" s="65">
        <f t="shared" si="0"/>
        <v>0</v>
      </c>
      <c r="K43" s="65">
        <f t="shared" si="0"/>
        <v>67</v>
      </c>
      <c r="L43" s="65">
        <f t="shared" si="0"/>
        <v>642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2" t="s">
        <v>1646</v>
      </c>
      <c r="C49" s="242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2" t="s">
        <v>1647</v>
      </c>
      <c r="C50" s="242"/>
      <c r="D50" s="68">
        <f>DatosDelitos!F13-DatosDelitos!F17</f>
        <v>21</v>
      </c>
      <c r="E50" s="68">
        <f>DatosDelitos!G13-DatosDelitos!G17</f>
        <v>12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1619</v>
      </c>
      <c r="C54" s="242"/>
      <c r="D54" s="68">
        <f>DatosDelitos!F17+DatosDelitos!F44</f>
        <v>251</v>
      </c>
      <c r="E54" s="68">
        <f>DatosDelitos!G17+DatosDelitos!G44</f>
        <v>94</v>
      </c>
    </row>
    <row r="55" spans="2:5" ht="13.35" customHeight="1" x14ac:dyDescent="0.25">
      <c r="B55" s="242" t="s">
        <v>1620</v>
      </c>
      <c r="C55" s="242"/>
      <c r="D55" s="68">
        <f>DatosDelitos!F30</f>
        <v>27</v>
      </c>
      <c r="E55" s="68">
        <f>DatosDelitos!G30</f>
        <v>19</v>
      </c>
    </row>
    <row r="56" spans="2:5" ht="13.35" customHeight="1" x14ac:dyDescent="0.25">
      <c r="B56" s="242" t="s">
        <v>1621</v>
      </c>
      <c r="C56" s="242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2" t="s">
        <v>1622</v>
      </c>
      <c r="C57" s="242"/>
      <c r="D57" s="68">
        <f>DatosDelitos!F50</f>
        <v>7</v>
      </c>
      <c r="E57" s="68">
        <f>DatosDelitos!G50</f>
        <v>3</v>
      </c>
    </row>
    <row r="58" spans="2:5" ht="13.35" customHeight="1" x14ac:dyDescent="0.25">
      <c r="B58" s="242" t="s">
        <v>1623</v>
      </c>
      <c r="C58" s="242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2" t="s">
        <v>1648</v>
      </c>
      <c r="C59" s="242"/>
      <c r="D59" s="68">
        <f>DatosDelitos!F74</f>
        <v>1</v>
      </c>
      <c r="E59" s="68">
        <f>DatosDelitos!G74</f>
        <v>1</v>
      </c>
    </row>
    <row r="60" spans="2:5" ht="13.35" customHeight="1" x14ac:dyDescent="0.25">
      <c r="B60" s="242" t="s">
        <v>1625</v>
      </c>
      <c r="C60" s="242"/>
      <c r="D60" s="68">
        <f>DatosDelitos!F82</f>
        <v>0</v>
      </c>
      <c r="E60" s="68">
        <f>DatosDelitos!G82</f>
        <v>0</v>
      </c>
    </row>
    <row r="61" spans="2:5" ht="13.35" customHeight="1" x14ac:dyDescent="0.25">
      <c r="B61" s="242" t="s">
        <v>1626</v>
      </c>
      <c r="C61" s="242"/>
      <c r="D61" s="68">
        <f>DatosDelitos!F85</f>
        <v>9</v>
      </c>
      <c r="E61" s="68">
        <f>DatosDelitos!G85</f>
        <v>3</v>
      </c>
    </row>
    <row r="62" spans="2:5" ht="13.35" customHeight="1" x14ac:dyDescent="0.25">
      <c r="B62" s="242" t="s">
        <v>978</v>
      </c>
      <c r="C62" s="242"/>
      <c r="D62" s="68">
        <f>DatosDelitos!F97</f>
        <v>24</v>
      </c>
      <c r="E62" s="68">
        <f>DatosDelitos!G97</f>
        <v>18</v>
      </c>
    </row>
    <row r="63" spans="2:5" ht="27" customHeight="1" x14ac:dyDescent="0.25">
      <c r="B63" s="242" t="s">
        <v>1649</v>
      </c>
      <c r="C63" s="242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2" t="s">
        <v>1628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1629</v>
      </c>
      <c r="C65" s="24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2" t="s">
        <v>1630</v>
      </c>
      <c r="C66" s="242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2" t="s">
        <v>1631</v>
      </c>
      <c r="C67" s="242"/>
      <c r="D67" s="68">
        <f>DatosDelitos!F156+SUM(DatosDelitos!F167:G172)</f>
        <v>1</v>
      </c>
      <c r="E67" s="68">
        <f>DatosDelitos!G156+SUM(DatosDelitos!G167:H172)</f>
        <v>1</v>
      </c>
    </row>
    <row r="68" spans="2:5" ht="13.35" customHeight="1" x14ac:dyDescent="0.25">
      <c r="B68" s="242" t="s">
        <v>1632</v>
      </c>
      <c r="C68" s="242"/>
      <c r="D68" s="68">
        <f>SUM(DatosDelitos!F173:G177)</f>
        <v>6</v>
      </c>
      <c r="E68" s="68">
        <f>SUM(DatosDelitos!G173:H177)</f>
        <v>34</v>
      </c>
    </row>
    <row r="69" spans="2:5" ht="13.35" customHeight="1" x14ac:dyDescent="0.25">
      <c r="B69" s="242" t="s">
        <v>1633</v>
      </c>
      <c r="C69" s="242"/>
      <c r="D69" s="68">
        <f>DatosDelitos!F178</f>
        <v>229</v>
      </c>
      <c r="E69" s="68">
        <f>DatosDelitos!G178</f>
        <v>179</v>
      </c>
    </row>
    <row r="70" spans="2:5" ht="13.35" customHeight="1" x14ac:dyDescent="0.25">
      <c r="B70" s="242" t="s">
        <v>1634</v>
      </c>
      <c r="C70" s="242"/>
      <c r="D70" s="68">
        <f>DatosDelitos!F186</f>
        <v>2</v>
      </c>
      <c r="E70" s="68">
        <f>DatosDelitos!G186</f>
        <v>4</v>
      </c>
    </row>
    <row r="71" spans="2:5" ht="13.35" customHeight="1" x14ac:dyDescent="0.25">
      <c r="B71" s="242" t="s">
        <v>1635</v>
      </c>
      <c r="C71" s="24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2" t="s">
        <v>1636</v>
      </c>
      <c r="C72" s="242"/>
      <c r="D72" s="68">
        <f>DatosDelitos!F223</f>
        <v>38</v>
      </c>
      <c r="E72" s="68">
        <f>DatosDelitos!G223</f>
        <v>22</v>
      </c>
    </row>
    <row r="73" spans="2:5" ht="13.35" customHeight="1" x14ac:dyDescent="0.25">
      <c r="B73" s="242" t="s">
        <v>1637</v>
      </c>
      <c r="C73" s="242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2" t="s">
        <v>1638</v>
      </c>
      <c r="C74" s="242"/>
      <c r="D74" s="68">
        <f>DatosDelitos!F271</f>
        <v>23</v>
      </c>
      <c r="E74" s="68">
        <f>DatosDelitos!G271</f>
        <v>12</v>
      </c>
    </row>
    <row r="75" spans="2:5" ht="38.25" customHeight="1" x14ac:dyDescent="0.25">
      <c r="B75" s="242" t="s">
        <v>1639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1640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1641</v>
      </c>
      <c r="C77" s="242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2" t="s">
        <v>1642</v>
      </c>
      <c r="C78" s="242"/>
      <c r="D78" s="68">
        <f>DatosDelitos!F323</f>
        <v>0</v>
      </c>
      <c r="E78" s="68">
        <f>DatosDelitos!G323</f>
        <v>0</v>
      </c>
    </row>
    <row r="79" spans="2:5" ht="15" customHeight="1" x14ac:dyDescent="0.25">
      <c r="B79" s="244" t="s">
        <v>1643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1644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1650</v>
      </c>
      <c r="C82" s="244"/>
      <c r="D82" s="68">
        <f>SUM(D49:D81)</f>
        <v>639</v>
      </c>
      <c r="E82" s="68">
        <f>SUM(E49:E81)</f>
        <v>402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1618</v>
      </c>
      <c r="C87" s="242"/>
      <c r="D87" s="68">
        <f>DatosDelitos!N5+DatosDelitos!N13-DatosDelitos!N17</f>
        <v>1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1652</v>
      </c>
      <c r="C91" s="242"/>
      <c r="D91" s="68">
        <f>SUM(DatosDelitos!N17,DatosDelitos!N44)</f>
        <v>2</v>
      </c>
    </row>
    <row r="92" spans="2:13" ht="13.35" customHeight="1" x14ac:dyDescent="0.25">
      <c r="B92" s="242" t="s">
        <v>1620</v>
      </c>
      <c r="C92" s="242"/>
      <c r="D92" s="68">
        <f>DatosDelitos!N30</f>
        <v>1</v>
      </c>
    </row>
    <row r="93" spans="2:13" ht="13.35" customHeight="1" x14ac:dyDescent="0.25">
      <c r="B93" s="242" t="s">
        <v>1621</v>
      </c>
      <c r="C93" s="242"/>
      <c r="D93" s="68">
        <f>DatosDelitos!N42-DatosDelitos!N44</f>
        <v>0</v>
      </c>
    </row>
    <row r="94" spans="2:13" ht="13.35" customHeight="1" x14ac:dyDescent="0.25">
      <c r="B94" s="242" t="s">
        <v>1622</v>
      </c>
      <c r="C94" s="242"/>
      <c r="D94" s="68">
        <f>DatosDelitos!N50</f>
        <v>4</v>
      </c>
    </row>
    <row r="95" spans="2:13" ht="13.35" customHeight="1" x14ac:dyDescent="0.25">
      <c r="B95" s="242" t="s">
        <v>1623</v>
      </c>
      <c r="C95" s="242"/>
      <c r="D95" s="68">
        <f>DatosDelitos!N72</f>
        <v>0</v>
      </c>
    </row>
    <row r="96" spans="2:13" ht="27" customHeight="1" x14ac:dyDescent="0.25">
      <c r="B96" s="242" t="s">
        <v>1648</v>
      </c>
      <c r="C96" s="242"/>
      <c r="D96" s="68">
        <f>DatosDelitos!N74</f>
        <v>0</v>
      </c>
    </row>
    <row r="97" spans="2:4" ht="13.35" customHeight="1" x14ac:dyDescent="0.25">
      <c r="B97" s="242" t="s">
        <v>1625</v>
      </c>
      <c r="C97" s="242"/>
      <c r="D97" s="68">
        <f>DatosDelitos!N82</f>
        <v>0</v>
      </c>
    </row>
    <row r="98" spans="2:4" ht="13.35" customHeight="1" x14ac:dyDescent="0.25">
      <c r="B98" s="242" t="s">
        <v>1626</v>
      </c>
      <c r="C98" s="242"/>
      <c r="D98" s="68">
        <f>DatosDelitos!N85</f>
        <v>0</v>
      </c>
    </row>
    <row r="99" spans="2:4" ht="13.35" customHeight="1" x14ac:dyDescent="0.25">
      <c r="B99" s="242" t="s">
        <v>978</v>
      </c>
      <c r="C99" s="242"/>
      <c r="D99" s="68">
        <f>DatosDelitos!N97</f>
        <v>3</v>
      </c>
    </row>
    <row r="100" spans="2:4" ht="27" customHeight="1" x14ac:dyDescent="0.25">
      <c r="B100" s="242" t="s">
        <v>1649</v>
      </c>
      <c r="C100" s="242"/>
      <c r="D100" s="68">
        <f>DatosDelitos!N131</f>
        <v>2</v>
      </c>
    </row>
    <row r="101" spans="2:4" ht="13.35" customHeight="1" x14ac:dyDescent="0.25">
      <c r="B101" s="242" t="s">
        <v>1628</v>
      </c>
      <c r="C101" s="242"/>
      <c r="D101" s="68">
        <f>DatosDelitos!N137</f>
        <v>2</v>
      </c>
    </row>
    <row r="102" spans="2:4" ht="13.35" customHeight="1" x14ac:dyDescent="0.25">
      <c r="B102" s="242" t="s">
        <v>1629</v>
      </c>
      <c r="C102" s="242"/>
      <c r="D102" s="68">
        <f>DatosDelitos!N144</f>
        <v>1</v>
      </c>
    </row>
    <row r="103" spans="2:4" ht="13.35" customHeight="1" x14ac:dyDescent="0.25">
      <c r="B103" s="242" t="s">
        <v>1653</v>
      </c>
      <c r="C103" s="242"/>
      <c r="D103" s="68">
        <f>DatosDelitos!N148</f>
        <v>1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0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5</v>
      </c>
    </row>
    <row r="106" spans="2:4" ht="13.35" customHeight="1" x14ac:dyDescent="0.25">
      <c r="B106" s="242" t="s">
        <v>1631</v>
      </c>
      <c r="C106" s="242"/>
      <c r="D106" s="68">
        <f>SUM(SUM(DatosDelitos!N157:N160),SUM(DatosDelitos!N167:N172))</f>
        <v>0</v>
      </c>
    </row>
    <row r="107" spans="2:4" ht="13.35" customHeight="1" x14ac:dyDescent="0.25">
      <c r="B107" s="242" t="s">
        <v>1654</v>
      </c>
      <c r="C107" s="242"/>
      <c r="D107" s="68">
        <f>SUM(DatosDelitos!N161:N165)</f>
        <v>2</v>
      </c>
    </row>
    <row r="108" spans="2:4" ht="13.35" customHeight="1" x14ac:dyDescent="0.25">
      <c r="B108" s="242" t="s">
        <v>1632</v>
      </c>
      <c r="C108" s="242"/>
      <c r="D108" s="68">
        <f>SUM(DatosDelitos!N173:N177)</f>
        <v>1</v>
      </c>
    </row>
    <row r="109" spans="2:4" ht="13.35" customHeight="1" x14ac:dyDescent="0.25">
      <c r="B109" s="242" t="s">
        <v>1633</v>
      </c>
      <c r="C109" s="242"/>
      <c r="D109" s="68">
        <f>DatosDelitos!N178</f>
        <v>2</v>
      </c>
    </row>
    <row r="110" spans="2:4" ht="13.35" customHeight="1" x14ac:dyDescent="0.25">
      <c r="B110" s="242" t="s">
        <v>1634</v>
      </c>
      <c r="C110" s="242"/>
      <c r="D110" s="68">
        <f>DatosDelitos!N186</f>
        <v>4</v>
      </c>
    </row>
    <row r="111" spans="2:4" ht="13.35" customHeight="1" x14ac:dyDescent="0.25">
      <c r="B111" s="242" t="s">
        <v>1635</v>
      </c>
      <c r="C111" s="242"/>
      <c r="D111" s="68">
        <f>DatosDelitos!N201</f>
        <v>6</v>
      </c>
    </row>
    <row r="112" spans="2:4" ht="13.35" customHeight="1" x14ac:dyDescent="0.25">
      <c r="B112" s="242" t="s">
        <v>1636</v>
      </c>
      <c r="C112" s="242"/>
      <c r="D112" s="68">
        <f>DatosDelitos!N223</f>
        <v>2</v>
      </c>
    </row>
    <row r="113" spans="2:4" ht="13.35" customHeight="1" x14ac:dyDescent="0.25">
      <c r="B113" s="242" t="s">
        <v>1637</v>
      </c>
      <c r="C113" s="242"/>
      <c r="D113" s="68">
        <f>DatosDelitos!N244</f>
        <v>0</v>
      </c>
    </row>
    <row r="114" spans="2:4" ht="13.35" customHeight="1" x14ac:dyDescent="0.25">
      <c r="B114" s="242" t="s">
        <v>1638</v>
      </c>
      <c r="C114" s="242"/>
      <c r="D114" s="68">
        <f>DatosDelitos!N271</f>
        <v>2</v>
      </c>
    </row>
    <row r="115" spans="2:4" ht="38.25" customHeight="1" x14ac:dyDescent="0.25">
      <c r="B115" s="242" t="s">
        <v>1639</v>
      </c>
      <c r="C115" s="242"/>
      <c r="D115" s="68">
        <f>DatosDelitos!N301</f>
        <v>0</v>
      </c>
    </row>
    <row r="116" spans="2:4" ht="13.35" customHeight="1" x14ac:dyDescent="0.25">
      <c r="B116" s="242" t="s">
        <v>1640</v>
      </c>
      <c r="C116" s="242"/>
      <c r="D116" s="68">
        <f>DatosDelitos!N305</f>
        <v>0</v>
      </c>
    </row>
    <row r="117" spans="2:4" ht="13.35" customHeight="1" x14ac:dyDescent="0.25">
      <c r="B117" s="242" t="s">
        <v>1641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1642</v>
      </c>
      <c r="C119" s="242"/>
      <c r="D119" s="68">
        <f>DatosDelitos!N323</f>
        <v>5</v>
      </c>
    </row>
    <row r="120" spans="2:4" ht="12.75" customHeight="1" x14ac:dyDescent="0.25">
      <c r="B120" s="244" t="s">
        <v>1643</v>
      </c>
      <c r="C120" s="244"/>
      <c r="D120" s="68">
        <f>DatosDelitos!N325</f>
        <v>1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1644</v>
      </c>
      <c r="C122" s="244"/>
      <c r="D122" s="68">
        <f>DatosDelitos!N339</f>
        <v>0</v>
      </c>
    </row>
    <row r="123" spans="2:4" ht="15" customHeight="1" x14ac:dyDescent="0.25">
      <c r="B123" s="242" t="s">
        <v>1650</v>
      </c>
      <c r="C123" s="242"/>
      <c r="D123" s="68">
        <f>SUM(D87:D122)</f>
        <v>47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6" t="s">
        <v>318</v>
      </c>
      <c r="B5" s="197"/>
      <c r="C5" s="20">
        <v>9</v>
      </c>
      <c r="D5" s="20">
        <v>6</v>
      </c>
      <c r="E5" s="21">
        <v>0.5</v>
      </c>
      <c r="F5" s="20">
        <v>0</v>
      </c>
      <c r="G5" s="20">
        <v>0</v>
      </c>
      <c r="H5" s="20">
        <v>3</v>
      </c>
      <c r="I5" s="20">
        <v>3</v>
      </c>
      <c r="J5" s="20">
        <v>3</v>
      </c>
      <c r="K5" s="20">
        <v>2</v>
      </c>
      <c r="L5" s="20">
        <v>1</v>
      </c>
      <c r="M5" s="20">
        <v>0</v>
      </c>
      <c r="N5" s="20">
        <v>0</v>
      </c>
      <c r="O5" s="20">
        <v>2</v>
      </c>
      <c r="P5" s="22">
        <v>2</v>
      </c>
    </row>
    <row r="6" spans="1:16" x14ac:dyDescent="0.25">
      <c r="A6" s="23" t="s">
        <v>319</v>
      </c>
      <c r="B6" s="23" t="s">
        <v>320</v>
      </c>
      <c r="C6" s="12">
        <v>6</v>
      </c>
      <c r="D6" s="12">
        <v>1</v>
      </c>
      <c r="E6" s="24">
        <v>5</v>
      </c>
      <c r="F6" s="12">
        <v>0</v>
      </c>
      <c r="G6" s="12">
        <v>0</v>
      </c>
      <c r="H6" s="12">
        <v>0</v>
      </c>
      <c r="I6" s="12">
        <v>0</v>
      </c>
      <c r="J6" s="12">
        <v>3</v>
      </c>
      <c r="K6" s="12">
        <v>2</v>
      </c>
      <c r="L6" s="12">
        <v>1</v>
      </c>
      <c r="M6" s="12">
        <v>0</v>
      </c>
      <c r="N6" s="12">
        <v>0</v>
      </c>
      <c r="O6" s="12">
        <v>2</v>
      </c>
      <c r="P6" s="18">
        <v>1</v>
      </c>
    </row>
    <row r="7" spans="1:16" x14ac:dyDescent="0.25">
      <c r="A7" s="23" t="s">
        <v>321</v>
      </c>
      <c r="B7" s="23" t="s">
        <v>322</v>
      </c>
      <c r="C7" s="12">
        <v>0</v>
      </c>
      <c r="D7" s="12">
        <v>0</v>
      </c>
      <c r="E7" s="24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0</v>
      </c>
    </row>
    <row r="8" spans="1:16" x14ac:dyDescent="0.25">
      <c r="A8" s="23" t="s">
        <v>323</v>
      </c>
      <c r="B8" s="23" t="s">
        <v>324</v>
      </c>
      <c r="C8" s="12">
        <v>2</v>
      </c>
      <c r="D8" s="12">
        <v>5</v>
      </c>
      <c r="E8" s="24">
        <v>-0.6</v>
      </c>
      <c r="F8" s="12">
        <v>0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1</v>
      </c>
    </row>
    <row r="9" spans="1:16" x14ac:dyDescent="0.25">
      <c r="A9" s="23" t="s">
        <v>325</v>
      </c>
      <c r="B9" s="23" t="s">
        <v>326</v>
      </c>
      <c r="C9" s="12">
        <v>1</v>
      </c>
      <c r="D9" s="12">
        <v>0</v>
      </c>
      <c r="E9" s="24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6" t="s">
        <v>327</v>
      </c>
      <c r="B10" s="197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6" t="s">
        <v>332</v>
      </c>
      <c r="B13" s="197"/>
      <c r="C13" s="20">
        <v>2364</v>
      </c>
      <c r="D13" s="20">
        <v>2468</v>
      </c>
      <c r="E13" s="21">
        <v>-4.2139384116693698E-2</v>
      </c>
      <c r="F13" s="20">
        <v>215</v>
      </c>
      <c r="G13" s="20">
        <v>100</v>
      </c>
      <c r="H13" s="20">
        <v>70</v>
      </c>
      <c r="I13" s="20">
        <v>42</v>
      </c>
      <c r="J13" s="20">
        <v>5</v>
      </c>
      <c r="K13" s="20">
        <v>1</v>
      </c>
      <c r="L13" s="20">
        <v>0</v>
      </c>
      <c r="M13" s="20">
        <v>0</v>
      </c>
      <c r="N13" s="20">
        <v>3</v>
      </c>
      <c r="O13" s="20">
        <v>8</v>
      </c>
      <c r="P13" s="22">
        <v>156</v>
      </c>
    </row>
    <row r="14" spans="1:16" x14ac:dyDescent="0.25">
      <c r="A14" s="23" t="s">
        <v>333</v>
      </c>
      <c r="B14" s="23" t="s">
        <v>334</v>
      </c>
      <c r="C14" s="12">
        <v>1208</v>
      </c>
      <c r="D14" s="12">
        <v>1447</v>
      </c>
      <c r="E14" s="24">
        <v>-0.16516931582584701</v>
      </c>
      <c r="F14" s="12">
        <v>14</v>
      </c>
      <c r="G14" s="12">
        <v>9</v>
      </c>
      <c r="H14" s="12">
        <v>29</v>
      </c>
      <c r="I14" s="12">
        <v>24</v>
      </c>
      <c r="J14" s="12">
        <v>3</v>
      </c>
      <c r="K14" s="12">
        <v>1</v>
      </c>
      <c r="L14" s="12">
        <v>0</v>
      </c>
      <c r="M14" s="12">
        <v>0</v>
      </c>
      <c r="N14" s="12">
        <v>1</v>
      </c>
      <c r="O14" s="12">
        <v>5</v>
      </c>
      <c r="P14" s="18">
        <v>52</v>
      </c>
    </row>
    <row r="15" spans="1:16" x14ac:dyDescent="0.25">
      <c r="A15" s="23" t="s">
        <v>335</v>
      </c>
      <c r="B15" s="23" t="s">
        <v>336</v>
      </c>
      <c r="C15" s="12">
        <v>9</v>
      </c>
      <c r="D15" s="12">
        <v>6</v>
      </c>
      <c r="E15" s="24">
        <v>0.5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8">
        <v>2</v>
      </c>
    </row>
    <row r="16" spans="1:16" x14ac:dyDescent="0.25">
      <c r="A16" s="23" t="s">
        <v>337</v>
      </c>
      <c r="B16" s="23" t="s">
        <v>338</v>
      </c>
      <c r="C16" s="12">
        <v>919</v>
      </c>
      <c r="D16" s="12">
        <v>838</v>
      </c>
      <c r="E16" s="24">
        <v>9.6658711217183793E-2</v>
      </c>
      <c r="F16" s="12">
        <v>7</v>
      </c>
      <c r="G16" s="12">
        <v>3</v>
      </c>
      <c r="H16" s="12">
        <v>5</v>
      </c>
      <c r="I16" s="12">
        <v>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8">
        <v>6</v>
      </c>
    </row>
    <row r="17" spans="1:16" ht="33.75" x14ac:dyDescent="0.25">
      <c r="A17" s="23" t="s">
        <v>339</v>
      </c>
      <c r="B17" s="23" t="s">
        <v>340</v>
      </c>
      <c r="C17" s="12">
        <v>228</v>
      </c>
      <c r="D17" s="12">
        <v>177</v>
      </c>
      <c r="E17" s="24">
        <v>0.28813559322033899</v>
      </c>
      <c r="F17" s="12">
        <v>194</v>
      </c>
      <c r="G17" s="12">
        <v>88</v>
      </c>
      <c r="H17" s="12">
        <v>36</v>
      </c>
      <c r="I17" s="12">
        <v>15</v>
      </c>
      <c r="J17" s="12">
        <v>2</v>
      </c>
      <c r="K17" s="12">
        <v>0</v>
      </c>
      <c r="L17" s="12">
        <v>0</v>
      </c>
      <c r="M17" s="12">
        <v>0</v>
      </c>
      <c r="N17" s="12">
        <v>2</v>
      </c>
      <c r="O17" s="12">
        <v>3</v>
      </c>
      <c r="P17" s="18">
        <v>96</v>
      </c>
    </row>
    <row r="18" spans="1:16" x14ac:dyDescent="0.25">
      <c r="A18" s="23" t="s">
        <v>341</v>
      </c>
      <c r="B18" s="23" t="s">
        <v>342</v>
      </c>
      <c r="C18" s="12">
        <v>0</v>
      </c>
      <c r="D18" s="12">
        <v>0</v>
      </c>
      <c r="E18" s="24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0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6" t="s">
        <v>345</v>
      </c>
      <c r="B20" s="197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0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6" t="s">
        <v>350</v>
      </c>
      <c r="B23" s="197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6" t="s">
        <v>363</v>
      </c>
      <c r="B30" s="197"/>
      <c r="C30" s="20">
        <v>180</v>
      </c>
      <c r="D30" s="20">
        <v>189</v>
      </c>
      <c r="E30" s="21">
        <v>-4.7619047619047603E-2</v>
      </c>
      <c r="F30" s="20">
        <v>27</v>
      </c>
      <c r="G30" s="20">
        <v>19</v>
      </c>
      <c r="H30" s="20">
        <v>26</v>
      </c>
      <c r="I30" s="20">
        <v>18</v>
      </c>
      <c r="J30" s="20">
        <v>1</v>
      </c>
      <c r="K30" s="20">
        <v>1</v>
      </c>
      <c r="L30" s="20">
        <v>0</v>
      </c>
      <c r="M30" s="20">
        <v>0</v>
      </c>
      <c r="N30" s="20">
        <v>1</v>
      </c>
      <c r="O30" s="20">
        <v>3</v>
      </c>
      <c r="P30" s="22">
        <v>23</v>
      </c>
    </row>
    <row r="31" spans="1:16" x14ac:dyDescent="0.25">
      <c r="A31" s="23" t="s">
        <v>364</v>
      </c>
      <c r="B31" s="23" t="s">
        <v>365</v>
      </c>
      <c r="C31" s="12">
        <v>1</v>
      </c>
      <c r="D31" s="12">
        <v>0</v>
      </c>
      <c r="E31" s="24">
        <v>0</v>
      </c>
      <c r="F31" s="12">
        <v>0</v>
      </c>
      <c r="G31" s="12">
        <v>0</v>
      </c>
      <c r="H31" s="12">
        <v>0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8">
        <v>0</v>
      </c>
    </row>
    <row r="32" spans="1:16" x14ac:dyDescent="0.25">
      <c r="A32" s="23" t="s">
        <v>366</v>
      </c>
      <c r="B32" s="23" t="s">
        <v>367</v>
      </c>
      <c r="C32" s="12">
        <v>0</v>
      </c>
      <c r="D32" s="12">
        <v>0</v>
      </c>
      <c r="E32" s="24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94</v>
      </c>
      <c r="D33" s="12">
        <v>108</v>
      </c>
      <c r="E33" s="24">
        <v>-0.12962962962963001</v>
      </c>
      <c r="F33" s="12">
        <v>9</v>
      </c>
      <c r="G33" s="12">
        <v>6</v>
      </c>
      <c r="H33" s="12">
        <v>14</v>
      </c>
      <c r="I33" s="12">
        <v>7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2</v>
      </c>
      <c r="P33" s="18">
        <v>9</v>
      </c>
    </row>
    <row r="34" spans="1:16" x14ac:dyDescent="0.25">
      <c r="A34" s="23" t="s">
        <v>370</v>
      </c>
      <c r="B34" s="23" t="s">
        <v>371</v>
      </c>
      <c r="C34" s="12">
        <v>3</v>
      </c>
      <c r="D34" s="12">
        <v>4</v>
      </c>
      <c r="E34" s="24">
        <v>-0.25</v>
      </c>
      <c r="F34" s="12">
        <v>1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8">
        <v>0</v>
      </c>
    </row>
    <row r="35" spans="1:16" x14ac:dyDescent="0.25">
      <c r="A35" s="23" t="s">
        <v>372</v>
      </c>
      <c r="B35" s="23" t="s">
        <v>373</v>
      </c>
      <c r="C35" s="12">
        <v>28</v>
      </c>
      <c r="D35" s="12">
        <v>16</v>
      </c>
      <c r="E35" s="24">
        <v>0.75</v>
      </c>
      <c r="F35" s="12">
        <v>0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8">
        <v>1</v>
      </c>
    </row>
    <row r="36" spans="1:16" ht="22.5" x14ac:dyDescent="0.25">
      <c r="A36" s="23" t="s">
        <v>374</v>
      </c>
      <c r="B36" s="23" t="s">
        <v>375</v>
      </c>
      <c r="C36" s="12">
        <v>26</v>
      </c>
      <c r="D36" s="12">
        <v>23</v>
      </c>
      <c r="E36" s="24">
        <v>0.13043478260869601</v>
      </c>
      <c r="F36" s="12">
        <v>10</v>
      </c>
      <c r="G36" s="12">
        <v>6</v>
      </c>
      <c r="H36" s="12">
        <v>5</v>
      </c>
      <c r="I36" s="12">
        <v>5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18">
        <v>10</v>
      </c>
    </row>
    <row r="37" spans="1:16" ht="22.5" x14ac:dyDescent="0.25">
      <c r="A37" s="23" t="s">
        <v>376</v>
      </c>
      <c r="B37" s="23" t="s">
        <v>377</v>
      </c>
      <c r="C37" s="12">
        <v>7</v>
      </c>
      <c r="D37" s="12">
        <v>6</v>
      </c>
      <c r="E37" s="24">
        <v>0.16666666666666699</v>
      </c>
      <c r="F37" s="12">
        <v>2</v>
      </c>
      <c r="G37" s="12">
        <v>4</v>
      </c>
      <c r="H37" s="12">
        <v>1</v>
      </c>
      <c r="I37" s="12">
        <v>2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8">
        <v>1</v>
      </c>
    </row>
    <row r="38" spans="1:16" ht="22.5" x14ac:dyDescent="0.25">
      <c r="A38" s="23" t="s">
        <v>378</v>
      </c>
      <c r="B38" s="23" t="s">
        <v>379</v>
      </c>
      <c r="C38" s="12">
        <v>3</v>
      </c>
      <c r="D38" s="12">
        <v>3</v>
      </c>
      <c r="E38" s="24">
        <v>0</v>
      </c>
      <c r="F38" s="12">
        <v>4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0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1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17</v>
      </c>
      <c r="D41" s="12">
        <v>29</v>
      </c>
      <c r="E41" s="24">
        <v>-0.41379310344827602</v>
      </c>
      <c r="F41" s="12">
        <v>1</v>
      </c>
      <c r="G41" s="12">
        <v>1</v>
      </c>
      <c r="H41" s="12">
        <v>5</v>
      </c>
      <c r="I41" s="12">
        <v>4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8">
        <v>2</v>
      </c>
    </row>
    <row r="42" spans="1:16" x14ac:dyDescent="0.25">
      <c r="A42" s="196" t="s">
        <v>386</v>
      </c>
      <c r="B42" s="197"/>
      <c r="C42" s="20">
        <v>65</v>
      </c>
      <c r="D42" s="20">
        <v>56</v>
      </c>
      <c r="E42" s="21">
        <v>0.160714285714286</v>
      </c>
      <c r="F42" s="20">
        <v>57</v>
      </c>
      <c r="G42" s="20">
        <v>6</v>
      </c>
      <c r="H42" s="20">
        <v>11</v>
      </c>
      <c r="I42" s="20">
        <v>6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32</v>
      </c>
    </row>
    <row r="43" spans="1:16" x14ac:dyDescent="0.25">
      <c r="A43" s="23" t="s">
        <v>387</v>
      </c>
      <c r="B43" s="23" t="s">
        <v>388</v>
      </c>
      <c r="C43" s="12">
        <v>0</v>
      </c>
      <c r="D43" s="12">
        <v>0</v>
      </c>
      <c r="E43" s="24">
        <v>0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8">
        <v>0</v>
      </c>
    </row>
    <row r="44" spans="1:16" ht="22.5" x14ac:dyDescent="0.25">
      <c r="A44" s="23" t="s">
        <v>389</v>
      </c>
      <c r="B44" s="23" t="s">
        <v>390</v>
      </c>
      <c r="C44" s="12">
        <v>64</v>
      </c>
      <c r="D44" s="12">
        <v>52</v>
      </c>
      <c r="E44" s="24">
        <v>0.230769230769231</v>
      </c>
      <c r="F44" s="12">
        <v>57</v>
      </c>
      <c r="G44" s="12">
        <v>6</v>
      </c>
      <c r="H44" s="12">
        <v>11</v>
      </c>
      <c r="I44" s="12">
        <v>5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8">
        <v>31</v>
      </c>
    </row>
    <row r="45" spans="1:16" x14ac:dyDescent="0.25">
      <c r="A45" s="23" t="s">
        <v>391</v>
      </c>
      <c r="B45" s="23" t="s">
        <v>392</v>
      </c>
      <c r="C45" s="12">
        <v>0</v>
      </c>
      <c r="D45" s="12">
        <v>1</v>
      </c>
      <c r="E45" s="24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0</v>
      </c>
      <c r="D46" s="12">
        <v>0</v>
      </c>
      <c r="E46" s="24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1</v>
      </c>
      <c r="D48" s="12">
        <v>3</v>
      </c>
      <c r="E48" s="24">
        <v>-0.66666666666666696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8">
        <v>1</v>
      </c>
    </row>
    <row r="49" spans="1:16" x14ac:dyDescent="0.25">
      <c r="A49" s="23" t="s">
        <v>399</v>
      </c>
      <c r="B49" s="23" t="s">
        <v>400</v>
      </c>
      <c r="C49" s="12">
        <v>0</v>
      </c>
      <c r="D49" s="12">
        <v>0</v>
      </c>
      <c r="E49" s="24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6" t="s">
        <v>401</v>
      </c>
      <c r="B50" s="197"/>
      <c r="C50" s="20">
        <v>68</v>
      </c>
      <c r="D50" s="20">
        <v>58</v>
      </c>
      <c r="E50" s="21">
        <v>0.17241379310344801</v>
      </c>
      <c r="F50" s="20">
        <v>7</v>
      </c>
      <c r="G50" s="20">
        <v>3</v>
      </c>
      <c r="H50" s="20">
        <v>17</v>
      </c>
      <c r="I50" s="20">
        <v>9</v>
      </c>
      <c r="J50" s="20">
        <v>3</v>
      </c>
      <c r="K50" s="20">
        <v>2</v>
      </c>
      <c r="L50" s="20">
        <v>0</v>
      </c>
      <c r="M50" s="20">
        <v>0</v>
      </c>
      <c r="N50" s="20">
        <v>4</v>
      </c>
      <c r="O50" s="20">
        <v>2</v>
      </c>
      <c r="P50" s="22">
        <v>9</v>
      </c>
    </row>
    <row r="51" spans="1:16" x14ac:dyDescent="0.25">
      <c r="A51" s="23" t="s">
        <v>402</v>
      </c>
      <c r="B51" s="23" t="s">
        <v>403</v>
      </c>
      <c r="C51" s="12">
        <v>36</v>
      </c>
      <c r="D51" s="12">
        <v>28</v>
      </c>
      <c r="E51" s="24">
        <v>0.28571428571428598</v>
      </c>
      <c r="F51" s="12">
        <v>5</v>
      </c>
      <c r="G51" s="12">
        <v>2</v>
      </c>
      <c r="H51" s="12">
        <v>10</v>
      </c>
      <c r="I51" s="12">
        <v>5</v>
      </c>
      <c r="J51" s="12">
        <v>3</v>
      </c>
      <c r="K51" s="12">
        <v>1</v>
      </c>
      <c r="L51" s="12">
        <v>0</v>
      </c>
      <c r="M51" s="12">
        <v>0</v>
      </c>
      <c r="N51" s="12">
        <v>1</v>
      </c>
      <c r="O51" s="12">
        <v>1</v>
      </c>
      <c r="P51" s="18">
        <v>3</v>
      </c>
    </row>
    <row r="52" spans="1:16" x14ac:dyDescent="0.25">
      <c r="A52" s="23" t="s">
        <v>404</v>
      </c>
      <c r="B52" s="23" t="s">
        <v>405</v>
      </c>
      <c r="C52" s="12">
        <v>0</v>
      </c>
      <c r="D52" s="12">
        <v>0</v>
      </c>
      <c r="E52" s="24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8">
        <v>0</v>
      </c>
    </row>
    <row r="53" spans="1:16" x14ac:dyDescent="0.25">
      <c r="A53" s="23" t="s">
        <v>406</v>
      </c>
      <c r="B53" s="23" t="s">
        <v>407</v>
      </c>
      <c r="C53" s="12">
        <v>2</v>
      </c>
      <c r="D53" s="12">
        <v>9</v>
      </c>
      <c r="E53" s="24">
        <v>-0.77777777777777801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8">
        <v>0</v>
      </c>
    </row>
    <row r="54" spans="1:16" ht="22.5" x14ac:dyDescent="0.25">
      <c r="A54" s="23" t="s">
        <v>408</v>
      </c>
      <c r="B54" s="23" t="s">
        <v>409</v>
      </c>
      <c r="C54" s="12">
        <v>1</v>
      </c>
      <c r="D54" s="12">
        <v>0</v>
      </c>
      <c r="E54" s="24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8">
        <v>0</v>
      </c>
    </row>
    <row r="55" spans="1:16" x14ac:dyDescent="0.25">
      <c r="A55" s="23" t="s">
        <v>410</v>
      </c>
      <c r="B55" s="23" t="s">
        <v>411</v>
      </c>
      <c r="C55" s="12">
        <v>0</v>
      </c>
      <c r="D55" s="12">
        <v>0</v>
      </c>
      <c r="E55" s="24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2</v>
      </c>
      <c r="D56" s="12">
        <v>2</v>
      </c>
      <c r="E56" s="24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8">
        <v>0</v>
      </c>
    </row>
    <row r="57" spans="1:16" ht="22.5" x14ac:dyDescent="0.25">
      <c r="A57" s="23" t="s">
        <v>414</v>
      </c>
      <c r="B57" s="23" t="s">
        <v>415</v>
      </c>
      <c r="C57" s="12">
        <v>2</v>
      </c>
      <c r="D57" s="12">
        <v>1</v>
      </c>
      <c r="E57" s="24">
        <v>1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1</v>
      </c>
    </row>
    <row r="58" spans="1:16" ht="22.5" x14ac:dyDescent="0.25">
      <c r="A58" s="23" t="s">
        <v>416</v>
      </c>
      <c r="B58" s="23" t="s">
        <v>417</v>
      </c>
      <c r="C58" s="12">
        <v>0</v>
      </c>
      <c r="D58" s="12">
        <v>0</v>
      </c>
      <c r="E58" s="24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1</v>
      </c>
      <c r="D59" s="12">
        <v>0</v>
      </c>
      <c r="E59" s="24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0</v>
      </c>
    </row>
    <row r="60" spans="1:16" ht="22.5" x14ac:dyDescent="0.25">
      <c r="A60" s="23" t="s">
        <v>420</v>
      </c>
      <c r="B60" s="23" t="s">
        <v>421</v>
      </c>
      <c r="C60" s="12">
        <v>0</v>
      </c>
      <c r="D60" s="12">
        <v>0</v>
      </c>
      <c r="E60" s="24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4</v>
      </c>
      <c r="D61" s="12">
        <v>3</v>
      </c>
      <c r="E61" s="24">
        <v>0.33333333333333298</v>
      </c>
      <c r="F61" s="12">
        <v>0</v>
      </c>
      <c r="G61" s="12">
        <v>0</v>
      </c>
      <c r="H61" s="12">
        <v>2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8">
        <v>1</v>
      </c>
    </row>
    <row r="62" spans="1:16" x14ac:dyDescent="0.25">
      <c r="A62" s="23" t="s">
        <v>424</v>
      </c>
      <c r="B62" s="23" t="s">
        <v>425</v>
      </c>
      <c r="C62" s="12">
        <v>3</v>
      </c>
      <c r="D62" s="12">
        <v>1</v>
      </c>
      <c r="E62" s="24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1</v>
      </c>
    </row>
    <row r="63" spans="1:16" ht="22.5" x14ac:dyDescent="0.25">
      <c r="A63" s="23" t="s">
        <v>426</v>
      </c>
      <c r="B63" s="23" t="s">
        <v>427</v>
      </c>
      <c r="C63" s="12">
        <v>2</v>
      </c>
      <c r="D63" s="12">
        <v>6</v>
      </c>
      <c r="E63" s="24">
        <v>-0.66666666666666696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8">
        <v>0</v>
      </c>
    </row>
    <row r="64" spans="1:16" ht="22.5" x14ac:dyDescent="0.25">
      <c r="A64" s="23" t="s">
        <v>428</v>
      </c>
      <c r="B64" s="23" t="s">
        <v>429</v>
      </c>
      <c r="C64" s="12">
        <v>14</v>
      </c>
      <c r="D64" s="12">
        <v>8</v>
      </c>
      <c r="E64" s="24">
        <v>0.75</v>
      </c>
      <c r="F64" s="12">
        <v>1</v>
      </c>
      <c r="G64" s="12">
        <v>0</v>
      </c>
      <c r="H64" s="12">
        <v>3</v>
      </c>
      <c r="I64" s="12">
        <v>2</v>
      </c>
      <c r="J64" s="12">
        <v>0</v>
      </c>
      <c r="K64" s="12">
        <v>1</v>
      </c>
      <c r="L64" s="12">
        <v>0</v>
      </c>
      <c r="M64" s="12">
        <v>0</v>
      </c>
      <c r="N64" s="12">
        <v>3</v>
      </c>
      <c r="O64" s="12">
        <v>1</v>
      </c>
      <c r="P64" s="18">
        <v>3</v>
      </c>
    </row>
    <row r="65" spans="1:16" ht="33.75" x14ac:dyDescent="0.25">
      <c r="A65" s="23" t="s">
        <v>430</v>
      </c>
      <c r="B65" s="23" t="s">
        <v>431</v>
      </c>
      <c r="C65" s="12">
        <v>1</v>
      </c>
      <c r="D65" s="12">
        <v>0</v>
      </c>
      <c r="E65" s="24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0</v>
      </c>
      <c r="D66" s="12">
        <v>0</v>
      </c>
      <c r="E66" s="24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0</v>
      </c>
      <c r="D67" s="12">
        <v>0</v>
      </c>
      <c r="E67" s="24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8">
        <v>0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0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0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6" t="s">
        <v>444</v>
      </c>
      <c r="B72" s="197"/>
      <c r="C72" s="20">
        <v>2</v>
      </c>
      <c r="D72" s="20">
        <v>1</v>
      </c>
      <c r="E72" s="21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445</v>
      </c>
      <c r="B73" s="23" t="s">
        <v>446</v>
      </c>
      <c r="C73" s="12">
        <v>2</v>
      </c>
      <c r="D73" s="12">
        <v>1</v>
      </c>
      <c r="E73" s="24">
        <v>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0</v>
      </c>
    </row>
    <row r="74" spans="1:16" x14ac:dyDescent="0.25">
      <c r="A74" s="196" t="s">
        <v>447</v>
      </c>
      <c r="B74" s="197"/>
      <c r="C74" s="20">
        <v>10</v>
      </c>
      <c r="D74" s="20">
        <v>8</v>
      </c>
      <c r="E74" s="21">
        <v>0.25</v>
      </c>
      <c r="F74" s="20">
        <v>1</v>
      </c>
      <c r="G74" s="20">
        <v>1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1</v>
      </c>
      <c r="P74" s="22">
        <v>2</v>
      </c>
    </row>
    <row r="75" spans="1:16" x14ac:dyDescent="0.25">
      <c r="A75" s="23" t="s">
        <v>448</v>
      </c>
      <c r="B75" s="23" t="s">
        <v>449</v>
      </c>
      <c r="C75" s="12">
        <v>3</v>
      </c>
      <c r="D75" s="12">
        <v>2</v>
      </c>
      <c r="E75" s="24">
        <v>0.5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1</v>
      </c>
      <c r="P75" s="18">
        <v>0</v>
      </c>
    </row>
    <row r="76" spans="1:16" ht="33.75" x14ac:dyDescent="0.25">
      <c r="A76" s="23" t="s">
        <v>450</v>
      </c>
      <c r="B76" s="23" t="s">
        <v>451</v>
      </c>
      <c r="C76" s="12">
        <v>0</v>
      </c>
      <c r="D76" s="12">
        <v>0</v>
      </c>
      <c r="E76" s="24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7</v>
      </c>
      <c r="D77" s="12">
        <v>4</v>
      </c>
      <c r="E77" s="24">
        <v>0.75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8">
        <v>0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0</v>
      </c>
      <c r="E78" s="24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0</v>
      </c>
      <c r="D79" s="12">
        <v>1</v>
      </c>
      <c r="E79" s="24">
        <v>-1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8">
        <v>1</v>
      </c>
    </row>
    <row r="80" spans="1:16" ht="33.75" x14ac:dyDescent="0.25">
      <c r="A80" s="23" t="s">
        <v>458</v>
      </c>
      <c r="B80" s="23" t="s">
        <v>459</v>
      </c>
      <c r="C80" s="12">
        <v>0</v>
      </c>
      <c r="D80" s="12">
        <v>1</v>
      </c>
      <c r="E80" s="24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0</v>
      </c>
      <c r="D81" s="12">
        <v>0</v>
      </c>
      <c r="E81" s="24">
        <v>0</v>
      </c>
      <c r="F81" s="12">
        <v>1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1</v>
      </c>
    </row>
    <row r="82" spans="1:16" x14ac:dyDescent="0.25">
      <c r="A82" s="196" t="s">
        <v>462</v>
      </c>
      <c r="B82" s="197"/>
      <c r="C82" s="20">
        <v>23</v>
      </c>
      <c r="D82" s="20">
        <v>32</v>
      </c>
      <c r="E82" s="21">
        <v>-0.28125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463</v>
      </c>
      <c r="B83" s="23" t="s">
        <v>464</v>
      </c>
      <c r="C83" s="12">
        <v>1</v>
      </c>
      <c r="D83" s="12">
        <v>7</v>
      </c>
      <c r="E83" s="24">
        <v>-0.85714285714285698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8">
        <v>0</v>
      </c>
    </row>
    <row r="84" spans="1:16" x14ac:dyDescent="0.25">
      <c r="A84" s="23" t="s">
        <v>465</v>
      </c>
      <c r="B84" s="23" t="s">
        <v>466</v>
      </c>
      <c r="C84" s="12">
        <v>22</v>
      </c>
      <c r="D84" s="12">
        <v>25</v>
      </c>
      <c r="E84" s="24">
        <v>-0.12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8">
        <v>0</v>
      </c>
    </row>
    <row r="85" spans="1:16" x14ac:dyDescent="0.25">
      <c r="A85" s="196" t="s">
        <v>467</v>
      </c>
      <c r="B85" s="197"/>
      <c r="C85" s="20">
        <v>54</v>
      </c>
      <c r="D85" s="20">
        <v>41</v>
      </c>
      <c r="E85" s="21">
        <v>0.31707317073170699</v>
      </c>
      <c r="F85" s="20">
        <v>9</v>
      </c>
      <c r="G85" s="20">
        <v>3</v>
      </c>
      <c r="H85" s="20">
        <v>15</v>
      </c>
      <c r="I85" s="20">
        <v>11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10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0</v>
      </c>
      <c r="E86" s="24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3</v>
      </c>
      <c r="D89" s="12">
        <v>2</v>
      </c>
      <c r="E89" s="24">
        <v>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0</v>
      </c>
      <c r="D90" s="12">
        <v>0</v>
      </c>
      <c r="E90" s="24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3</v>
      </c>
      <c r="D91" s="12">
        <v>3</v>
      </c>
      <c r="E91" s="24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8">
        <v>0</v>
      </c>
    </row>
    <row r="92" spans="1:16" x14ac:dyDescent="0.25">
      <c r="A92" s="23" t="s">
        <v>480</v>
      </c>
      <c r="B92" s="23" t="s">
        <v>481</v>
      </c>
      <c r="C92" s="12">
        <v>5</v>
      </c>
      <c r="D92" s="12">
        <v>10</v>
      </c>
      <c r="E92" s="24">
        <v>-0.5</v>
      </c>
      <c r="F92" s="12">
        <v>0</v>
      </c>
      <c r="G92" s="12">
        <v>0</v>
      </c>
      <c r="H92" s="12">
        <v>5</v>
      </c>
      <c r="I92" s="12">
        <v>3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8">
        <v>1</v>
      </c>
    </row>
    <row r="93" spans="1:16" x14ac:dyDescent="0.25">
      <c r="A93" s="23" t="s">
        <v>482</v>
      </c>
      <c r="B93" s="23" t="s">
        <v>483</v>
      </c>
      <c r="C93" s="12">
        <v>2</v>
      </c>
      <c r="D93" s="12">
        <v>3</v>
      </c>
      <c r="E93" s="24">
        <v>-0.33333333333333298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8">
        <v>0</v>
      </c>
    </row>
    <row r="94" spans="1:16" x14ac:dyDescent="0.25">
      <c r="A94" s="23" t="s">
        <v>484</v>
      </c>
      <c r="B94" s="23" t="s">
        <v>485</v>
      </c>
      <c r="C94" s="12">
        <v>41</v>
      </c>
      <c r="D94" s="12">
        <v>23</v>
      </c>
      <c r="E94" s="24">
        <v>0.78260869565217395</v>
      </c>
      <c r="F94" s="12">
        <v>9</v>
      </c>
      <c r="G94" s="12">
        <v>3</v>
      </c>
      <c r="H94" s="12">
        <v>9</v>
      </c>
      <c r="I94" s="12">
        <v>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8">
        <v>9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0</v>
      </c>
      <c r="E96" s="24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6" t="s">
        <v>490</v>
      </c>
      <c r="B97" s="197"/>
      <c r="C97" s="20">
        <v>553</v>
      </c>
      <c r="D97" s="20">
        <v>589</v>
      </c>
      <c r="E97" s="21">
        <v>-6.1120543293718202E-2</v>
      </c>
      <c r="F97" s="20">
        <v>24</v>
      </c>
      <c r="G97" s="20">
        <v>18</v>
      </c>
      <c r="H97" s="20">
        <v>121</v>
      </c>
      <c r="I97" s="20">
        <v>90</v>
      </c>
      <c r="J97" s="20">
        <v>0</v>
      </c>
      <c r="K97" s="20">
        <v>0</v>
      </c>
      <c r="L97" s="20">
        <v>0</v>
      </c>
      <c r="M97" s="20">
        <v>0</v>
      </c>
      <c r="N97" s="20">
        <v>3</v>
      </c>
      <c r="O97" s="20">
        <v>9</v>
      </c>
      <c r="P97" s="22">
        <v>109</v>
      </c>
    </row>
    <row r="98" spans="1:16" x14ac:dyDescent="0.25">
      <c r="A98" s="23" t="s">
        <v>491</v>
      </c>
      <c r="B98" s="23" t="s">
        <v>492</v>
      </c>
      <c r="C98" s="12">
        <v>50</v>
      </c>
      <c r="D98" s="12">
        <v>83</v>
      </c>
      <c r="E98" s="24">
        <v>-0.39759036144578302</v>
      </c>
      <c r="F98" s="12">
        <v>3</v>
      </c>
      <c r="G98" s="12">
        <v>3</v>
      </c>
      <c r="H98" s="12">
        <v>12</v>
      </c>
      <c r="I98" s="12">
        <v>11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8">
        <v>17</v>
      </c>
    </row>
    <row r="99" spans="1:16" x14ac:dyDescent="0.25">
      <c r="A99" s="23" t="s">
        <v>493</v>
      </c>
      <c r="B99" s="23" t="s">
        <v>494</v>
      </c>
      <c r="C99" s="12">
        <v>58</v>
      </c>
      <c r="D99" s="12">
        <v>69</v>
      </c>
      <c r="E99" s="24">
        <v>-0.15942028985507201</v>
      </c>
      <c r="F99" s="12">
        <v>3</v>
      </c>
      <c r="G99" s="12">
        <v>2</v>
      </c>
      <c r="H99" s="12">
        <v>20</v>
      </c>
      <c r="I99" s="12">
        <v>13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18">
        <v>10</v>
      </c>
    </row>
    <row r="100" spans="1:16" ht="33.75" x14ac:dyDescent="0.25">
      <c r="A100" s="23" t="s">
        <v>495</v>
      </c>
      <c r="B100" s="23" t="s">
        <v>496</v>
      </c>
      <c r="C100" s="12">
        <v>9</v>
      </c>
      <c r="D100" s="12">
        <v>8</v>
      </c>
      <c r="E100" s="24">
        <v>0.125</v>
      </c>
      <c r="F100" s="12">
        <v>0</v>
      </c>
      <c r="G100" s="12">
        <v>0</v>
      </c>
      <c r="H100" s="12">
        <v>6</v>
      </c>
      <c r="I100" s="12">
        <v>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8">
        <v>7</v>
      </c>
    </row>
    <row r="101" spans="1:16" ht="22.5" x14ac:dyDescent="0.25">
      <c r="A101" s="23" t="s">
        <v>497</v>
      </c>
      <c r="B101" s="23" t="s">
        <v>498</v>
      </c>
      <c r="C101" s="12">
        <v>15</v>
      </c>
      <c r="D101" s="12">
        <v>11</v>
      </c>
      <c r="E101" s="24">
        <v>0.36363636363636398</v>
      </c>
      <c r="F101" s="12">
        <v>5</v>
      </c>
      <c r="G101" s="12">
        <v>3</v>
      </c>
      <c r="H101" s="12">
        <v>3</v>
      </c>
      <c r="I101" s="12">
        <v>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8">
        <v>7</v>
      </c>
    </row>
    <row r="102" spans="1:16" x14ac:dyDescent="0.25">
      <c r="A102" s="23" t="s">
        <v>499</v>
      </c>
      <c r="B102" s="23" t="s">
        <v>500</v>
      </c>
      <c r="C102" s="12">
        <v>8</v>
      </c>
      <c r="D102" s="12">
        <v>8</v>
      </c>
      <c r="E102" s="24">
        <v>0</v>
      </c>
      <c r="F102" s="12">
        <v>0</v>
      </c>
      <c r="G102" s="12">
        <v>0</v>
      </c>
      <c r="H102" s="12">
        <v>5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2</v>
      </c>
    </row>
    <row r="103" spans="1:16" ht="22.5" x14ac:dyDescent="0.25">
      <c r="A103" s="23" t="s">
        <v>501</v>
      </c>
      <c r="B103" s="23" t="s">
        <v>502</v>
      </c>
      <c r="C103" s="12">
        <v>15</v>
      </c>
      <c r="D103" s="12">
        <v>5</v>
      </c>
      <c r="E103" s="24">
        <v>2</v>
      </c>
      <c r="F103" s="12">
        <v>1</v>
      </c>
      <c r="G103" s="12">
        <v>0</v>
      </c>
      <c r="H103" s="12">
        <v>4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2</v>
      </c>
    </row>
    <row r="104" spans="1:16" x14ac:dyDescent="0.25">
      <c r="A104" s="23" t="s">
        <v>503</v>
      </c>
      <c r="B104" s="23" t="s">
        <v>504</v>
      </c>
      <c r="C104" s="12">
        <v>18</v>
      </c>
      <c r="D104" s="12">
        <v>17</v>
      </c>
      <c r="E104" s="24">
        <v>5.8823529411764698E-2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8">
        <v>2</v>
      </c>
    </row>
    <row r="105" spans="1:16" x14ac:dyDescent="0.25">
      <c r="A105" s="23" t="s">
        <v>505</v>
      </c>
      <c r="B105" s="23" t="s">
        <v>506</v>
      </c>
      <c r="C105" s="12">
        <v>216</v>
      </c>
      <c r="D105" s="12">
        <v>225</v>
      </c>
      <c r="E105" s="24">
        <v>-0.04</v>
      </c>
      <c r="F105" s="12">
        <v>1</v>
      </c>
      <c r="G105" s="12">
        <v>1</v>
      </c>
      <c r="H105" s="12">
        <v>51</v>
      </c>
      <c r="I105" s="12">
        <v>36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4</v>
      </c>
      <c r="P105" s="18">
        <v>37</v>
      </c>
    </row>
    <row r="106" spans="1:16" ht="22.5" x14ac:dyDescent="0.25">
      <c r="A106" s="23" t="s">
        <v>507</v>
      </c>
      <c r="B106" s="23" t="s">
        <v>508</v>
      </c>
      <c r="C106" s="12">
        <v>49</v>
      </c>
      <c r="D106" s="12">
        <v>46</v>
      </c>
      <c r="E106" s="24">
        <v>6.5217391304347797E-2</v>
      </c>
      <c r="F106" s="12">
        <v>0</v>
      </c>
      <c r="G106" s="12">
        <v>0</v>
      </c>
      <c r="H106" s="12">
        <v>7</v>
      </c>
      <c r="I106" s="12">
        <v>5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8">
        <v>4</v>
      </c>
    </row>
    <row r="107" spans="1:16" ht="22.5" x14ac:dyDescent="0.25">
      <c r="A107" s="23" t="s">
        <v>509</v>
      </c>
      <c r="B107" s="23" t="s">
        <v>510</v>
      </c>
      <c r="C107" s="12">
        <v>6</v>
      </c>
      <c r="D107" s="12">
        <v>5</v>
      </c>
      <c r="E107" s="24">
        <v>0.2</v>
      </c>
      <c r="F107" s="12">
        <v>1</v>
      </c>
      <c r="G107" s="12">
        <v>1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4</v>
      </c>
      <c r="P107" s="18">
        <v>0</v>
      </c>
    </row>
    <row r="108" spans="1:16" x14ac:dyDescent="0.25">
      <c r="A108" s="23" t="s">
        <v>511</v>
      </c>
      <c r="B108" s="23" t="s">
        <v>512</v>
      </c>
      <c r="C108" s="12">
        <v>1</v>
      </c>
      <c r="D108" s="12">
        <v>1</v>
      </c>
      <c r="E108" s="24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0</v>
      </c>
    </row>
    <row r="109" spans="1:16" x14ac:dyDescent="0.25">
      <c r="A109" s="23" t="s">
        <v>513</v>
      </c>
      <c r="B109" s="23" t="s">
        <v>514</v>
      </c>
      <c r="C109" s="12">
        <v>0</v>
      </c>
      <c r="D109" s="12">
        <v>2</v>
      </c>
      <c r="E109" s="24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0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94</v>
      </c>
      <c r="D111" s="12">
        <v>100</v>
      </c>
      <c r="E111" s="24">
        <v>-0.06</v>
      </c>
      <c r="F111" s="12">
        <v>8</v>
      </c>
      <c r="G111" s="12">
        <v>7</v>
      </c>
      <c r="H111" s="12">
        <v>9</v>
      </c>
      <c r="I111" s="12">
        <v>5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8">
        <v>15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0</v>
      </c>
    </row>
    <row r="114" spans="1:16" x14ac:dyDescent="0.25">
      <c r="A114" s="23" t="s">
        <v>523</v>
      </c>
      <c r="B114" s="23" t="s">
        <v>524</v>
      </c>
      <c r="C114" s="12">
        <v>5</v>
      </c>
      <c r="D114" s="12">
        <v>3</v>
      </c>
      <c r="E114" s="24">
        <v>0.66666666666666696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0</v>
      </c>
      <c r="D115" s="12">
        <v>1</v>
      </c>
      <c r="E115" s="24">
        <v>-1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0</v>
      </c>
    </row>
    <row r="116" spans="1:16" ht="22.5" x14ac:dyDescent="0.25">
      <c r="A116" s="23" t="s">
        <v>527</v>
      </c>
      <c r="B116" s="23" t="s">
        <v>528</v>
      </c>
      <c r="C116" s="12">
        <v>2</v>
      </c>
      <c r="D116" s="12">
        <v>3</v>
      </c>
      <c r="E116" s="24">
        <v>-0.33333333333333298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3</v>
      </c>
    </row>
    <row r="117" spans="1:16" ht="22.5" x14ac:dyDescent="0.25">
      <c r="A117" s="23" t="s">
        <v>529</v>
      </c>
      <c r="B117" s="23" t="s">
        <v>530</v>
      </c>
      <c r="C117" s="12">
        <v>0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0</v>
      </c>
      <c r="D118" s="12">
        <v>1</v>
      </c>
      <c r="E118" s="24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0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0</v>
      </c>
      <c r="D120" s="12">
        <v>0</v>
      </c>
      <c r="E120" s="24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4</v>
      </c>
      <c r="D121" s="12">
        <v>0</v>
      </c>
      <c r="E121" s="24">
        <v>0</v>
      </c>
      <c r="F121" s="12">
        <v>0</v>
      </c>
      <c r="G121" s="12">
        <v>0</v>
      </c>
      <c r="H121" s="12">
        <v>1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0</v>
      </c>
    </row>
    <row r="122" spans="1:16" x14ac:dyDescent="0.25">
      <c r="A122" s="23" t="s">
        <v>539</v>
      </c>
      <c r="B122" s="23" t="s">
        <v>540</v>
      </c>
      <c r="C122" s="12">
        <v>0</v>
      </c>
      <c r="D122" s="12">
        <v>1</v>
      </c>
      <c r="E122" s="24">
        <v>-1</v>
      </c>
      <c r="F122" s="12">
        <v>0</v>
      </c>
      <c r="G122" s="12">
        <v>0</v>
      </c>
      <c r="H122" s="12">
        <v>0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8">
        <v>2</v>
      </c>
    </row>
    <row r="123" spans="1:16" x14ac:dyDescent="0.25">
      <c r="A123" s="23" t="s">
        <v>541</v>
      </c>
      <c r="B123" s="23" t="s">
        <v>542</v>
      </c>
      <c r="C123" s="12">
        <v>1</v>
      </c>
      <c r="D123" s="12">
        <v>0</v>
      </c>
      <c r="E123" s="24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0</v>
      </c>
      <c r="E124" s="24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2</v>
      </c>
      <c r="D126" s="12">
        <v>0</v>
      </c>
      <c r="E126" s="24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1</v>
      </c>
    </row>
    <row r="127" spans="1:16" ht="22.5" x14ac:dyDescent="0.25">
      <c r="A127" s="23" t="s">
        <v>549</v>
      </c>
      <c r="B127" s="23" t="s">
        <v>550</v>
      </c>
      <c r="C127" s="12">
        <v>0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0</v>
      </c>
      <c r="D128" s="12">
        <v>0</v>
      </c>
      <c r="E128" s="24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0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0</v>
      </c>
      <c r="E130" s="24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6" t="s">
        <v>557</v>
      </c>
      <c r="B131" s="197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2</v>
      </c>
      <c r="O131" s="20">
        <v>0</v>
      </c>
      <c r="P131" s="22">
        <v>0</v>
      </c>
    </row>
    <row r="132" spans="1:16" x14ac:dyDescent="0.25">
      <c r="A132" s="23" t="s">
        <v>558</v>
      </c>
      <c r="B132" s="23" t="s">
        <v>559</v>
      </c>
      <c r="C132" s="12">
        <v>0</v>
      </c>
      <c r="D132" s="12">
        <v>0</v>
      </c>
      <c r="E132" s="24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8">
        <v>0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0</v>
      </c>
      <c r="D134" s="12">
        <v>0</v>
      </c>
      <c r="E134" s="24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18">
        <v>0</v>
      </c>
    </row>
    <row r="135" spans="1:16" x14ac:dyDescent="0.25">
      <c r="A135" s="23" t="s">
        <v>564</v>
      </c>
      <c r="B135" s="23" t="s">
        <v>565</v>
      </c>
      <c r="C135" s="12">
        <v>0</v>
      </c>
      <c r="D135" s="12">
        <v>0</v>
      </c>
      <c r="E135" s="24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0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6" t="s">
        <v>568</v>
      </c>
      <c r="B137" s="197"/>
      <c r="C137" s="20">
        <v>1136</v>
      </c>
      <c r="D137" s="20">
        <v>1100</v>
      </c>
      <c r="E137" s="21">
        <v>3.2727272727272702E-2</v>
      </c>
      <c r="F137" s="20">
        <v>0</v>
      </c>
      <c r="G137" s="20">
        <v>0</v>
      </c>
      <c r="H137" s="20">
        <v>2</v>
      </c>
      <c r="I137" s="20">
        <v>1</v>
      </c>
      <c r="J137" s="20">
        <v>0</v>
      </c>
      <c r="K137" s="20">
        <v>0</v>
      </c>
      <c r="L137" s="20">
        <v>0</v>
      </c>
      <c r="M137" s="20">
        <v>0</v>
      </c>
      <c r="N137" s="20">
        <v>2</v>
      </c>
      <c r="O137" s="20">
        <v>0</v>
      </c>
      <c r="P137" s="22">
        <v>2</v>
      </c>
    </row>
    <row r="138" spans="1:16" ht="22.5" x14ac:dyDescent="0.25">
      <c r="A138" s="23" t="s">
        <v>569</v>
      </c>
      <c r="B138" s="23" t="s">
        <v>570</v>
      </c>
      <c r="C138" s="12">
        <v>0</v>
      </c>
      <c r="D138" s="12">
        <v>0</v>
      </c>
      <c r="E138" s="24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0</v>
      </c>
      <c r="E139" s="24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0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1136</v>
      </c>
      <c r="D142" s="12">
        <v>1100</v>
      </c>
      <c r="E142" s="24">
        <v>3.2727272727272702E-2</v>
      </c>
      <c r="F142" s="12">
        <v>0</v>
      </c>
      <c r="G142" s="12">
        <v>0</v>
      </c>
      <c r="H142" s="12">
        <v>2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18">
        <v>2</v>
      </c>
    </row>
    <row r="143" spans="1:16" ht="22.5" x14ac:dyDescent="0.25">
      <c r="A143" s="23" t="s">
        <v>579</v>
      </c>
      <c r="B143" s="23" t="s">
        <v>580</v>
      </c>
      <c r="C143" s="12">
        <v>0</v>
      </c>
      <c r="D143" s="12">
        <v>0</v>
      </c>
      <c r="E143" s="24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0</v>
      </c>
    </row>
    <row r="144" spans="1:16" x14ac:dyDescent="0.25">
      <c r="A144" s="196" t="s">
        <v>581</v>
      </c>
      <c r="B144" s="197"/>
      <c r="C144" s="20">
        <v>1</v>
      </c>
      <c r="D144" s="20">
        <v>1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1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1</v>
      </c>
      <c r="D145" s="12">
        <v>1</v>
      </c>
      <c r="E145" s="24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0</v>
      </c>
      <c r="D146" s="12">
        <v>0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0</v>
      </c>
    </row>
    <row r="147" spans="1:16" x14ac:dyDescent="0.25">
      <c r="A147" s="196" t="s">
        <v>586</v>
      </c>
      <c r="B147" s="197"/>
      <c r="C147" s="20">
        <v>34</v>
      </c>
      <c r="D147" s="20">
        <v>28</v>
      </c>
      <c r="E147" s="21">
        <v>0.214285714285714</v>
      </c>
      <c r="F147" s="20">
        <v>0</v>
      </c>
      <c r="G147" s="20">
        <v>0</v>
      </c>
      <c r="H147" s="20">
        <v>9</v>
      </c>
      <c r="I147" s="20">
        <v>8</v>
      </c>
      <c r="J147" s="20">
        <v>0</v>
      </c>
      <c r="K147" s="20">
        <v>0</v>
      </c>
      <c r="L147" s="20">
        <v>0</v>
      </c>
      <c r="M147" s="20">
        <v>0</v>
      </c>
      <c r="N147" s="20">
        <v>6</v>
      </c>
      <c r="O147" s="20">
        <v>0</v>
      </c>
      <c r="P147" s="22">
        <v>6</v>
      </c>
    </row>
    <row r="148" spans="1:16" ht="22.5" x14ac:dyDescent="0.25">
      <c r="A148" s="23" t="s">
        <v>587</v>
      </c>
      <c r="B148" s="23" t="s">
        <v>588</v>
      </c>
      <c r="C148" s="12">
        <v>4</v>
      </c>
      <c r="D148" s="12">
        <v>4</v>
      </c>
      <c r="E148" s="24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8">
        <v>0</v>
      </c>
    </row>
    <row r="149" spans="1:16" x14ac:dyDescent="0.25">
      <c r="A149" s="23" t="s">
        <v>589</v>
      </c>
      <c r="B149" s="23" t="s">
        <v>590</v>
      </c>
      <c r="C149" s="12">
        <v>0</v>
      </c>
      <c r="D149" s="12">
        <v>0</v>
      </c>
      <c r="E149" s="24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8">
        <v>0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8</v>
      </c>
      <c r="D151" s="12">
        <v>7</v>
      </c>
      <c r="E151" s="24">
        <v>0.14285714285714299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18">
        <v>0</v>
      </c>
    </row>
    <row r="152" spans="1:16" ht="33.75" x14ac:dyDescent="0.25">
      <c r="A152" s="23" t="s">
        <v>595</v>
      </c>
      <c r="B152" s="23" t="s">
        <v>596</v>
      </c>
      <c r="C152" s="12">
        <v>0</v>
      </c>
      <c r="D152" s="12">
        <v>0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3</v>
      </c>
      <c r="D153" s="12">
        <v>1</v>
      </c>
      <c r="E153" s="24">
        <v>2</v>
      </c>
      <c r="F153" s="12">
        <v>0</v>
      </c>
      <c r="G153" s="12">
        <v>0</v>
      </c>
      <c r="H153" s="12">
        <v>2</v>
      </c>
      <c r="I153" s="12">
        <v>2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8">
        <v>1</v>
      </c>
    </row>
    <row r="154" spans="1:16" x14ac:dyDescent="0.25">
      <c r="A154" s="23" t="s">
        <v>599</v>
      </c>
      <c r="B154" s="23" t="s">
        <v>600</v>
      </c>
      <c r="C154" s="12">
        <v>8</v>
      </c>
      <c r="D154" s="12">
        <v>7</v>
      </c>
      <c r="E154" s="24">
        <v>0.14285714285714299</v>
      </c>
      <c r="F154" s="12">
        <v>0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8">
        <v>1</v>
      </c>
    </row>
    <row r="155" spans="1:16" ht="22.5" x14ac:dyDescent="0.25">
      <c r="A155" s="23" t="s">
        <v>601</v>
      </c>
      <c r="B155" s="23" t="s">
        <v>602</v>
      </c>
      <c r="C155" s="12">
        <v>11</v>
      </c>
      <c r="D155" s="12">
        <v>9</v>
      </c>
      <c r="E155" s="24">
        <v>0.22222222222222199</v>
      </c>
      <c r="F155" s="12">
        <v>0</v>
      </c>
      <c r="G155" s="12">
        <v>0</v>
      </c>
      <c r="H155" s="12">
        <v>4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8">
        <v>4</v>
      </c>
    </row>
    <row r="156" spans="1:16" x14ac:dyDescent="0.25">
      <c r="A156" s="196" t="s">
        <v>603</v>
      </c>
      <c r="B156" s="197"/>
      <c r="C156" s="20">
        <v>12</v>
      </c>
      <c r="D156" s="20">
        <v>9</v>
      </c>
      <c r="E156" s="21">
        <v>0.33333333333333298</v>
      </c>
      <c r="F156" s="20">
        <v>1</v>
      </c>
      <c r="G156" s="20">
        <v>1</v>
      </c>
      <c r="H156" s="20">
        <v>2</v>
      </c>
      <c r="I156" s="20">
        <v>2</v>
      </c>
      <c r="J156" s="20">
        <v>0</v>
      </c>
      <c r="K156" s="20">
        <v>0</v>
      </c>
      <c r="L156" s="20">
        <v>0</v>
      </c>
      <c r="M156" s="20">
        <v>0</v>
      </c>
      <c r="N156" s="20">
        <v>2</v>
      </c>
      <c r="O156" s="20">
        <v>0</v>
      </c>
      <c r="P156" s="22">
        <v>3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1</v>
      </c>
      <c r="D161" s="12">
        <v>1</v>
      </c>
      <c r="E161" s="24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8">
        <v>0</v>
      </c>
    </row>
    <row r="162" spans="1:16" x14ac:dyDescent="0.25">
      <c r="A162" s="23" t="s">
        <v>614</v>
      </c>
      <c r="B162" s="23" t="s">
        <v>615</v>
      </c>
      <c r="C162" s="12">
        <v>6</v>
      </c>
      <c r="D162" s="12">
        <v>5</v>
      </c>
      <c r="E162" s="24">
        <v>0.2</v>
      </c>
      <c r="F162" s="12">
        <v>1</v>
      </c>
      <c r="G162" s="12">
        <v>1</v>
      </c>
      <c r="H162" s="12">
        <v>2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18">
        <v>3</v>
      </c>
    </row>
    <row r="163" spans="1:16" ht="22.5" x14ac:dyDescent="0.25">
      <c r="A163" s="23" t="s">
        <v>616</v>
      </c>
      <c r="B163" s="23" t="s">
        <v>617</v>
      </c>
      <c r="C163" s="12">
        <v>0</v>
      </c>
      <c r="D163" s="12">
        <v>0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5</v>
      </c>
      <c r="D164" s="12">
        <v>3</v>
      </c>
      <c r="E164" s="24">
        <v>0.66666666666666696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0</v>
      </c>
      <c r="D165" s="12">
        <v>0</v>
      </c>
      <c r="E165" s="24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6" t="s">
        <v>622</v>
      </c>
      <c r="B166" s="197"/>
      <c r="C166" s="20">
        <v>51</v>
      </c>
      <c r="D166" s="20">
        <v>45</v>
      </c>
      <c r="E166" s="21">
        <v>0.133333333333333</v>
      </c>
      <c r="F166" s="20">
        <v>3</v>
      </c>
      <c r="G166" s="20">
        <v>3</v>
      </c>
      <c r="H166" s="20">
        <v>31</v>
      </c>
      <c r="I166" s="20">
        <v>24</v>
      </c>
      <c r="J166" s="20">
        <v>0</v>
      </c>
      <c r="K166" s="20">
        <v>0</v>
      </c>
      <c r="L166" s="20">
        <v>0</v>
      </c>
      <c r="M166" s="20">
        <v>0</v>
      </c>
      <c r="N166" s="20">
        <v>1</v>
      </c>
      <c r="O166" s="20">
        <v>31</v>
      </c>
      <c r="P166" s="22">
        <v>25</v>
      </c>
    </row>
    <row r="167" spans="1:16" ht="22.5" x14ac:dyDescent="0.25">
      <c r="A167" s="23" t="s">
        <v>623</v>
      </c>
      <c r="B167" s="23" t="s">
        <v>624</v>
      </c>
      <c r="C167" s="12">
        <v>0</v>
      </c>
      <c r="D167" s="12">
        <v>0</v>
      </c>
      <c r="E167" s="24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0</v>
      </c>
      <c r="E168" s="24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0</v>
      </c>
      <c r="E169" s="24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29</v>
      </c>
      <c r="D173" s="12">
        <v>22</v>
      </c>
      <c r="E173" s="24">
        <v>0.31818181818181801</v>
      </c>
      <c r="F173" s="12">
        <v>0</v>
      </c>
      <c r="G173" s="12">
        <v>0</v>
      </c>
      <c r="H173" s="12">
        <v>19</v>
      </c>
      <c r="I173" s="12">
        <v>18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13</v>
      </c>
      <c r="P173" s="18">
        <v>17</v>
      </c>
    </row>
    <row r="174" spans="1:16" ht="22.5" x14ac:dyDescent="0.25">
      <c r="A174" s="23" t="s">
        <v>637</v>
      </c>
      <c r="B174" s="23" t="s">
        <v>638</v>
      </c>
      <c r="C174" s="12">
        <v>13</v>
      </c>
      <c r="D174" s="12">
        <v>21</v>
      </c>
      <c r="E174" s="24">
        <v>-0.38095238095238099</v>
      </c>
      <c r="F174" s="12">
        <v>2</v>
      </c>
      <c r="G174" s="12">
        <v>2</v>
      </c>
      <c r="H174" s="12">
        <v>11</v>
      </c>
      <c r="I174" s="12">
        <v>6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18</v>
      </c>
      <c r="P174" s="18">
        <v>8</v>
      </c>
    </row>
    <row r="175" spans="1:16" x14ac:dyDescent="0.25">
      <c r="A175" s="23" t="s">
        <v>639</v>
      </c>
      <c r="B175" s="23" t="s">
        <v>640</v>
      </c>
      <c r="C175" s="12">
        <v>9</v>
      </c>
      <c r="D175" s="12">
        <v>2</v>
      </c>
      <c r="E175" s="24">
        <v>3.5</v>
      </c>
      <c r="F175" s="12">
        <v>1</v>
      </c>
      <c r="G175" s="12">
        <v>1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8">
        <v>0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6" t="s">
        <v>645</v>
      </c>
      <c r="B178" s="197"/>
      <c r="C178" s="20">
        <v>70</v>
      </c>
      <c r="D178" s="20">
        <v>137</v>
      </c>
      <c r="E178" s="21">
        <v>-0.48905109489051102</v>
      </c>
      <c r="F178" s="20">
        <v>229</v>
      </c>
      <c r="G178" s="20">
        <v>179</v>
      </c>
      <c r="H178" s="20">
        <v>20</v>
      </c>
      <c r="I178" s="20">
        <v>16</v>
      </c>
      <c r="J178" s="20">
        <v>0</v>
      </c>
      <c r="K178" s="20">
        <v>0</v>
      </c>
      <c r="L178" s="20">
        <v>0</v>
      </c>
      <c r="M178" s="20">
        <v>0</v>
      </c>
      <c r="N178" s="20">
        <v>2</v>
      </c>
      <c r="O178" s="20">
        <v>0</v>
      </c>
      <c r="P178" s="22">
        <v>192</v>
      </c>
    </row>
    <row r="179" spans="1:16" ht="22.5" x14ac:dyDescent="0.25">
      <c r="A179" s="23" t="s">
        <v>646</v>
      </c>
      <c r="B179" s="23" t="s">
        <v>647</v>
      </c>
      <c r="C179" s="12">
        <v>0</v>
      </c>
      <c r="D179" s="12">
        <v>0</v>
      </c>
      <c r="E179" s="24">
        <v>0</v>
      </c>
      <c r="F179" s="12">
        <v>5</v>
      </c>
      <c r="G179" s="12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2</v>
      </c>
    </row>
    <row r="180" spans="1:16" ht="22.5" x14ac:dyDescent="0.25">
      <c r="A180" s="23" t="s">
        <v>648</v>
      </c>
      <c r="B180" s="23" t="s">
        <v>649</v>
      </c>
      <c r="C180" s="12">
        <v>33</v>
      </c>
      <c r="D180" s="12">
        <v>82</v>
      </c>
      <c r="E180" s="24">
        <v>-0.59756097560975596</v>
      </c>
      <c r="F180" s="12">
        <v>129</v>
      </c>
      <c r="G180" s="12">
        <v>99</v>
      </c>
      <c r="H180" s="12">
        <v>6</v>
      </c>
      <c r="I180" s="12">
        <v>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106</v>
      </c>
    </row>
    <row r="181" spans="1:16" x14ac:dyDescent="0.25">
      <c r="A181" s="23" t="s">
        <v>650</v>
      </c>
      <c r="B181" s="23" t="s">
        <v>651</v>
      </c>
      <c r="C181" s="12">
        <v>4</v>
      </c>
      <c r="D181" s="12">
        <v>7</v>
      </c>
      <c r="E181" s="24">
        <v>-0.42857142857142799</v>
      </c>
      <c r="F181" s="12">
        <v>4</v>
      </c>
      <c r="G181" s="12">
        <v>3</v>
      </c>
      <c r="H181" s="12">
        <v>2</v>
      </c>
      <c r="I181" s="12">
        <v>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8">
        <v>2</v>
      </c>
    </row>
    <row r="182" spans="1:16" ht="22.5" x14ac:dyDescent="0.25">
      <c r="A182" s="23" t="s">
        <v>652</v>
      </c>
      <c r="B182" s="23" t="s">
        <v>653</v>
      </c>
      <c r="C182" s="12">
        <v>0</v>
      </c>
      <c r="D182" s="12">
        <v>0</v>
      </c>
      <c r="E182" s="24">
        <v>0</v>
      </c>
      <c r="F182" s="12">
        <v>0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1</v>
      </c>
    </row>
    <row r="183" spans="1:16" ht="22.5" x14ac:dyDescent="0.25">
      <c r="A183" s="23" t="s">
        <v>654</v>
      </c>
      <c r="B183" s="23" t="s">
        <v>655</v>
      </c>
      <c r="C183" s="12">
        <v>9</v>
      </c>
      <c r="D183" s="12">
        <v>3</v>
      </c>
      <c r="E183" s="24">
        <v>2</v>
      </c>
      <c r="F183" s="12">
        <v>3</v>
      </c>
      <c r="G183" s="12">
        <v>2</v>
      </c>
      <c r="H183" s="12">
        <v>3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2</v>
      </c>
    </row>
    <row r="184" spans="1:16" ht="22.5" x14ac:dyDescent="0.25">
      <c r="A184" s="23" t="s">
        <v>656</v>
      </c>
      <c r="B184" s="23" t="s">
        <v>657</v>
      </c>
      <c r="C184" s="12">
        <v>23</v>
      </c>
      <c r="D184" s="12">
        <v>45</v>
      </c>
      <c r="E184" s="24">
        <v>-0.48888888888888898</v>
      </c>
      <c r="F184" s="12">
        <v>87</v>
      </c>
      <c r="G184" s="12">
        <v>69</v>
      </c>
      <c r="H184" s="12">
        <v>8</v>
      </c>
      <c r="I184" s="12">
        <v>6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  <c r="P184" s="18">
        <v>78</v>
      </c>
    </row>
    <row r="185" spans="1:16" ht="22.5" x14ac:dyDescent="0.25">
      <c r="A185" s="23" t="s">
        <v>658</v>
      </c>
      <c r="B185" s="23" t="s">
        <v>659</v>
      </c>
      <c r="C185" s="12">
        <v>1</v>
      </c>
      <c r="D185" s="12">
        <v>0</v>
      </c>
      <c r="E185" s="24">
        <v>0</v>
      </c>
      <c r="F185" s="12">
        <v>1</v>
      </c>
      <c r="G185" s="12">
        <v>1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1</v>
      </c>
    </row>
    <row r="186" spans="1:16" x14ac:dyDescent="0.25">
      <c r="A186" s="196" t="s">
        <v>660</v>
      </c>
      <c r="B186" s="197"/>
      <c r="C186" s="20">
        <v>45</v>
      </c>
      <c r="D186" s="20">
        <v>30</v>
      </c>
      <c r="E186" s="21">
        <v>0.5</v>
      </c>
      <c r="F186" s="20">
        <v>2</v>
      </c>
      <c r="G186" s="20">
        <v>4</v>
      </c>
      <c r="H186" s="20">
        <v>6</v>
      </c>
      <c r="I186" s="20">
        <v>5</v>
      </c>
      <c r="J186" s="20">
        <v>0</v>
      </c>
      <c r="K186" s="20">
        <v>0</v>
      </c>
      <c r="L186" s="20">
        <v>0</v>
      </c>
      <c r="M186" s="20">
        <v>0</v>
      </c>
      <c r="N186" s="20">
        <v>4</v>
      </c>
      <c r="O186" s="20">
        <v>0</v>
      </c>
      <c r="P186" s="22">
        <v>7</v>
      </c>
    </row>
    <row r="187" spans="1:16" x14ac:dyDescent="0.25">
      <c r="A187" s="23" t="s">
        <v>661</v>
      </c>
      <c r="B187" s="23" t="s">
        <v>662</v>
      </c>
      <c r="C187" s="12">
        <v>1</v>
      </c>
      <c r="D187" s="12">
        <v>1</v>
      </c>
      <c r="E187" s="24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0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0</v>
      </c>
      <c r="E188" s="24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10</v>
      </c>
      <c r="D189" s="12">
        <v>6</v>
      </c>
      <c r="E189" s="24">
        <v>0.66666666666666696</v>
      </c>
      <c r="F189" s="12">
        <v>2</v>
      </c>
      <c r="G189" s="12">
        <v>2</v>
      </c>
      <c r="H189" s="12">
        <v>3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18">
        <v>4</v>
      </c>
    </row>
    <row r="190" spans="1:16" ht="22.5" x14ac:dyDescent="0.25">
      <c r="A190" s="23" t="s">
        <v>667</v>
      </c>
      <c r="B190" s="23" t="s">
        <v>668</v>
      </c>
      <c r="C190" s="12">
        <v>0</v>
      </c>
      <c r="D190" s="12">
        <v>0</v>
      </c>
      <c r="E190" s="24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0</v>
      </c>
    </row>
    <row r="191" spans="1:16" ht="33.75" x14ac:dyDescent="0.25">
      <c r="A191" s="23" t="s">
        <v>669</v>
      </c>
      <c r="B191" s="23" t="s">
        <v>670</v>
      </c>
      <c r="C191" s="12">
        <v>6</v>
      </c>
      <c r="D191" s="12">
        <v>1</v>
      </c>
      <c r="E191" s="24">
        <v>5</v>
      </c>
      <c r="F191" s="12">
        <v>0</v>
      </c>
      <c r="G191" s="12">
        <v>1</v>
      </c>
      <c r="H191" s="12">
        <v>1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8">
        <v>2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4</v>
      </c>
      <c r="D193" s="12">
        <v>5</v>
      </c>
      <c r="E193" s="24">
        <v>-0.2</v>
      </c>
      <c r="F193" s="12">
        <v>0</v>
      </c>
      <c r="G193" s="12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8">
        <v>1</v>
      </c>
    </row>
    <row r="194" spans="1:16" x14ac:dyDescent="0.25">
      <c r="A194" s="23" t="s">
        <v>675</v>
      </c>
      <c r="B194" s="23" t="s">
        <v>676</v>
      </c>
      <c r="C194" s="12">
        <v>0</v>
      </c>
      <c r="D194" s="12">
        <v>0</v>
      </c>
      <c r="E194" s="24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8">
        <v>0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0</v>
      </c>
      <c r="D196" s="12">
        <v>0</v>
      </c>
      <c r="E196" s="24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0</v>
      </c>
    </row>
    <row r="197" spans="1:16" x14ac:dyDescent="0.25">
      <c r="A197" s="23" t="s">
        <v>681</v>
      </c>
      <c r="B197" s="23" t="s">
        <v>682</v>
      </c>
      <c r="C197" s="12">
        <v>24</v>
      </c>
      <c r="D197" s="12">
        <v>17</v>
      </c>
      <c r="E197" s="24">
        <v>0.41176470588235298</v>
      </c>
      <c r="F197" s="12">
        <v>0</v>
      </c>
      <c r="G197" s="12">
        <v>0</v>
      </c>
      <c r="H197" s="12">
        <v>2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8">
        <v>0</v>
      </c>
    </row>
    <row r="198" spans="1:16" ht="22.5" x14ac:dyDescent="0.25">
      <c r="A198" s="23" t="s">
        <v>683</v>
      </c>
      <c r="B198" s="23" t="s">
        <v>684</v>
      </c>
      <c r="C198" s="12">
        <v>0</v>
      </c>
      <c r="D198" s="12">
        <v>0</v>
      </c>
      <c r="E198" s="24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0</v>
      </c>
      <c r="D199" s="12">
        <v>0</v>
      </c>
      <c r="E199" s="24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0</v>
      </c>
    </row>
    <row r="200" spans="1:16" ht="22.5" x14ac:dyDescent="0.25">
      <c r="A200" s="23" t="s">
        <v>687</v>
      </c>
      <c r="B200" s="23" t="s">
        <v>688</v>
      </c>
      <c r="C200" s="12">
        <v>0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6" t="s">
        <v>689</v>
      </c>
      <c r="B201" s="197"/>
      <c r="C201" s="20">
        <v>5</v>
      </c>
      <c r="D201" s="20">
        <v>1</v>
      </c>
      <c r="E201" s="21">
        <v>4</v>
      </c>
      <c r="F201" s="20">
        <v>0</v>
      </c>
      <c r="G201" s="20">
        <v>0</v>
      </c>
      <c r="H201" s="20">
        <v>0</v>
      </c>
      <c r="I201" s="20">
        <v>1</v>
      </c>
      <c r="J201" s="20">
        <v>0</v>
      </c>
      <c r="K201" s="20">
        <v>0</v>
      </c>
      <c r="L201" s="20">
        <v>1</v>
      </c>
      <c r="M201" s="20">
        <v>0</v>
      </c>
      <c r="N201" s="20">
        <v>6</v>
      </c>
      <c r="O201" s="20">
        <v>0</v>
      </c>
      <c r="P201" s="22">
        <v>1</v>
      </c>
    </row>
    <row r="202" spans="1:16" x14ac:dyDescent="0.25">
      <c r="A202" s="23" t="s">
        <v>690</v>
      </c>
      <c r="B202" s="23" t="s">
        <v>691</v>
      </c>
      <c r="C202" s="12">
        <v>2</v>
      </c>
      <c r="D202" s="12">
        <v>0</v>
      </c>
      <c r="E202" s="24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0</v>
      </c>
      <c r="E204" s="24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0</v>
      </c>
      <c r="E205" s="24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1</v>
      </c>
    </row>
    <row r="206" spans="1:16" ht="22.5" x14ac:dyDescent="0.25">
      <c r="A206" s="23" t="s">
        <v>698</v>
      </c>
      <c r="B206" s="23" t="s">
        <v>699</v>
      </c>
      <c r="C206" s="12">
        <v>0</v>
      </c>
      <c r="D206" s="12">
        <v>0</v>
      </c>
      <c r="E206" s="24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8">
        <v>0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0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0</v>
      </c>
      <c r="D212" s="12">
        <v>0</v>
      </c>
      <c r="E212" s="24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0</v>
      </c>
      <c r="E213" s="24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3</v>
      </c>
      <c r="D214" s="12">
        <v>0</v>
      </c>
      <c r="E214" s="24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1</v>
      </c>
      <c r="E215" s="24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0</v>
      </c>
      <c r="E222" s="24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6" t="s">
        <v>732</v>
      </c>
      <c r="B223" s="197"/>
      <c r="C223" s="20">
        <v>81</v>
      </c>
      <c r="D223" s="20">
        <v>91</v>
      </c>
      <c r="E223" s="21">
        <v>-0.10989010989011</v>
      </c>
      <c r="F223" s="20">
        <v>38</v>
      </c>
      <c r="G223" s="20">
        <v>22</v>
      </c>
      <c r="H223" s="20">
        <v>29</v>
      </c>
      <c r="I223" s="20">
        <v>17</v>
      </c>
      <c r="J223" s="20">
        <v>0</v>
      </c>
      <c r="K223" s="20">
        <v>0</v>
      </c>
      <c r="L223" s="20">
        <v>0</v>
      </c>
      <c r="M223" s="20">
        <v>0</v>
      </c>
      <c r="N223" s="20">
        <v>2</v>
      </c>
      <c r="O223" s="20">
        <v>2</v>
      </c>
      <c r="P223" s="22">
        <v>43</v>
      </c>
    </row>
    <row r="224" spans="1:16" x14ac:dyDescent="0.25">
      <c r="A224" s="23" t="s">
        <v>733</v>
      </c>
      <c r="B224" s="23" t="s">
        <v>734</v>
      </c>
      <c r="C224" s="12">
        <v>0</v>
      </c>
      <c r="D224" s="12">
        <v>0</v>
      </c>
      <c r="E224" s="24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0</v>
      </c>
      <c r="E229" s="24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0</v>
      </c>
      <c r="D230" s="12">
        <v>0</v>
      </c>
      <c r="E230" s="24">
        <v>0</v>
      </c>
      <c r="F230" s="12">
        <v>1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1</v>
      </c>
    </row>
    <row r="231" spans="1:16" x14ac:dyDescent="0.25">
      <c r="A231" s="23" t="s">
        <v>747</v>
      </c>
      <c r="B231" s="23" t="s">
        <v>748</v>
      </c>
      <c r="C231" s="12">
        <v>9</v>
      </c>
      <c r="D231" s="12">
        <v>1</v>
      </c>
      <c r="E231" s="24">
        <v>8</v>
      </c>
      <c r="F231" s="12">
        <v>0</v>
      </c>
      <c r="G231" s="12">
        <v>0</v>
      </c>
      <c r="H231" s="12">
        <v>1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1</v>
      </c>
    </row>
    <row r="232" spans="1:16" x14ac:dyDescent="0.25">
      <c r="A232" s="23" t="s">
        <v>749</v>
      </c>
      <c r="B232" s="23" t="s">
        <v>750</v>
      </c>
      <c r="C232" s="12">
        <v>1</v>
      </c>
      <c r="D232" s="12">
        <v>1</v>
      </c>
      <c r="E232" s="24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8">
        <v>0</v>
      </c>
    </row>
    <row r="233" spans="1:16" x14ac:dyDescent="0.25">
      <c r="A233" s="23" t="s">
        <v>751</v>
      </c>
      <c r="B233" s="23" t="s">
        <v>752</v>
      </c>
      <c r="C233" s="12">
        <v>3</v>
      </c>
      <c r="D233" s="12">
        <v>0</v>
      </c>
      <c r="E233" s="24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8">
        <v>0</v>
      </c>
    </row>
    <row r="234" spans="1:16" ht="22.5" x14ac:dyDescent="0.25">
      <c r="A234" s="23" t="s">
        <v>753</v>
      </c>
      <c r="B234" s="23" t="s">
        <v>754</v>
      </c>
      <c r="C234" s="12">
        <v>2</v>
      </c>
      <c r="D234" s="12">
        <v>2</v>
      </c>
      <c r="E234" s="24">
        <v>0</v>
      </c>
      <c r="F234" s="12">
        <v>0</v>
      </c>
      <c r="G234" s="12">
        <v>0</v>
      </c>
      <c r="H234" s="12">
        <v>1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0</v>
      </c>
    </row>
    <row r="235" spans="1:16" ht="33.75" x14ac:dyDescent="0.25">
      <c r="A235" s="23" t="s">
        <v>755</v>
      </c>
      <c r="B235" s="23" t="s">
        <v>756</v>
      </c>
      <c r="C235" s="12">
        <v>0</v>
      </c>
      <c r="D235" s="12">
        <v>1</v>
      </c>
      <c r="E235" s="24">
        <v>-1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8">
        <v>0</v>
      </c>
    </row>
    <row r="236" spans="1:16" x14ac:dyDescent="0.25">
      <c r="A236" s="23" t="s">
        <v>757</v>
      </c>
      <c r="B236" s="23" t="s">
        <v>758</v>
      </c>
      <c r="C236" s="12">
        <v>0</v>
      </c>
      <c r="D236" s="12">
        <v>1</v>
      </c>
      <c r="E236" s="24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0</v>
      </c>
      <c r="D237" s="12">
        <v>0</v>
      </c>
      <c r="E237" s="24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66</v>
      </c>
      <c r="D238" s="12">
        <v>85</v>
      </c>
      <c r="E238" s="24">
        <v>-0.223529411764706</v>
      </c>
      <c r="F238" s="12">
        <v>37</v>
      </c>
      <c r="G238" s="12">
        <v>21</v>
      </c>
      <c r="H238" s="12">
        <v>27</v>
      </c>
      <c r="I238" s="12">
        <v>15</v>
      </c>
      <c r="J238" s="12">
        <v>0</v>
      </c>
      <c r="K238" s="12">
        <v>0</v>
      </c>
      <c r="L238" s="12">
        <v>0</v>
      </c>
      <c r="M238" s="12">
        <v>0</v>
      </c>
      <c r="N238" s="12">
        <v>2</v>
      </c>
      <c r="O238" s="12">
        <v>2</v>
      </c>
      <c r="P238" s="18">
        <v>41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6" t="s">
        <v>773</v>
      </c>
      <c r="B244" s="197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1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0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0</v>
      </c>
      <c r="D249" s="12">
        <v>0</v>
      </c>
      <c r="E249" s="24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8">
        <v>0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0</v>
      </c>
      <c r="E254" s="24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1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6" t="s">
        <v>826</v>
      </c>
      <c r="B271" s="197"/>
      <c r="C271" s="20">
        <v>42</v>
      </c>
      <c r="D271" s="20">
        <v>47</v>
      </c>
      <c r="E271" s="21">
        <v>-0.10638297872340401</v>
      </c>
      <c r="F271" s="20">
        <v>23</v>
      </c>
      <c r="G271" s="20">
        <v>12</v>
      </c>
      <c r="H271" s="20">
        <v>18</v>
      </c>
      <c r="I271" s="20">
        <v>16</v>
      </c>
      <c r="J271" s="20">
        <v>0</v>
      </c>
      <c r="K271" s="20">
        <v>0</v>
      </c>
      <c r="L271" s="20">
        <v>0</v>
      </c>
      <c r="M271" s="20">
        <v>0</v>
      </c>
      <c r="N271" s="20">
        <v>2</v>
      </c>
      <c r="O271" s="20">
        <v>9</v>
      </c>
      <c r="P271" s="22">
        <v>18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3</v>
      </c>
      <c r="D273" s="12">
        <v>14</v>
      </c>
      <c r="E273" s="24">
        <v>-0.78571428571428603</v>
      </c>
      <c r="F273" s="12">
        <v>1</v>
      </c>
      <c r="G273" s="12">
        <v>3</v>
      </c>
      <c r="H273" s="12">
        <v>6</v>
      </c>
      <c r="I273" s="12">
        <v>8</v>
      </c>
      <c r="J273" s="12">
        <v>0</v>
      </c>
      <c r="K273" s="12">
        <v>0</v>
      </c>
      <c r="L273" s="12">
        <v>0</v>
      </c>
      <c r="M273" s="12">
        <v>0</v>
      </c>
      <c r="N273" s="12">
        <v>2</v>
      </c>
      <c r="O273" s="12">
        <v>0</v>
      </c>
      <c r="P273" s="18">
        <v>4</v>
      </c>
    </row>
    <row r="274" spans="1:16" ht="33.75" x14ac:dyDescent="0.25">
      <c r="A274" s="23" t="s">
        <v>831</v>
      </c>
      <c r="B274" s="23" t="s">
        <v>832</v>
      </c>
      <c r="C274" s="12">
        <v>25</v>
      </c>
      <c r="D274" s="12">
        <v>20</v>
      </c>
      <c r="E274" s="24">
        <v>0.25</v>
      </c>
      <c r="F274" s="12">
        <v>22</v>
      </c>
      <c r="G274" s="12">
        <v>9</v>
      </c>
      <c r="H274" s="12">
        <v>6</v>
      </c>
      <c r="I274" s="12">
        <v>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18">
        <v>12</v>
      </c>
    </row>
    <row r="275" spans="1:16" ht="22.5" x14ac:dyDescent="0.25">
      <c r="A275" s="23" t="s">
        <v>833</v>
      </c>
      <c r="B275" s="23" t="s">
        <v>834</v>
      </c>
      <c r="C275" s="12">
        <v>0</v>
      </c>
      <c r="D275" s="12">
        <v>0</v>
      </c>
      <c r="E275" s="24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0</v>
      </c>
    </row>
    <row r="276" spans="1:16" x14ac:dyDescent="0.25">
      <c r="A276" s="23" t="s">
        <v>835</v>
      </c>
      <c r="B276" s="23" t="s">
        <v>836</v>
      </c>
      <c r="C276" s="12">
        <v>2</v>
      </c>
      <c r="D276" s="12">
        <v>0</v>
      </c>
      <c r="E276" s="24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1</v>
      </c>
    </row>
    <row r="277" spans="1:16" x14ac:dyDescent="0.25">
      <c r="A277" s="23" t="s">
        <v>837</v>
      </c>
      <c r="B277" s="23" t="s">
        <v>838</v>
      </c>
      <c r="C277" s="12">
        <v>1</v>
      </c>
      <c r="D277" s="12">
        <v>1</v>
      </c>
      <c r="E277" s="24">
        <v>0</v>
      </c>
      <c r="F277" s="12">
        <v>0</v>
      </c>
      <c r="G277" s="12">
        <v>0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8">
        <v>0</v>
      </c>
    </row>
    <row r="278" spans="1:16" ht="22.5" x14ac:dyDescent="0.25">
      <c r="A278" s="23" t="s">
        <v>839</v>
      </c>
      <c r="B278" s="23" t="s">
        <v>840</v>
      </c>
      <c r="C278" s="12">
        <v>3</v>
      </c>
      <c r="D278" s="12">
        <v>3</v>
      </c>
      <c r="E278" s="24">
        <v>0</v>
      </c>
      <c r="F278" s="12">
        <v>0</v>
      </c>
      <c r="G278" s="12">
        <v>0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8">
        <v>0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0</v>
      </c>
      <c r="E279" s="24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6</v>
      </c>
      <c r="D280" s="12">
        <v>4</v>
      </c>
      <c r="E280" s="24">
        <v>0.5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0</v>
      </c>
    </row>
    <row r="291" spans="1:16" ht="22.5" x14ac:dyDescent="0.25">
      <c r="A291" s="23" t="s">
        <v>865</v>
      </c>
      <c r="B291" s="23" t="s">
        <v>866</v>
      </c>
      <c r="C291" s="12">
        <v>2</v>
      </c>
      <c r="D291" s="12">
        <v>4</v>
      </c>
      <c r="E291" s="24">
        <v>-0.5</v>
      </c>
      <c r="F291" s="12">
        <v>0</v>
      </c>
      <c r="G291" s="12">
        <v>0</v>
      </c>
      <c r="H291" s="12">
        <v>3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8</v>
      </c>
      <c r="P291" s="18">
        <v>1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0</v>
      </c>
      <c r="D294" s="12">
        <v>1</v>
      </c>
      <c r="E294" s="24">
        <v>-1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6" t="s">
        <v>885</v>
      </c>
      <c r="B301" s="197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6" t="s">
        <v>892</v>
      </c>
      <c r="B305" s="197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6" t="s">
        <v>905</v>
      </c>
      <c r="B312" s="197"/>
      <c r="C312" s="20">
        <v>1</v>
      </c>
      <c r="D312" s="20">
        <v>1</v>
      </c>
      <c r="E312" s="21">
        <v>0</v>
      </c>
      <c r="F312" s="20">
        <v>0</v>
      </c>
      <c r="G312" s="20">
        <v>0</v>
      </c>
      <c r="H312" s="20">
        <v>1</v>
      </c>
      <c r="I312" s="20">
        <v>1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906</v>
      </c>
      <c r="B313" s="23" t="s">
        <v>907</v>
      </c>
      <c r="C313" s="12">
        <v>0</v>
      </c>
      <c r="D313" s="12">
        <v>1</v>
      </c>
      <c r="E313" s="24">
        <v>-1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1</v>
      </c>
      <c r="D315" s="12">
        <v>0</v>
      </c>
      <c r="E315" s="24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6" t="s">
        <v>916</v>
      </c>
      <c r="B318" s="197"/>
      <c r="C318" s="20">
        <v>0</v>
      </c>
      <c r="D318" s="20">
        <v>2</v>
      </c>
      <c r="E318" s="21">
        <v>-1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1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2</v>
      </c>
      <c r="E319" s="24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1</v>
      </c>
    </row>
    <row r="320" spans="1:16" x14ac:dyDescent="0.25">
      <c r="A320" s="196" t="s">
        <v>919</v>
      </c>
      <c r="B320" s="197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6" t="s">
        <v>924</v>
      </c>
      <c r="B323" s="197"/>
      <c r="C323" s="20">
        <v>418</v>
      </c>
      <c r="D323" s="20">
        <v>550</v>
      </c>
      <c r="E323" s="21">
        <v>-0.24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5</v>
      </c>
      <c r="O323" s="20">
        <v>0</v>
      </c>
      <c r="P323" s="22">
        <v>0</v>
      </c>
    </row>
    <row r="324" spans="1:16" x14ac:dyDescent="0.25">
      <c r="A324" s="23" t="s">
        <v>925</v>
      </c>
      <c r="B324" s="23" t="s">
        <v>926</v>
      </c>
      <c r="C324" s="12">
        <v>418</v>
      </c>
      <c r="D324" s="12">
        <v>550</v>
      </c>
      <c r="E324" s="24">
        <v>-0.24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5</v>
      </c>
      <c r="O324" s="12">
        <v>0</v>
      </c>
      <c r="P324" s="18">
        <v>0</v>
      </c>
    </row>
    <row r="325" spans="1:16" x14ac:dyDescent="0.25">
      <c r="A325" s="196" t="s">
        <v>927</v>
      </c>
      <c r="B325" s="197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1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0</v>
      </c>
      <c r="D328" s="12">
        <v>0</v>
      </c>
      <c r="E328" s="24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1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0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0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6" t="s">
        <v>950</v>
      </c>
      <c r="B337" s="197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6" t="s">
        <v>953</v>
      </c>
      <c r="B339" s="197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8" t="s">
        <v>956</v>
      </c>
      <c r="B341" s="199"/>
      <c r="C341" s="25">
        <v>5224</v>
      </c>
      <c r="D341" s="25">
        <v>5490</v>
      </c>
      <c r="E341" s="26">
        <v>-4.8451730418943503E-2</v>
      </c>
      <c r="F341" s="25">
        <v>636</v>
      </c>
      <c r="G341" s="25">
        <v>371</v>
      </c>
      <c r="H341" s="25">
        <v>381</v>
      </c>
      <c r="I341" s="25">
        <v>270</v>
      </c>
      <c r="J341" s="25">
        <v>12</v>
      </c>
      <c r="K341" s="25">
        <v>6</v>
      </c>
      <c r="L341" s="25">
        <v>2</v>
      </c>
      <c r="M341" s="25">
        <v>0</v>
      </c>
      <c r="N341" s="25">
        <v>47</v>
      </c>
      <c r="O341" s="25">
        <v>67</v>
      </c>
      <c r="P341" s="25">
        <v>642</v>
      </c>
    </row>
    <row r="342" spans="1:16" x14ac:dyDescent="0.25">
      <c r="A342" s="4"/>
    </row>
  </sheetData>
  <sheetProtection algorithmName="SHA-512" hashValue="1rstdxuTuzoI8uEfmumAeVnRz4kbvzilfa3mEKdkdoP5Tg2/mNZr1bJuF23NYuis3PDzx4SOsHNEX1goFyPSCw==" saltValue="NIETr68tEM+/fpThQZy5T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18">
        <v>0</v>
      </c>
    </row>
    <row r="8" spans="1:3" x14ac:dyDescent="0.25">
      <c r="A8" s="190"/>
      <c r="B8" s="11" t="s">
        <v>334</v>
      </c>
      <c r="C8" s="18">
        <v>36</v>
      </c>
    </row>
    <row r="9" spans="1:3" x14ac:dyDescent="0.25">
      <c r="A9" s="190"/>
      <c r="B9" s="11" t="s">
        <v>962</v>
      </c>
      <c r="C9" s="18">
        <v>7</v>
      </c>
    </row>
    <row r="10" spans="1:3" x14ac:dyDescent="0.25">
      <c r="A10" s="190"/>
      <c r="B10" s="11" t="s">
        <v>963</v>
      </c>
      <c r="C10" s="18">
        <v>0</v>
      </c>
    </row>
    <row r="11" spans="1:3" x14ac:dyDescent="0.25">
      <c r="A11" s="190"/>
      <c r="B11" s="11" t="s">
        <v>964</v>
      </c>
      <c r="C11" s="18">
        <v>3</v>
      </c>
    </row>
    <row r="12" spans="1:3" x14ac:dyDescent="0.25">
      <c r="A12" s="190"/>
      <c r="B12" s="11" t="s">
        <v>965</v>
      </c>
      <c r="C12" s="18">
        <v>1</v>
      </c>
    </row>
    <row r="13" spans="1:3" x14ac:dyDescent="0.25">
      <c r="A13" s="190"/>
      <c r="B13" s="11" t="s">
        <v>966</v>
      </c>
      <c r="C13" s="18">
        <v>16</v>
      </c>
    </row>
    <row r="14" spans="1:3" x14ac:dyDescent="0.25">
      <c r="A14" s="190"/>
      <c r="B14" s="11" t="s">
        <v>518</v>
      </c>
      <c r="C14" s="18">
        <v>11</v>
      </c>
    </row>
    <row r="15" spans="1:3" x14ac:dyDescent="0.25">
      <c r="A15" s="190"/>
      <c r="B15" s="11" t="s">
        <v>967</v>
      </c>
      <c r="C15" s="18">
        <v>1</v>
      </c>
    </row>
    <row r="16" spans="1:3" x14ac:dyDescent="0.25">
      <c r="A16" s="190"/>
      <c r="B16" s="11" t="s">
        <v>968</v>
      </c>
      <c r="C16" s="18">
        <v>1</v>
      </c>
    </row>
    <row r="17" spans="1:3" x14ac:dyDescent="0.25">
      <c r="A17" s="190"/>
      <c r="B17" s="11" t="s">
        <v>651</v>
      </c>
      <c r="C17" s="18">
        <v>1</v>
      </c>
    </row>
    <row r="18" spans="1:3" x14ac:dyDescent="0.25">
      <c r="A18" s="190"/>
      <c r="B18" s="11" t="s">
        <v>969</v>
      </c>
      <c r="C18" s="18">
        <v>4</v>
      </c>
    </row>
    <row r="19" spans="1:3" x14ac:dyDescent="0.25">
      <c r="A19" s="190"/>
      <c r="B19" s="11" t="s">
        <v>970</v>
      </c>
      <c r="C19" s="18">
        <v>4</v>
      </c>
    </row>
    <row r="20" spans="1:3" x14ac:dyDescent="0.25">
      <c r="A20" s="190"/>
      <c r="B20" s="11" t="s">
        <v>971</v>
      </c>
      <c r="C20" s="18">
        <v>3</v>
      </c>
    </row>
    <row r="21" spans="1:3" x14ac:dyDescent="0.25">
      <c r="A21" s="190"/>
      <c r="B21" s="11" t="s">
        <v>972</v>
      </c>
      <c r="C21" s="18">
        <v>16</v>
      </c>
    </row>
    <row r="22" spans="1:3" x14ac:dyDescent="0.25">
      <c r="A22" s="190"/>
      <c r="B22" s="11" t="s">
        <v>973</v>
      </c>
      <c r="C22" s="18">
        <v>2</v>
      </c>
    </row>
    <row r="23" spans="1:3" x14ac:dyDescent="0.25">
      <c r="A23" s="190"/>
      <c r="B23" s="11" t="s">
        <v>974</v>
      </c>
      <c r="C23" s="18">
        <v>1</v>
      </c>
    </row>
    <row r="24" spans="1:3" x14ac:dyDescent="0.25">
      <c r="A24" s="190"/>
      <c r="B24" s="11" t="s">
        <v>111</v>
      </c>
      <c r="C24" s="18">
        <v>5</v>
      </c>
    </row>
    <row r="25" spans="1:3" x14ac:dyDescent="0.25">
      <c r="A25" s="190"/>
      <c r="B25" s="11" t="s">
        <v>975</v>
      </c>
      <c r="C25" s="18">
        <v>3</v>
      </c>
    </row>
    <row r="26" spans="1:3" x14ac:dyDescent="0.25">
      <c r="A26" s="191"/>
      <c r="B26" s="11" t="s">
        <v>976</v>
      </c>
      <c r="C26" s="18">
        <v>0</v>
      </c>
    </row>
    <row r="27" spans="1:3" x14ac:dyDescent="0.25">
      <c r="A27" s="189" t="s">
        <v>977</v>
      </c>
      <c r="B27" s="11" t="s">
        <v>978</v>
      </c>
      <c r="C27" s="18">
        <v>8</v>
      </c>
    </row>
    <row r="28" spans="1:3" x14ac:dyDescent="0.25">
      <c r="A28" s="190"/>
      <c r="B28" s="11" t="s">
        <v>979</v>
      </c>
      <c r="C28" s="18">
        <v>14</v>
      </c>
    </row>
    <row r="29" spans="1:3" x14ac:dyDescent="0.25">
      <c r="A29" s="191"/>
      <c r="B29" s="11" t="s">
        <v>980</v>
      </c>
      <c r="C29" s="18">
        <v>4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28</v>
      </c>
    </row>
    <row r="34" spans="1:3" x14ac:dyDescent="0.25">
      <c r="A34" s="189" t="s">
        <v>983</v>
      </c>
      <c r="B34" s="11" t="s">
        <v>984</v>
      </c>
      <c r="C34" s="18">
        <v>2</v>
      </c>
    </row>
    <row r="35" spans="1:3" x14ac:dyDescent="0.25">
      <c r="A35" s="190"/>
      <c r="B35" s="11" t="s">
        <v>985</v>
      </c>
      <c r="C35" s="18">
        <v>1</v>
      </c>
    </row>
    <row r="36" spans="1:3" x14ac:dyDescent="0.25">
      <c r="A36" s="190"/>
      <c r="B36" s="11" t="s">
        <v>986</v>
      </c>
      <c r="C36" s="18">
        <v>0</v>
      </c>
    </row>
    <row r="37" spans="1:3" x14ac:dyDescent="0.25">
      <c r="A37" s="191"/>
      <c r="B37" s="11" t="s">
        <v>987</v>
      </c>
      <c r="C37" s="18">
        <v>1</v>
      </c>
    </row>
    <row r="38" spans="1:3" x14ac:dyDescent="0.25">
      <c r="A38" s="10" t="s">
        <v>988</v>
      </c>
      <c r="B38" s="14"/>
      <c r="C38" s="18">
        <v>2</v>
      </c>
    </row>
    <row r="39" spans="1:3" x14ac:dyDescent="0.25">
      <c r="A39" s="10" t="s">
        <v>989</v>
      </c>
      <c r="B39" s="14"/>
      <c r="C39" s="18">
        <v>10</v>
      </c>
    </row>
    <row r="40" spans="1:3" x14ac:dyDescent="0.25">
      <c r="A40" s="10" t="s">
        <v>990</v>
      </c>
      <c r="B40" s="14"/>
      <c r="C40" s="18">
        <v>7</v>
      </c>
    </row>
    <row r="41" spans="1:3" x14ac:dyDescent="0.25">
      <c r="A41" s="10" t="s">
        <v>991</v>
      </c>
      <c r="B41" s="14"/>
      <c r="C41" s="18">
        <v>5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0</v>
      </c>
    </row>
    <row r="44" spans="1:3" x14ac:dyDescent="0.25">
      <c r="A44" s="10" t="s">
        <v>994</v>
      </c>
      <c r="B44" s="14"/>
      <c r="C44" s="18">
        <v>0</v>
      </c>
    </row>
    <row r="45" spans="1:3" x14ac:dyDescent="0.25">
      <c r="A45" s="10" t="s">
        <v>995</v>
      </c>
      <c r="B45" s="14"/>
      <c r="C45" s="18">
        <v>2</v>
      </c>
    </row>
    <row r="46" spans="1:3" x14ac:dyDescent="0.25">
      <c r="A46" s="10" t="s">
        <v>980</v>
      </c>
      <c r="B46" s="14"/>
      <c r="C46" s="18">
        <v>0</v>
      </c>
    </row>
    <row r="47" spans="1:3" x14ac:dyDescent="0.25">
      <c r="A47" s="189" t="s">
        <v>996</v>
      </c>
      <c r="B47" s="11" t="s">
        <v>997</v>
      </c>
      <c r="C47" s="18">
        <v>0</v>
      </c>
    </row>
    <row r="48" spans="1:3" x14ac:dyDescent="0.25">
      <c r="A48" s="190"/>
      <c r="B48" s="11" t="s">
        <v>998</v>
      </c>
      <c r="C48" s="18">
        <v>3</v>
      </c>
    </row>
    <row r="49" spans="1:3" x14ac:dyDescent="0.25">
      <c r="A49" s="190"/>
      <c r="B49" s="11" t="s">
        <v>999</v>
      </c>
      <c r="C49" s="18">
        <v>0</v>
      </c>
    </row>
    <row r="50" spans="1:3" x14ac:dyDescent="0.25">
      <c r="A50" s="190"/>
      <c r="B50" s="11" t="s">
        <v>1000</v>
      </c>
      <c r="C50" s="18">
        <v>0</v>
      </c>
    </row>
    <row r="51" spans="1:3" x14ac:dyDescent="0.25">
      <c r="A51" s="191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2</v>
      </c>
    </row>
    <row r="56" spans="1:3" x14ac:dyDescent="0.25">
      <c r="A56" s="189" t="s">
        <v>79</v>
      </c>
      <c r="B56" s="11" t="s">
        <v>1003</v>
      </c>
      <c r="C56" s="18">
        <v>1</v>
      </c>
    </row>
    <row r="57" spans="1:3" x14ac:dyDescent="0.25">
      <c r="A57" s="191"/>
      <c r="B57" s="11" t="s">
        <v>1004</v>
      </c>
      <c r="C57" s="18">
        <v>14</v>
      </c>
    </row>
    <row r="58" spans="1:3" x14ac:dyDescent="0.25">
      <c r="A58" s="189" t="s">
        <v>1005</v>
      </c>
      <c r="B58" s="11" t="s">
        <v>1006</v>
      </c>
      <c r="C58" s="18">
        <v>0</v>
      </c>
    </row>
    <row r="59" spans="1:3" x14ac:dyDescent="0.25">
      <c r="A59" s="191"/>
      <c r="B59" s="11" t="s">
        <v>1007</v>
      </c>
      <c r="C59" s="18">
        <v>0</v>
      </c>
    </row>
    <row r="60" spans="1:3" x14ac:dyDescent="0.25">
      <c r="A60" s="189" t="s">
        <v>1008</v>
      </c>
      <c r="B60" s="11" t="s">
        <v>1006</v>
      </c>
      <c r="C60" s="18">
        <v>0</v>
      </c>
    </row>
    <row r="61" spans="1:3" x14ac:dyDescent="0.25">
      <c r="A61" s="191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18">
        <v>112</v>
      </c>
    </row>
    <row r="66" spans="1:3" x14ac:dyDescent="0.25">
      <c r="A66" s="190"/>
      <c r="B66" s="11" t="s">
        <v>1010</v>
      </c>
      <c r="C66" s="18">
        <v>32</v>
      </c>
    </row>
    <row r="67" spans="1:3" x14ac:dyDescent="0.25">
      <c r="A67" s="190"/>
      <c r="B67" s="11" t="s">
        <v>1011</v>
      </c>
      <c r="C67" s="18">
        <v>23</v>
      </c>
    </row>
    <row r="68" spans="1:3" x14ac:dyDescent="0.25">
      <c r="A68" s="190"/>
      <c r="B68" s="11" t="s">
        <v>1012</v>
      </c>
      <c r="C68" s="18">
        <v>26</v>
      </c>
    </row>
    <row r="69" spans="1:3" x14ac:dyDescent="0.25">
      <c r="A69" s="191"/>
      <c r="B69" s="11" t="s">
        <v>1013</v>
      </c>
      <c r="C69" s="18">
        <v>6</v>
      </c>
    </row>
    <row r="70" spans="1:3" x14ac:dyDescent="0.25">
      <c r="A70" s="189" t="s">
        <v>1014</v>
      </c>
      <c r="B70" s="11" t="s">
        <v>1015</v>
      </c>
      <c r="C70" s="18">
        <v>0</v>
      </c>
    </row>
    <row r="71" spans="1:3" x14ac:dyDescent="0.25">
      <c r="A71" s="191"/>
      <c r="B71" s="11" t="s">
        <v>1016</v>
      </c>
      <c r="C71" s="18">
        <v>0</v>
      </c>
    </row>
    <row r="72" spans="1:3" x14ac:dyDescent="0.25">
      <c r="A72" s="189" t="s">
        <v>1017</v>
      </c>
      <c r="B72" s="11" t="s">
        <v>1018</v>
      </c>
      <c r="C72" s="18">
        <v>43</v>
      </c>
    </row>
    <row r="73" spans="1:3" x14ac:dyDescent="0.25">
      <c r="A73" s="190"/>
      <c r="B73" s="11" t="s">
        <v>1019</v>
      </c>
      <c r="C73" s="18">
        <v>11</v>
      </c>
    </row>
    <row r="74" spans="1:3" x14ac:dyDescent="0.25">
      <c r="A74" s="190"/>
      <c r="B74" s="11" t="s">
        <v>1020</v>
      </c>
      <c r="C74" s="18">
        <v>3</v>
      </c>
    </row>
    <row r="75" spans="1:3" x14ac:dyDescent="0.25">
      <c r="A75" s="190"/>
      <c r="B75" s="11" t="s">
        <v>1021</v>
      </c>
      <c r="C75" s="18">
        <v>19</v>
      </c>
    </row>
    <row r="76" spans="1:3" x14ac:dyDescent="0.25">
      <c r="A76" s="191"/>
      <c r="B76" s="11" t="s">
        <v>1013</v>
      </c>
      <c r="C76" s="18">
        <v>7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0</v>
      </c>
    </row>
    <row r="81" spans="1:3" x14ac:dyDescent="0.25">
      <c r="A81" s="10" t="s">
        <v>1024</v>
      </c>
      <c r="B81" s="14"/>
      <c r="C81" s="18">
        <v>0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18">
        <v>45</v>
      </c>
    </row>
    <row r="87" spans="1:3" x14ac:dyDescent="0.25">
      <c r="A87" s="191"/>
      <c r="B87" s="11" t="s">
        <v>1013</v>
      </c>
      <c r="C87" s="18">
        <v>72</v>
      </c>
    </row>
    <row r="88" spans="1:3" x14ac:dyDescent="0.25">
      <c r="A88" s="189" t="s">
        <v>1028</v>
      </c>
      <c r="B88" s="11" t="s">
        <v>1018</v>
      </c>
      <c r="C88" s="18">
        <v>13</v>
      </c>
    </row>
    <row r="89" spans="1:3" x14ac:dyDescent="0.25">
      <c r="A89" s="191"/>
      <c r="B89" s="11" t="s">
        <v>1013</v>
      </c>
      <c r="C89" s="18">
        <v>6</v>
      </c>
    </row>
    <row r="90" spans="1:3" x14ac:dyDescent="0.25">
      <c r="A90" s="189" t="s">
        <v>1029</v>
      </c>
      <c r="B90" s="11" t="s">
        <v>1018</v>
      </c>
      <c r="C90" s="18">
        <v>33</v>
      </c>
    </row>
    <row r="91" spans="1:3" x14ac:dyDescent="0.25">
      <c r="A91" s="191"/>
      <c r="B91" s="11" t="s">
        <v>1013</v>
      </c>
      <c r="C91" s="18">
        <v>74</v>
      </c>
    </row>
    <row r="92" spans="1:3" x14ac:dyDescent="0.25">
      <c r="A92" s="189" t="s">
        <v>1030</v>
      </c>
      <c r="B92" s="11" t="s">
        <v>1018</v>
      </c>
      <c r="C92" s="18">
        <v>0</v>
      </c>
    </row>
    <row r="93" spans="1:3" x14ac:dyDescent="0.25">
      <c r="A93" s="191"/>
      <c r="B93" s="11" t="s">
        <v>1013</v>
      </c>
      <c r="C93" s="18">
        <v>0</v>
      </c>
    </row>
    <row r="94" spans="1:3" x14ac:dyDescent="0.25">
      <c r="A94" s="189" t="s">
        <v>1031</v>
      </c>
      <c r="B94" s="11" t="s">
        <v>1018</v>
      </c>
      <c r="C94" s="18">
        <v>16</v>
      </c>
    </row>
    <row r="95" spans="1:3" x14ac:dyDescent="0.25">
      <c r="A95" s="191"/>
      <c r="B95" s="11" t="s">
        <v>1013</v>
      </c>
      <c r="C95" s="18">
        <v>0</v>
      </c>
    </row>
    <row r="96" spans="1:3" x14ac:dyDescent="0.25">
      <c r="A96" s="189" t="s">
        <v>1032</v>
      </c>
      <c r="B96" s="11" t="s">
        <v>1018</v>
      </c>
      <c r="C96" s="18">
        <v>13</v>
      </c>
    </row>
    <row r="97" spans="1:3" x14ac:dyDescent="0.25">
      <c r="A97" s="191"/>
      <c r="B97" s="11" t="s">
        <v>1013</v>
      </c>
      <c r="C97" s="18">
        <v>0</v>
      </c>
    </row>
    <row r="98" spans="1:3" x14ac:dyDescent="0.25">
      <c r="A98" s="189" t="s">
        <v>1033</v>
      </c>
      <c r="B98" s="11" t="s">
        <v>1018</v>
      </c>
      <c r="C98" s="18">
        <v>0</v>
      </c>
    </row>
    <row r="99" spans="1:3" x14ac:dyDescent="0.25">
      <c r="A99" s="191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3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18">
        <v>0</v>
      </c>
    </row>
    <row r="106" spans="1:3" x14ac:dyDescent="0.25">
      <c r="A106" s="191"/>
      <c r="B106" s="11" t="s">
        <v>1039</v>
      </c>
      <c r="C106" s="18">
        <v>2</v>
      </c>
    </row>
    <row r="107" spans="1:3" x14ac:dyDescent="0.25">
      <c r="A107" s="10" t="s">
        <v>1040</v>
      </c>
      <c r="B107" s="14"/>
      <c r="C107" s="18">
        <v>4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8</v>
      </c>
    </row>
    <row r="112" spans="1:3" ht="22.5" x14ac:dyDescent="0.25">
      <c r="A112" s="10" t="s">
        <v>1045</v>
      </c>
      <c r="B112" s="14"/>
      <c r="C112" s="18">
        <v>0</v>
      </c>
    </row>
    <row r="113" spans="1:1" x14ac:dyDescent="0.25">
      <c r="A113" s="4"/>
    </row>
  </sheetData>
  <sheetProtection algorithmName="SHA-512" hashValue="y5h41S/1UMsoE35lYYDbH+Abi85UdEv80Y8wSBg3vkATfV1cHBtYianXWGOrRKatM/KB3/XOj3aR7/Z3Rc2TGg==" saltValue="13GcHsiCVvsWSmPU0KTBl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28" t="s">
        <v>1049</v>
      </c>
      <c r="C5" s="18">
        <v>6</v>
      </c>
    </row>
    <row r="6" spans="1:3" x14ac:dyDescent="0.25">
      <c r="A6" s="190"/>
      <c r="B6" s="28" t="s">
        <v>304</v>
      </c>
      <c r="C6" s="18">
        <v>38</v>
      </c>
    </row>
    <row r="7" spans="1:3" x14ac:dyDescent="0.25">
      <c r="A7" s="190"/>
      <c r="B7" s="28" t="s">
        <v>1050</v>
      </c>
      <c r="C7" s="18">
        <v>4</v>
      </c>
    </row>
    <row r="8" spans="1:3" x14ac:dyDescent="0.25">
      <c r="A8" s="190"/>
      <c r="B8" s="28" t="s">
        <v>1051</v>
      </c>
      <c r="C8" s="18">
        <v>0</v>
      </c>
    </row>
    <row r="9" spans="1:3" x14ac:dyDescent="0.25">
      <c r="A9" s="190"/>
      <c r="B9" s="28" t="s">
        <v>1052</v>
      </c>
      <c r="C9" s="18">
        <v>0</v>
      </c>
    </row>
    <row r="10" spans="1:3" x14ac:dyDescent="0.25">
      <c r="A10" s="190"/>
      <c r="B10" s="28" t="s">
        <v>1053</v>
      </c>
      <c r="C10" s="18">
        <v>0</v>
      </c>
    </row>
    <row r="11" spans="1:3" x14ac:dyDescent="0.25">
      <c r="A11" s="191"/>
      <c r="B11" s="28" t="s">
        <v>1054</v>
      </c>
      <c r="C11" s="18">
        <v>0</v>
      </c>
    </row>
    <row r="12" spans="1:3" x14ac:dyDescent="0.25">
      <c r="A12" s="189" t="s">
        <v>1055</v>
      </c>
      <c r="B12" s="28" t="s">
        <v>65</v>
      </c>
      <c r="C12" s="18">
        <v>13</v>
      </c>
    </row>
    <row r="13" spans="1:3" x14ac:dyDescent="0.25">
      <c r="A13" s="190"/>
      <c r="B13" s="28" t="s">
        <v>1056</v>
      </c>
      <c r="C13" s="18">
        <v>7</v>
      </c>
    </row>
    <row r="14" spans="1:3" x14ac:dyDescent="0.25">
      <c r="A14" s="190"/>
      <c r="B14" s="28" t="s">
        <v>1057</v>
      </c>
      <c r="C14" s="18">
        <v>6</v>
      </c>
    </row>
    <row r="15" spans="1:3" x14ac:dyDescent="0.25">
      <c r="A15" s="191"/>
      <c r="B15" s="28" t="s">
        <v>1058</v>
      </c>
      <c r="C15" s="18">
        <v>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6</v>
      </c>
    </row>
    <row r="20" spans="1:3" x14ac:dyDescent="0.25">
      <c r="A20" s="10" t="s">
        <v>1061</v>
      </c>
      <c r="B20" s="29"/>
      <c r="C20" s="18">
        <v>0</v>
      </c>
    </row>
    <row r="21" spans="1:3" x14ac:dyDescent="0.25">
      <c r="A21" s="10" t="s">
        <v>1062</v>
      </c>
      <c r="B21" s="29"/>
      <c r="C21" s="18">
        <v>8</v>
      </c>
    </row>
    <row r="22" spans="1:3" x14ac:dyDescent="0.25">
      <c r="A22" s="10" t="s">
        <v>1063</v>
      </c>
      <c r="B22" s="29"/>
      <c r="C22" s="18">
        <v>7</v>
      </c>
    </row>
    <row r="23" spans="1:3" x14ac:dyDescent="0.25">
      <c r="A23" s="10" t="s">
        <v>1064</v>
      </c>
      <c r="B23" s="29"/>
      <c r="C23" s="18">
        <v>26</v>
      </c>
    </row>
    <row r="24" spans="1:3" x14ac:dyDescent="0.25">
      <c r="A24" s="10" t="s">
        <v>1065</v>
      </c>
      <c r="B24" s="29"/>
      <c r="C24" s="18">
        <v>10</v>
      </c>
    </row>
    <row r="25" spans="1:3" x14ac:dyDescent="0.25">
      <c r="A25" s="10" t="s">
        <v>1066</v>
      </c>
      <c r="B25" s="29"/>
      <c r="C25" s="18">
        <v>0</v>
      </c>
    </row>
    <row r="26" spans="1:3" x14ac:dyDescent="0.25">
      <c r="A26" s="10" t="s">
        <v>1067</v>
      </c>
      <c r="B26" s="29"/>
      <c r="C26" s="18">
        <v>0</v>
      </c>
    </row>
    <row r="27" spans="1:3" x14ac:dyDescent="0.25">
      <c r="A27" s="10" t="s">
        <v>1068</v>
      </c>
      <c r="B27" s="29"/>
      <c r="C27" s="18">
        <v>0</v>
      </c>
    </row>
    <row r="28" spans="1:3" x14ac:dyDescent="0.25">
      <c r="A28" s="10" t="s">
        <v>1069</v>
      </c>
      <c r="B28" s="29"/>
      <c r="C28" s="18">
        <v>0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0</v>
      </c>
    </row>
    <row r="33" spans="1:6" x14ac:dyDescent="0.25">
      <c r="A33" s="10" t="s">
        <v>1072</v>
      </c>
      <c r="B33" s="29"/>
      <c r="C33" s="18">
        <v>9</v>
      </c>
    </row>
    <row r="34" spans="1:6" x14ac:dyDescent="0.25">
      <c r="A34" s="10" t="s">
        <v>1073</v>
      </c>
      <c r="B34" s="29"/>
      <c r="C34" s="18">
        <v>0</v>
      </c>
    </row>
    <row r="35" spans="1:6" x14ac:dyDescent="0.25">
      <c r="A35" s="10" t="s">
        <v>1074</v>
      </c>
      <c r="B35" s="29"/>
      <c r="C35" s="18">
        <v>0</v>
      </c>
    </row>
    <row r="36" spans="1:6" x14ac:dyDescent="0.25">
      <c r="A36" s="10" t="s">
        <v>1075</v>
      </c>
      <c r="B36" s="29"/>
      <c r="C36" s="18">
        <v>0</v>
      </c>
    </row>
    <row r="37" spans="1:6" x14ac:dyDescent="0.25">
      <c r="A37" s="10" t="s">
        <v>1076</v>
      </c>
      <c r="B37" s="29"/>
      <c r="C37" s="18">
        <v>0</v>
      </c>
    </row>
    <row r="38" spans="1:6" x14ac:dyDescent="0.25">
      <c r="A38" s="10" t="s">
        <v>1077</v>
      </c>
      <c r="B38" s="29"/>
      <c r="C38" s="18">
        <v>0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30"/>
    </row>
    <row r="44" spans="1:6" x14ac:dyDescent="0.25">
      <c r="A44" s="10" t="s">
        <v>114</v>
      </c>
      <c r="B44" s="29"/>
      <c r="C44" s="30"/>
    </row>
    <row r="45" spans="1:6" x14ac:dyDescent="0.25">
      <c r="A45" s="10" t="s">
        <v>1080</v>
      </c>
      <c r="B45" s="29"/>
      <c r="C45" s="30"/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18">
        <v>0</v>
      </c>
    </row>
    <row r="52" spans="1:6" x14ac:dyDescent="0.25">
      <c r="A52" s="187"/>
      <c r="B52" s="11" t="s">
        <v>334</v>
      </c>
      <c r="C52" s="12">
        <v>0</v>
      </c>
      <c r="D52" s="12">
        <v>0</v>
      </c>
      <c r="E52" s="12">
        <v>0</v>
      </c>
      <c r="F52" s="18">
        <v>0</v>
      </c>
    </row>
    <row r="53" spans="1:6" x14ac:dyDescent="0.25">
      <c r="A53" s="187"/>
      <c r="B53" s="11" t="s">
        <v>1087</v>
      </c>
      <c r="C53" s="12">
        <v>20</v>
      </c>
      <c r="D53" s="12">
        <v>6</v>
      </c>
      <c r="E53" s="12">
        <v>4</v>
      </c>
      <c r="F53" s="18">
        <v>4</v>
      </c>
    </row>
    <row r="54" spans="1:6" x14ac:dyDescent="0.25">
      <c r="A54" s="187"/>
      <c r="B54" s="11" t="s">
        <v>1088</v>
      </c>
      <c r="C54" s="12">
        <v>16</v>
      </c>
      <c r="D54" s="12">
        <v>13</v>
      </c>
      <c r="E54" s="12">
        <v>4</v>
      </c>
      <c r="F54" s="18">
        <v>4</v>
      </c>
    </row>
    <row r="55" spans="1:6" x14ac:dyDescent="0.25">
      <c r="A55" s="187"/>
      <c r="B55" s="11" t="s">
        <v>1089</v>
      </c>
      <c r="C55" s="12">
        <v>2</v>
      </c>
      <c r="D55" s="12">
        <v>1</v>
      </c>
      <c r="E55" s="12">
        <v>0</v>
      </c>
      <c r="F55" s="18">
        <v>0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7"/>
      <c r="B57" s="11" t="s">
        <v>1091</v>
      </c>
      <c r="C57" s="12">
        <v>6</v>
      </c>
      <c r="D57" s="12">
        <v>2</v>
      </c>
      <c r="E57" s="12">
        <v>1</v>
      </c>
      <c r="F57" s="18">
        <v>1</v>
      </c>
    </row>
    <row r="58" spans="1:6" x14ac:dyDescent="0.25">
      <c r="A58" s="187"/>
      <c r="B58" s="11" t="s">
        <v>1092</v>
      </c>
      <c r="C58" s="12">
        <v>1</v>
      </c>
      <c r="D58" s="12">
        <v>0</v>
      </c>
      <c r="E58" s="12">
        <v>0</v>
      </c>
      <c r="F58" s="18">
        <v>0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7"/>
      <c r="B61" s="11" t="s">
        <v>1094</v>
      </c>
      <c r="C61" s="12">
        <v>2</v>
      </c>
      <c r="D61" s="12">
        <v>2</v>
      </c>
      <c r="E61" s="12">
        <v>0</v>
      </c>
      <c r="F61" s="18">
        <v>0</v>
      </c>
    </row>
    <row r="62" spans="1:6" x14ac:dyDescent="0.25">
      <c r="A62" s="187"/>
      <c r="B62" s="11" t="s">
        <v>1095</v>
      </c>
      <c r="C62" s="12">
        <v>0</v>
      </c>
      <c r="D62" s="12">
        <v>0</v>
      </c>
      <c r="E62" s="12">
        <v>0</v>
      </c>
      <c r="F62" s="18">
        <v>0</v>
      </c>
    </row>
    <row r="63" spans="1:6" x14ac:dyDescent="0.25">
      <c r="A63" s="187"/>
      <c r="B63" s="11" t="s">
        <v>1096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7"/>
      <c r="B64" s="11" t="s">
        <v>1097</v>
      </c>
      <c r="C64" s="12">
        <v>4</v>
      </c>
      <c r="D64" s="12">
        <v>1</v>
      </c>
      <c r="E64" s="12">
        <v>1</v>
      </c>
      <c r="F64" s="18">
        <v>2</v>
      </c>
    </row>
    <row r="65" spans="1:6" x14ac:dyDescent="0.25">
      <c r="A65" s="187"/>
      <c r="B65" s="11" t="s">
        <v>1098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8"/>
      <c r="B66" s="11" t="s">
        <v>1099</v>
      </c>
      <c r="C66" s="12">
        <v>1</v>
      </c>
      <c r="D66" s="12">
        <v>1</v>
      </c>
      <c r="E66" s="12">
        <v>0</v>
      </c>
      <c r="F66" s="18">
        <v>0</v>
      </c>
    </row>
    <row r="67" spans="1:6" x14ac:dyDescent="0.25">
      <c r="A67" s="200" t="s">
        <v>1100</v>
      </c>
      <c r="B67" s="201"/>
      <c r="C67" s="25">
        <v>52</v>
      </c>
      <c r="D67" s="25">
        <v>26</v>
      </c>
      <c r="E67" s="25">
        <v>10</v>
      </c>
      <c r="F67" s="25">
        <v>11</v>
      </c>
    </row>
    <row r="68" spans="1:6" x14ac:dyDescent="0.25">
      <c r="A68" s="186" t="s">
        <v>977</v>
      </c>
      <c r="B68" s="11" t="s">
        <v>1101</v>
      </c>
      <c r="C68" s="12">
        <v>1</v>
      </c>
      <c r="D68" s="12">
        <v>1</v>
      </c>
      <c r="E68" s="12">
        <v>1</v>
      </c>
      <c r="F68" s="18">
        <v>1</v>
      </c>
    </row>
    <row r="69" spans="1:6" x14ac:dyDescent="0.25">
      <c r="A69" s="187"/>
      <c r="B69" s="11" t="s">
        <v>1102</v>
      </c>
      <c r="C69" s="12">
        <v>1</v>
      </c>
      <c r="D69" s="12">
        <v>1</v>
      </c>
      <c r="E69" s="12">
        <v>1</v>
      </c>
      <c r="F69" s="18">
        <v>1</v>
      </c>
    </row>
    <row r="70" spans="1:6" x14ac:dyDescent="0.25">
      <c r="A70" s="188"/>
      <c r="B70" s="11" t="s">
        <v>111</v>
      </c>
      <c r="C70" s="12">
        <v>0</v>
      </c>
      <c r="D70" s="12">
        <v>0</v>
      </c>
      <c r="E70" s="12">
        <v>0</v>
      </c>
      <c r="F70" s="18">
        <v>0</v>
      </c>
    </row>
    <row r="71" spans="1:6" x14ac:dyDescent="0.25">
      <c r="A71" s="200" t="s">
        <v>1103</v>
      </c>
      <c r="B71" s="201"/>
      <c r="C71" s="25">
        <v>2</v>
      </c>
      <c r="D71" s="25">
        <v>2</v>
      </c>
      <c r="E71" s="25">
        <v>2</v>
      </c>
      <c r="F71" s="25">
        <v>2</v>
      </c>
    </row>
    <row r="72" spans="1:6" x14ac:dyDescent="0.25">
      <c r="A72" s="4"/>
    </row>
  </sheetData>
  <sheetProtection algorithmName="SHA-512" hashValue="6XwjmRrMaXHnoxidj2RLd6chd8cT0ZdCVBbINwkeOM3jb7uFl603oGJtmspQZkG1ahY04eH/wikrCd0/BTnhUw==" saltValue="QWKuvojKql/BXzmcDsCrR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1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18">
        <v>146</v>
      </c>
    </row>
    <row r="6" spans="1:3" x14ac:dyDescent="0.25">
      <c r="A6" s="187"/>
      <c r="B6" s="11" t="s">
        <v>1049</v>
      </c>
      <c r="C6" s="18">
        <v>23</v>
      </c>
    </row>
    <row r="7" spans="1:3" x14ac:dyDescent="0.25">
      <c r="A7" s="187"/>
      <c r="B7" s="11" t="s">
        <v>1108</v>
      </c>
      <c r="C7" s="18">
        <v>190</v>
      </c>
    </row>
    <row r="8" spans="1:3" x14ac:dyDescent="0.25">
      <c r="A8" s="187"/>
      <c r="B8" s="11" t="s">
        <v>1109</v>
      </c>
      <c r="C8" s="18">
        <v>32</v>
      </c>
    </row>
    <row r="9" spans="1:3" x14ac:dyDescent="0.25">
      <c r="A9" s="187"/>
      <c r="B9" s="11" t="s">
        <v>1051</v>
      </c>
      <c r="C9" s="18">
        <v>2</v>
      </c>
    </row>
    <row r="10" spans="1:3" x14ac:dyDescent="0.25">
      <c r="A10" s="187"/>
      <c r="B10" s="11" t="s">
        <v>1052</v>
      </c>
      <c r="C10" s="18">
        <v>0</v>
      </c>
    </row>
    <row r="11" spans="1:3" x14ac:dyDescent="0.25">
      <c r="A11" s="187"/>
      <c r="B11" s="11" t="s">
        <v>1110</v>
      </c>
      <c r="C11" s="18">
        <v>0</v>
      </c>
    </row>
    <row r="12" spans="1:3" x14ac:dyDescent="0.25">
      <c r="A12" s="188"/>
      <c r="B12" s="11" t="s">
        <v>1111</v>
      </c>
      <c r="C12" s="18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1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88</v>
      </c>
    </row>
    <row r="17" spans="1:3" x14ac:dyDescent="0.25">
      <c r="A17" s="17" t="s">
        <v>1114</v>
      </c>
      <c r="B17" s="14"/>
      <c r="C17" s="18">
        <v>9</v>
      </c>
    </row>
    <row r="18" spans="1:3" x14ac:dyDescent="0.25">
      <c r="A18" s="17" t="s">
        <v>1115</v>
      </c>
      <c r="B18" s="14"/>
      <c r="C18" s="18">
        <v>75</v>
      </c>
    </row>
    <row r="19" spans="1:3" x14ac:dyDescent="0.25">
      <c r="A19" s="17" t="s">
        <v>1116</v>
      </c>
      <c r="B19" s="14"/>
      <c r="C19" s="18">
        <v>12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1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2</v>
      </c>
    </row>
    <row r="24" spans="1:3" x14ac:dyDescent="0.25">
      <c r="A24" s="17" t="s">
        <v>1119</v>
      </c>
      <c r="B24" s="14"/>
      <c r="C24" s="18">
        <v>5</v>
      </c>
    </row>
    <row r="25" spans="1:3" x14ac:dyDescent="0.25">
      <c r="A25" s="17" t="s">
        <v>1120</v>
      </c>
      <c r="B25" s="14"/>
      <c r="C25" s="18">
        <v>0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2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1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1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7</v>
      </c>
    </row>
    <row r="38" spans="1:3" x14ac:dyDescent="0.25">
      <c r="A38" s="17" t="s">
        <v>1128</v>
      </c>
      <c r="B38" s="14"/>
      <c r="C38" s="18">
        <v>68</v>
      </c>
    </row>
    <row r="39" spans="1:3" x14ac:dyDescent="0.25">
      <c r="A39" s="17" t="s">
        <v>1129</v>
      </c>
      <c r="B39" s="14"/>
      <c r="C39" s="18">
        <v>46</v>
      </c>
    </row>
    <row r="40" spans="1:3" x14ac:dyDescent="0.25">
      <c r="A40" s="17" t="s">
        <v>1130</v>
      </c>
      <c r="B40" s="14"/>
      <c r="C40" s="18">
        <v>13</v>
      </c>
    </row>
    <row r="41" spans="1:3" x14ac:dyDescent="0.25">
      <c r="A41" s="17" t="s">
        <v>1131</v>
      </c>
      <c r="B41" s="14"/>
      <c r="C41" s="18">
        <v>30</v>
      </c>
    </row>
    <row r="42" spans="1:3" x14ac:dyDescent="0.25">
      <c r="A42" s="17" t="s">
        <v>1132</v>
      </c>
      <c r="B42" s="14"/>
      <c r="C42" s="18">
        <v>16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1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2</v>
      </c>
    </row>
    <row r="47" spans="1:3" x14ac:dyDescent="0.25">
      <c r="A47" s="17" t="s">
        <v>1135</v>
      </c>
      <c r="B47" s="14"/>
      <c r="C47" s="18">
        <v>0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1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18">
        <v>32</v>
      </c>
    </row>
    <row r="52" spans="1:6" x14ac:dyDescent="0.25">
      <c r="A52" s="187"/>
      <c r="B52" s="11" t="s">
        <v>1139</v>
      </c>
      <c r="C52" s="18">
        <v>46</v>
      </c>
    </row>
    <row r="53" spans="1:6" x14ac:dyDescent="0.25">
      <c r="A53" s="187"/>
      <c r="B53" s="11" t="s">
        <v>1140</v>
      </c>
      <c r="C53" s="18">
        <v>15</v>
      </c>
    </row>
    <row r="54" spans="1:6" x14ac:dyDescent="0.25">
      <c r="A54" s="188"/>
      <c r="B54" s="11" t="s">
        <v>1141</v>
      </c>
      <c r="C54" s="18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1" t="s">
        <v>15</v>
      </c>
      <c r="C57" s="9" t="s">
        <v>3</v>
      </c>
    </row>
    <row r="58" spans="1:6" x14ac:dyDescent="0.25">
      <c r="A58" s="17" t="s">
        <v>104</v>
      </c>
      <c r="B58" s="14"/>
      <c r="C58" s="30"/>
    </row>
    <row r="59" spans="1:6" x14ac:dyDescent="0.25">
      <c r="A59" s="17" t="s">
        <v>114</v>
      </c>
      <c r="B59" s="14"/>
      <c r="C59" s="30"/>
    </row>
    <row r="60" spans="1:6" x14ac:dyDescent="0.25">
      <c r="A60" s="17" t="s">
        <v>1080</v>
      </c>
      <c r="B60" s="14"/>
      <c r="C60" s="30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1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6" t="s">
        <v>960</v>
      </c>
      <c r="B63" s="11" t="s">
        <v>1083</v>
      </c>
      <c r="C63" s="32"/>
      <c r="D63" s="32"/>
      <c r="E63" s="32"/>
      <c r="F63" s="30"/>
    </row>
    <row r="64" spans="1:6" x14ac:dyDescent="0.25">
      <c r="A64" s="187"/>
      <c r="B64" s="11" t="s">
        <v>1084</v>
      </c>
      <c r="C64" s="32"/>
      <c r="D64" s="32"/>
      <c r="E64" s="32"/>
      <c r="F64" s="30"/>
    </row>
    <row r="65" spans="1:6" x14ac:dyDescent="0.25">
      <c r="A65" s="187"/>
      <c r="B65" s="11" t="s">
        <v>1085</v>
      </c>
      <c r="C65" s="32"/>
      <c r="D65" s="32"/>
      <c r="E65" s="32"/>
      <c r="F65" s="30"/>
    </row>
    <row r="66" spans="1:6" x14ac:dyDescent="0.25">
      <c r="A66" s="187"/>
      <c r="B66" s="11" t="s">
        <v>1086</v>
      </c>
      <c r="C66" s="32"/>
      <c r="D66" s="32"/>
      <c r="E66" s="32"/>
      <c r="F66" s="30"/>
    </row>
    <row r="67" spans="1:6" x14ac:dyDescent="0.25">
      <c r="A67" s="187"/>
      <c r="B67" s="11" t="s">
        <v>334</v>
      </c>
      <c r="C67" s="12">
        <v>20</v>
      </c>
      <c r="D67" s="12">
        <v>16</v>
      </c>
      <c r="E67" s="12">
        <v>0</v>
      </c>
      <c r="F67" s="18">
        <v>0</v>
      </c>
    </row>
    <row r="68" spans="1:6" x14ac:dyDescent="0.25">
      <c r="A68" s="187"/>
      <c r="B68" s="11" t="s">
        <v>1142</v>
      </c>
      <c r="C68" s="12">
        <v>111</v>
      </c>
      <c r="D68" s="12">
        <v>36</v>
      </c>
      <c r="E68" s="12">
        <v>23</v>
      </c>
      <c r="F68" s="18">
        <v>14</v>
      </c>
    </row>
    <row r="69" spans="1:6" x14ac:dyDescent="0.25">
      <c r="A69" s="187"/>
      <c r="B69" s="11" t="s">
        <v>1143</v>
      </c>
      <c r="C69" s="12">
        <v>53</v>
      </c>
      <c r="D69" s="12">
        <v>12</v>
      </c>
      <c r="E69" s="12">
        <v>2</v>
      </c>
      <c r="F69" s="18">
        <v>7</v>
      </c>
    </row>
    <row r="70" spans="1:6" x14ac:dyDescent="0.25">
      <c r="A70" s="187"/>
      <c r="B70" s="11" t="s">
        <v>1089</v>
      </c>
      <c r="C70" s="12">
        <v>7</v>
      </c>
      <c r="D70" s="12">
        <v>3</v>
      </c>
      <c r="E70" s="12">
        <v>2</v>
      </c>
      <c r="F70" s="18">
        <v>1</v>
      </c>
    </row>
    <row r="71" spans="1:6" x14ac:dyDescent="0.25">
      <c r="A71" s="187"/>
      <c r="B71" s="11" t="s">
        <v>1144</v>
      </c>
      <c r="C71" s="12">
        <v>0</v>
      </c>
      <c r="D71" s="12">
        <v>0</v>
      </c>
      <c r="E71" s="12">
        <v>0</v>
      </c>
      <c r="F71" s="18">
        <v>0</v>
      </c>
    </row>
    <row r="72" spans="1:6" x14ac:dyDescent="0.25">
      <c r="A72" s="187"/>
      <c r="B72" s="11" t="s">
        <v>1145</v>
      </c>
      <c r="C72" s="12">
        <v>45</v>
      </c>
      <c r="D72" s="12">
        <v>16</v>
      </c>
      <c r="E72" s="12">
        <v>10</v>
      </c>
      <c r="F72" s="18">
        <v>6</v>
      </c>
    </row>
    <row r="73" spans="1:6" x14ac:dyDescent="0.25">
      <c r="A73" s="187"/>
      <c r="B73" s="11" t="s">
        <v>1146</v>
      </c>
      <c r="C73" s="12">
        <v>3</v>
      </c>
      <c r="D73" s="12">
        <v>2</v>
      </c>
      <c r="E73" s="12">
        <v>1</v>
      </c>
      <c r="F73" s="18">
        <v>1</v>
      </c>
    </row>
    <row r="74" spans="1:6" x14ac:dyDescent="0.25">
      <c r="A74" s="187"/>
      <c r="B74" s="11" t="s">
        <v>1093</v>
      </c>
      <c r="C74" s="12">
        <v>0</v>
      </c>
      <c r="D74" s="12">
        <v>0</v>
      </c>
      <c r="E74" s="12">
        <v>0</v>
      </c>
      <c r="F74" s="18">
        <v>0</v>
      </c>
    </row>
    <row r="75" spans="1:6" x14ac:dyDescent="0.25">
      <c r="A75" s="187"/>
      <c r="B75" s="11" t="s">
        <v>405</v>
      </c>
      <c r="C75" s="12">
        <v>0</v>
      </c>
      <c r="D75" s="12">
        <v>0</v>
      </c>
      <c r="E75" s="12">
        <v>0</v>
      </c>
      <c r="F75" s="18">
        <v>0</v>
      </c>
    </row>
    <row r="76" spans="1:6" x14ac:dyDescent="0.25">
      <c r="A76" s="187"/>
      <c r="B76" s="11" t="s">
        <v>1094</v>
      </c>
      <c r="C76" s="12">
        <v>0</v>
      </c>
      <c r="D76" s="12">
        <v>0</v>
      </c>
      <c r="E76" s="12">
        <v>0</v>
      </c>
      <c r="F76" s="18">
        <v>0</v>
      </c>
    </row>
    <row r="77" spans="1:6" x14ac:dyDescent="0.25">
      <c r="A77" s="187"/>
      <c r="B77" s="11" t="s">
        <v>1095</v>
      </c>
      <c r="C77" s="12">
        <v>3</v>
      </c>
      <c r="D77" s="12">
        <v>1</v>
      </c>
      <c r="E77" s="12">
        <v>0</v>
      </c>
      <c r="F77" s="18">
        <v>0</v>
      </c>
    </row>
    <row r="78" spans="1:6" x14ac:dyDescent="0.25">
      <c r="A78" s="187"/>
      <c r="B78" s="11" t="s">
        <v>1096</v>
      </c>
      <c r="C78" s="12">
        <v>0</v>
      </c>
      <c r="D78" s="12">
        <v>0</v>
      </c>
      <c r="E78" s="12">
        <v>0</v>
      </c>
      <c r="F78" s="18">
        <v>0</v>
      </c>
    </row>
    <row r="79" spans="1:6" x14ac:dyDescent="0.25">
      <c r="A79" s="187"/>
      <c r="B79" s="11" t="s">
        <v>1097</v>
      </c>
      <c r="C79" s="12">
        <v>57</v>
      </c>
      <c r="D79" s="12">
        <v>19</v>
      </c>
      <c r="E79" s="12">
        <v>10</v>
      </c>
      <c r="F79" s="18">
        <v>6</v>
      </c>
    </row>
    <row r="80" spans="1:6" x14ac:dyDescent="0.25">
      <c r="A80" s="187"/>
      <c r="B80" s="11" t="s">
        <v>1098</v>
      </c>
      <c r="C80" s="12">
        <v>17</v>
      </c>
      <c r="D80" s="12">
        <v>5</v>
      </c>
      <c r="E80" s="12">
        <v>3</v>
      </c>
      <c r="F80" s="18">
        <v>8</v>
      </c>
    </row>
    <row r="81" spans="1:6" x14ac:dyDescent="0.25">
      <c r="A81" s="188"/>
      <c r="B81" s="11" t="s">
        <v>1099</v>
      </c>
      <c r="C81" s="12">
        <v>0</v>
      </c>
      <c r="D81" s="12">
        <v>0</v>
      </c>
      <c r="E81" s="12">
        <v>0</v>
      </c>
      <c r="F81" s="18">
        <v>0</v>
      </c>
    </row>
    <row r="82" spans="1:6" x14ac:dyDescent="0.25">
      <c r="A82" s="202" t="s">
        <v>1100</v>
      </c>
      <c r="B82" s="203"/>
      <c r="C82" s="25">
        <v>316</v>
      </c>
      <c r="D82" s="25">
        <v>110</v>
      </c>
      <c r="E82" s="25">
        <v>51</v>
      </c>
      <c r="F82" s="25">
        <v>43</v>
      </c>
    </row>
    <row r="83" spans="1:6" x14ac:dyDescent="0.25">
      <c r="A83" s="186" t="s">
        <v>1147</v>
      </c>
      <c r="B83" s="11" t="s">
        <v>1101</v>
      </c>
      <c r="C83" s="12">
        <v>1</v>
      </c>
      <c r="D83" s="12">
        <v>0</v>
      </c>
      <c r="E83" s="12">
        <v>1</v>
      </c>
      <c r="F83" s="18">
        <v>0</v>
      </c>
    </row>
    <row r="84" spans="1:6" x14ac:dyDescent="0.25">
      <c r="A84" s="187"/>
      <c r="B84" s="11" t="s">
        <v>1102</v>
      </c>
      <c r="C84" s="12">
        <v>2</v>
      </c>
      <c r="D84" s="12">
        <v>0</v>
      </c>
      <c r="E84" s="12">
        <v>2</v>
      </c>
      <c r="F84" s="18">
        <v>0</v>
      </c>
    </row>
    <row r="85" spans="1:6" x14ac:dyDescent="0.25">
      <c r="A85" s="188"/>
      <c r="B85" s="11" t="s">
        <v>111</v>
      </c>
      <c r="C85" s="12">
        <v>3</v>
      </c>
      <c r="D85" s="12">
        <v>0</v>
      </c>
      <c r="E85" s="12">
        <v>6</v>
      </c>
      <c r="F85" s="18">
        <v>0</v>
      </c>
    </row>
    <row r="86" spans="1:6" x14ac:dyDescent="0.25">
      <c r="A86" s="202" t="s">
        <v>1148</v>
      </c>
      <c r="B86" s="203"/>
      <c r="C86" s="25">
        <v>6</v>
      </c>
      <c r="D86" s="25">
        <v>0</v>
      </c>
      <c r="E86" s="25">
        <v>9</v>
      </c>
      <c r="F86" s="25">
        <v>0</v>
      </c>
    </row>
    <row r="87" spans="1:6" x14ac:dyDescent="0.25">
      <c r="A87" s="4"/>
    </row>
  </sheetData>
  <sheetProtection algorithmName="SHA-512" hashValue="qBf0+An/v8JJLDVuqFM6XN98j1SfDJb9nH/3ck6B1SLZKw2r0eZt8frEYyo67WYiBTu6YdP0J1BoQUEs3pE3mg==" saltValue="zRvx3qBxyx9aigQIVZ2Dz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0</v>
      </c>
    </row>
    <row r="6" spans="1:3" x14ac:dyDescent="0.25">
      <c r="A6" s="10" t="s">
        <v>1152</v>
      </c>
      <c r="B6" s="14"/>
      <c r="C6" s="18">
        <v>47</v>
      </c>
    </row>
    <row r="7" spans="1:3" x14ac:dyDescent="0.25">
      <c r="A7" s="10" t="s">
        <v>1153</v>
      </c>
      <c r="B7" s="14"/>
      <c r="C7" s="18">
        <v>0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503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0</v>
      </c>
    </row>
    <row r="14" spans="1:3" x14ac:dyDescent="0.25">
      <c r="A14" s="10" t="s">
        <v>1152</v>
      </c>
      <c r="B14" s="14"/>
      <c r="C14" s="18">
        <v>1</v>
      </c>
    </row>
    <row r="15" spans="1:3" x14ac:dyDescent="0.25">
      <c r="A15" s="10" t="s">
        <v>1157</v>
      </c>
      <c r="B15" s="14"/>
      <c r="C15" s="18">
        <v>0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0</v>
      </c>
    </row>
    <row r="22" spans="1:3" x14ac:dyDescent="0.25">
      <c r="A22" s="10" t="s">
        <v>1159</v>
      </c>
      <c r="B22" s="14"/>
      <c r="C22" s="18">
        <v>0</v>
      </c>
    </row>
    <row r="23" spans="1:3" x14ac:dyDescent="0.25">
      <c r="A23" s="10" t="s">
        <v>1160</v>
      </c>
      <c r="B23" s="14"/>
      <c r="C23" s="18">
        <v>0</v>
      </c>
    </row>
    <row r="24" spans="1:3" x14ac:dyDescent="0.25">
      <c r="A24" s="10" t="s">
        <v>1161</v>
      </c>
      <c r="B24" s="14"/>
      <c r="C24" s="18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1</v>
      </c>
    </row>
    <row r="29" spans="1:3" x14ac:dyDescent="0.25">
      <c r="A29" s="10" t="s">
        <v>1164</v>
      </c>
      <c r="B29" s="14"/>
      <c r="C29" s="18">
        <v>2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2</v>
      </c>
    </row>
    <row r="36" spans="1:3" x14ac:dyDescent="0.25">
      <c r="A36" s="10" t="s">
        <v>1169</v>
      </c>
      <c r="B36" s="14"/>
      <c r="C36" s="18">
        <v>0</v>
      </c>
    </row>
    <row r="37" spans="1:3" x14ac:dyDescent="0.25">
      <c r="A37" s="4"/>
    </row>
  </sheetData>
  <sheetProtection algorithmName="SHA-512" hashValue="Mrg8bbTrh6ccS1bghkaVmOpglxCH8EWPZeYjYjxuzvWkzO9CuIhrGnews9zAb6PPjxGPLqYZ1u8jiXd0LvEE1g==" saltValue="LOkUBKJ6/L9i4zrfYN7E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12</v>
      </c>
    </row>
    <row r="6" spans="1:3" x14ac:dyDescent="0.25">
      <c r="A6" s="10" t="s">
        <v>1173</v>
      </c>
      <c r="B6" s="14"/>
      <c r="C6" s="18">
        <v>9</v>
      </c>
    </row>
    <row r="7" spans="1:3" x14ac:dyDescent="0.25">
      <c r="A7" s="10" t="s">
        <v>1174</v>
      </c>
      <c r="B7" s="14"/>
      <c r="C7" s="18">
        <v>9</v>
      </c>
    </row>
    <row r="8" spans="1:3" x14ac:dyDescent="0.25">
      <c r="A8" s="10" t="s">
        <v>1175</v>
      </c>
      <c r="B8" s="14"/>
      <c r="C8" s="18">
        <v>1</v>
      </c>
    </row>
    <row r="9" spans="1:3" x14ac:dyDescent="0.25">
      <c r="A9" s="10" t="s">
        <v>1176</v>
      </c>
      <c r="B9" s="14"/>
      <c r="C9" s="18">
        <v>9</v>
      </c>
    </row>
    <row r="10" spans="1:3" x14ac:dyDescent="0.25">
      <c r="A10" s="10" t="s">
        <v>1177</v>
      </c>
      <c r="B10" s="14"/>
      <c r="C10" s="18">
        <v>1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2</v>
      </c>
    </row>
    <row r="15" spans="1:3" x14ac:dyDescent="0.25">
      <c r="A15" s="10" t="s">
        <v>1180</v>
      </c>
      <c r="B15" s="14"/>
      <c r="C15" s="18">
        <v>0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2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1</v>
      </c>
    </row>
    <row r="23" spans="1:3" x14ac:dyDescent="0.25">
      <c r="A23" s="10" t="s">
        <v>1113</v>
      </c>
      <c r="B23" s="14"/>
      <c r="C23" s="18">
        <v>0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1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0</v>
      </c>
    </row>
    <row r="40" spans="1:3" x14ac:dyDescent="0.25">
      <c r="A40" s="10" t="s">
        <v>1113</v>
      </c>
      <c r="B40" s="14"/>
      <c r="C40" s="18">
        <v>0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0</v>
      </c>
    </row>
    <row r="48" spans="1:3" x14ac:dyDescent="0.25">
      <c r="A48" s="10" t="s">
        <v>1113</v>
      </c>
      <c r="B48" s="14"/>
      <c r="C48" s="18">
        <v>0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seI29ocA1FLeDUNiDfKKvB/WRWixxRaXxfLlufmOL4KaZzGzwyqkCOWK9Ocgf8k68HzxjsT8zDZiZoabcPzoHg==" saltValue="aHAWeCZoT7QMk8PBCUmkZ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200" t="s">
        <v>645</v>
      </c>
      <c r="B4" s="201"/>
      <c r="C4" s="25">
        <v>70</v>
      </c>
      <c r="D4" s="25">
        <v>137</v>
      </c>
      <c r="E4" s="26">
        <v>-1</v>
      </c>
      <c r="F4" s="25">
        <v>229</v>
      </c>
      <c r="G4" s="25">
        <v>179</v>
      </c>
      <c r="H4" s="25">
        <v>20</v>
      </c>
      <c r="I4" s="25">
        <v>16</v>
      </c>
      <c r="J4" s="25">
        <v>0</v>
      </c>
      <c r="K4" s="25">
        <v>0</v>
      </c>
      <c r="L4" s="25">
        <v>0</v>
      </c>
      <c r="M4" s="25">
        <v>0</v>
      </c>
      <c r="N4" s="25">
        <v>2</v>
      </c>
      <c r="O4" s="25">
        <v>0</v>
      </c>
      <c r="P4" s="25">
        <v>192</v>
      </c>
    </row>
    <row r="5" spans="1:16" ht="45" x14ac:dyDescent="0.25">
      <c r="A5" s="33" t="s">
        <v>646</v>
      </c>
      <c r="B5" s="33" t="s">
        <v>647</v>
      </c>
      <c r="C5" s="12">
        <v>0</v>
      </c>
      <c r="D5" s="12">
        <v>0</v>
      </c>
      <c r="E5" s="24">
        <v>0</v>
      </c>
      <c r="F5" s="12">
        <v>5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2</v>
      </c>
    </row>
    <row r="6" spans="1:16" ht="33.75" x14ac:dyDescent="0.25">
      <c r="A6" s="33" t="s">
        <v>648</v>
      </c>
      <c r="B6" s="33" t="s">
        <v>649</v>
      </c>
      <c r="C6" s="12">
        <v>33</v>
      </c>
      <c r="D6" s="12">
        <v>82</v>
      </c>
      <c r="E6" s="24">
        <v>-1</v>
      </c>
      <c r="F6" s="12">
        <v>129</v>
      </c>
      <c r="G6" s="12">
        <v>99</v>
      </c>
      <c r="H6" s="12">
        <v>6</v>
      </c>
      <c r="I6" s="12">
        <v>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106</v>
      </c>
    </row>
    <row r="7" spans="1:16" ht="22.5" x14ac:dyDescent="0.25">
      <c r="A7" s="33" t="s">
        <v>650</v>
      </c>
      <c r="B7" s="33" t="s">
        <v>651</v>
      </c>
      <c r="C7" s="12">
        <v>4</v>
      </c>
      <c r="D7" s="12">
        <v>7</v>
      </c>
      <c r="E7" s="24">
        <v>-1</v>
      </c>
      <c r="F7" s="12">
        <v>4</v>
      </c>
      <c r="G7" s="12">
        <v>3</v>
      </c>
      <c r="H7" s="12">
        <v>2</v>
      </c>
      <c r="I7" s="12">
        <v>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2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0</v>
      </c>
      <c r="E8" s="24">
        <v>0</v>
      </c>
      <c r="F8" s="12">
        <v>0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1</v>
      </c>
    </row>
    <row r="9" spans="1:16" ht="45" x14ac:dyDescent="0.25">
      <c r="A9" s="33" t="s">
        <v>654</v>
      </c>
      <c r="B9" s="33" t="s">
        <v>655</v>
      </c>
      <c r="C9" s="12">
        <v>9</v>
      </c>
      <c r="D9" s="12">
        <v>3</v>
      </c>
      <c r="E9" s="24">
        <v>2</v>
      </c>
      <c r="F9" s="12">
        <v>3</v>
      </c>
      <c r="G9" s="12">
        <v>2</v>
      </c>
      <c r="H9" s="12">
        <v>3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2</v>
      </c>
    </row>
    <row r="10" spans="1:16" ht="22.5" x14ac:dyDescent="0.25">
      <c r="A10" s="33" t="s">
        <v>656</v>
      </c>
      <c r="B10" s="33" t="s">
        <v>657</v>
      </c>
      <c r="C10" s="12">
        <v>23</v>
      </c>
      <c r="D10" s="12">
        <v>45</v>
      </c>
      <c r="E10" s="24">
        <v>-1</v>
      </c>
      <c r="F10" s="12">
        <v>87</v>
      </c>
      <c r="G10" s="12">
        <v>69</v>
      </c>
      <c r="H10" s="12">
        <v>8</v>
      </c>
      <c r="I10" s="12">
        <v>6</v>
      </c>
      <c r="J10" s="12">
        <v>0</v>
      </c>
      <c r="K10" s="12">
        <v>0</v>
      </c>
      <c r="L10" s="12">
        <v>0</v>
      </c>
      <c r="M10" s="12">
        <v>0</v>
      </c>
      <c r="N10" s="12">
        <v>2</v>
      </c>
      <c r="O10" s="12">
        <v>0</v>
      </c>
      <c r="P10" s="18">
        <v>78</v>
      </c>
    </row>
    <row r="11" spans="1:16" ht="33.75" x14ac:dyDescent="0.25">
      <c r="A11" s="33" t="s">
        <v>658</v>
      </c>
      <c r="B11" s="33" t="s">
        <v>659</v>
      </c>
      <c r="C11" s="12">
        <v>1</v>
      </c>
      <c r="D11" s="12">
        <v>0</v>
      </c>
      <c r="E11" s="24">
        <v>0</v>
      </c>
      <c r="F11" s="12">
        <v>1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1</v>
      </c>
    </row>
    <row r="12" spans="1:16" x14ac:dyDescent="0.25">
      <c r="A12" s="4"/>
    </row>
  </sheetData>
  <sheetProtection algorithmName="SHA-512" hashValue="srsE9/grzPzEhrMaEAn296Uf/5iswcC/Et4yUUEnRpja4Lc5sjAmLf2uxfSQBA+xbhgvaogjLM7Xn56rIVjulA==" saltValue="HIIIjxFCcOvBH0wMN7GJs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2026-06-05T08:34:59Z</dcterms:created>
  <dcterms:modified xsi:type="dcterms:W3CDTF">2026-06-23T09:29:37Z</dcterms:modified>
</cp:coreProperties>
</file>