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1.xml" ContentType="application/vnd.openxmlformats-officedocument.drawing+xml"/>
  <Override PartName="/xl/charts/chart47.xml" ContentType="application/vnd.openxmlformats-officedocument.drawingml.chart+xml"/>
  <Override PartName="/xl/drawings/drawing22.xml" ContentType="application/vnd.openxmlformats-officedocument.drawingml.chartshapes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79E71C4-F577-4762-9A7D-41B516F9DD89}" xr6:coauthVersionLast="47" xr6:coauthVersionMax="47" xr10:uidLastSave="{00000000-0000-0000-0000-000000000000}"/>
  <workbookProtection workbookAlgorithmName="SHA-512" workbookHashValue="Hu7A/CeNuz6c3ZJalEcDhVuYxq5vvJ7q4D7RsNkpkfshg77EqoTqesTM9xrjm9quUCj0D7h2boGY0OzEP/M7WQ==" workbookSaltValue="s9st8hPSBY7xU6cwAIKWs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F43" i="15" s="1"/>
  <c r="E11" i="15"/>
  <c r="E43" i="15" s="1"/>
  <c r="D11" i="15"/>
  <c r="D123" i="15"/>
  <c r="E82" i="15"/>
  <c r="D82" i="15"/>
  <c r="L43" i="15"/>
  <c r="K43" i="15"/>
  <c r="J43" i="15"/>
  <c r="I43" i="15"/>
  <c r="H43" i="15"/>
  <c r="G43" i="15"/>
  <c r="D43" i="15"/>
  <c r="N7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824AA5D-05EC-4181-97CC-3C00EC6CA8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E3A7757-F17B-43CC-BC7A-96E1904B9E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F5F973B-2987-49F1-801E-16FCCFA1E1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04C8039-6870-442C-B154-3689293760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38FAB18-FC0E-4A6D-8B42-036EC0F8AC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5DC8953-41C6-4FBC-AD08-014B519899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36424DE-3F18-429A-8C71-9860FCF2DA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98FF35E-7698-412F-A17D-857989C2A6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9356C49-E841-440B-B75A-373870CB22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3422101-54C5-4761-AA29-FA8782F381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F4A15E5-9AFC-4443-8D44-F4BA7E6DF4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8E8B6E5-FD08-463C-A93E-BACB8BA0BA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ECA636A-617A-4D02-93A6-C6FE04BD84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0B4B0AB-696C-4CA9-8C78-08FB39E4B2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A6850DC-1638-420C-90B0-D0ECDD2194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BDDE53E-E682-48A7-A34A-88CD37BC7A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3A9285E-D57F-4487-9C4B-7402D4D00B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6C537C5-D1F8-4881-A36A-1EA362719B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F0DBE13-8991-4842-AFFE-5246F467DD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314BC28-6952-462D-9B1E-A187FE5CF2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2355141-ADF4-4A9A-BD17-4BF2DD0962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77BF385-0703-4107-9CE5-839C4E0651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3F093A1-6116-4903-ADE9-0309D4C6BC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21840AE-9E3B-45DA-A1BC-9027EA26CB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94EFAEF-A046-4220-94BB-737AA574F2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FD086BB-A862-4D0B-8A65-349AB10FD4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DF3DD37-831A-4552-9DDC-D97CD4142A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46544A8-214A-48C9-8668-5B91152040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F3B8BD6-93D3-4F9D-A140-24E50A43DD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8F8D209-A40A-481C-A71D-05DF51200C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AC5E93D-A1CF-4198-BED1-9E0CCA694E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086E97A-F517-4332-B80A-376033C6E3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<sst xmlns="http://schemas.openxmlformats.org/spreadsheetml/2006/main" count="2926" uniqueCount="1839">
  <si>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</si>
  <si>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</si>
  <si>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</si>
  <si>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</si>
  <si>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</si>
  <si>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</si>
  <si>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</si>
  <si>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León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</si>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</sst>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8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A83F05DD-4E18-438B-A928-331E69AA3526}"/>
    <cellStyle name="Normal" xfId="0" builtinId="0"/>
    <cellStyle name="Normal 2" xfId="1" xr:uid="{D1CD6BA4-8615-417F-B97F-3E9A6D5C7534}"/>
    <cellStyle name="Normal 3" xfId="3" xr:uid="{D42AB070-866F-4026-B43C-77BC07D31631}"/>
    <cellStyle name="Normal 3 2" xfId="4" xr:uid="{EE679563-7401-4139-9CF0-F7E322287D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7F-460C-8EAA-DD27413B9A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7F-460C-8EAA-DD27413B9A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3550</c:v>
                </c:pt>
                <c:pt idx="1">
                  <c:v>10213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7F-460C-8EAA-DD27413B9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C5-4A2A-8746-B03233B2D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C5-4A2A-8746-B03233B2D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C5-4A2A-8746-B03233B2D4B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331</c:v>
                </c:pt>
                <c:pt idx="2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5-4A2A-8746-B03233B2D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81-4561-8901-0DA0FDAE2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81-4561-8901-0DA0FDAE2F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20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1-4561-8901-0DA0FDAE2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06-4000-84D0-CDAE9EEE5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06-4000-84D0-CDAE9EEE50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3388</c:v>
                </c:pt>
                <c:pt idx="1">
                  <c:v>1742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06-4000-84D0-CDAE9EEE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1105</c:v>
              </c:pt>
              <c:pt idx="1">
                <c:v>2088</c:v>
              </c:pt>
              <c:pt idx="2">
                <c:v>22</c:v>
              </c:pt>
              <c:pt idx="3">
                <c:v>3</c:v>
              </c:pt>
              <c:pt idx="4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1-E77C-4B83-B9B7-92C698883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1161</c:v>
              </c:pt>
              <c:pt idx="1">
                <c:v>1420</c:v>
              </c:pt>
              <c:pt idx="2">
                <c:v>53</c:v>
              </c:pt>
              <c:pt idx="3">
                <c:v>31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592-452B-B66B-B22BB4A8F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98</c:v>
              </c:pt>
              <c:pt idx="2">
                <c:v>6</c:v>
              </c:pt>
              <c:pt idx="3">
                <c:v>4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5A25-4999-8E45-82730C95F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120</c:v>
              </c:pt>
              <c:pt idx="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B0E3-4A22-83B2-00C731D63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1089</c:v>
              </c:pt>
              <c:pt idx="1">
                <c:v>15</c:v>
              </c:pt>
              <c:pt idx="2">
                <c:v>247</c:v>
              </c:pt>
              <c:pt idx="3">
                <c:v>7</c:v>
              </c:pt>
              <c:pt idx="4">
                <c:v>30</c:v>
              </c:pt>
              <c:pt idx="5">
                <c:v>2</c:v>
              </c:pt>
              <c:pt idx="6">
                <c:v>40</c:v>
              </c:pt>
              <c:pt idx="7">
                <c:v>722</c:v>
              </c:pt>
              <c:pt idx="8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1-2084-4017-A0C2-4D97B2D37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151</c:v>
              </c:pt>
              <c:pt idx="1">
                <c:v>150</c:v>
              </c:pt>
              <c:pt idx="2">
                <c:v>31</c:v>
              </c:pt>
              <c:pt idx="3">
                <c:v>19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6983-4E70-9DEE-76ACB94FF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3782</c:v>
              </c:pt>
              <c:pt idx="1">
                <c:v>866</c:v>
              </c:pt>
              <c:pt idx="2">
                <c:v>501</c:v>
              </c:pt>
              <c:pt idx="3">
                <c:v>171</c:v>
              </c:pt>
              <c:pt idx="4">
                <c:v>222</c:v>
              </c:pt>
              <c:pt idx="5">
                <c:v>2993</c:v>
              </c:pt>
              <c:pt idx="6">
                <c:v>142</c:v>
              </c:pt>
              <c:pt idx="7">
                <c:v>350</c:v>
              </c:pt>
              <c:pt idx="8">
                <c:v>177</c:v>
              </c:pt>
              <c:pt idx="9">
                <c:v>626</c:v>
              </c:pt>
              <c:pt idx="10">
                <c:v>188</c:v>
              </c:pt>
              <c:pt idx="11">
                <c:v>1860</c:v>
              </c:pt>
              <c:pt idx="12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1-3F5E-47FF-B7B2-2844304BE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25-416A-AB71-08C7CF0A69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25-416A-AB71-08C7CF0A69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25-416A-AB71-08C7CF0A69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122</c:v>
                </c:pt>
                <c:pt idx="1">
                  <c:v>61</c:v>
                </c:pt>
                <c:pt idx="2">
                  <c:v>1161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25-416A-AB71-08C7CF0A6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344</c:v>
              </c:pt>
              <c:pt idx="1">
                <c:v>95</c:v>
              </c:pt>
              <c:pt idx="2">
                <c:v>90</c:v>
              </c:pt>
              <c:pt idx="3">
                <c:v>772</c:v>
              </c:pt>
              <c:pt idx="4">
                <c:v>162</c:v>
              </c:pt>
              <c:pt idx="5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1-F1CA-42C3-A64B-16E4AFAD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56</c:v>
              </c:pt>
              <c:pt idx="1">
                <c:v>112</c:v>
              </c:pt>
              <c:pt idx="2">
                <c:v>67</c:v>
              </c:pt>
              <c:pt idx="3">
                <c:v>71</c:v>
              </c:pt>
              <c:pt idx="4">
                <c:v>41</c:v>
              </c:pt>
              <c:pt idx="5">
                <c:v>46</c:v>
              </c:pt>
              <c:pt idx="6">
                <c:v>380</c:v>
              </c:pt>
              <c:pt idx="7">
                <c:v>89</c:v>
              </c:pt>
              <c:pt idx="8">
                <c:v>49</c:v>
              </c:pt>
              <c:pt idx="9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866E-46A8-B184-58E18682B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319</c:v>
              </c:pt>
              <c:pt idx="1">
                <c:v>301</c:v>
              </c:pt>
              <c:pt idx="2">
                <c:v>118</c:v>
              </c:pt>
              <c:pt idx="3">
                <c:v>93</c:v>
              </c:pt>
              <c:pt idx="4">
                <c:v>82</c:v>
              </c:pt>
              <c:pt idx="5">
                <c:v>1589</c:v>
              </c:pt>
              <c:pt idx="6">
                <c:v>192</c:v>
              </c:pt>
              <c:pt idx="7">
                <c:v>74</c:v>
              </c:pt>
              <c:pt idx="8">
                <c:v>452</c:v>
              </c:pt>
              <c:pt idx="9">
                <c:v>212</c:v>
              </c:pt>
              <c:pt idx="10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1-4E87-4B48-8ABC-1CC848BF8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208</c:v>
              </c:pt>
              <c:pt idx="1">
                <c:v>75</c:v>
              </c:pt>
              <c:pt idx="2">
                <c:v>85</c:v>
              </c:pt>
              <c:pt idx="3">
                <c:v>650</c:v>
              </c:pt>
              <c:pt idx="4">
                <c:v>64</c:v>
              </c:pt>
              <c:pt idx="5">
                <c:v>178</c:v>
              </c:pt>
              <c:pt idx="6">
                <c:v>108</c:v>
              </c:pt>
              <c:pt idx="7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1-38C2-4F35-8410-C80668C83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5</c:v>
              </c:pt>
              <c:pt idx="2">
                <c:v>16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E6E-4B01-BFAE-D37BCD85F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Drogas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16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D68-4FE3-BDAB-BA3EA3B26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53F-4942-8DEF-33CB08A21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Falsedades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96E-4F04-AB20-C4B50E271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Relaciones familiares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Medio ambiente</c:v>
                </c:pt>
                <c:pt idx="4">
                  <c:v>Incendios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</c:v>
              </c:pt>
              <c:pt idx="1">
                <c:v>20</c:v>
              </c:pt>
              <c:pt idx="2">
                <c:v>17</c:v>
              </c:pt>
              <c:pt idx="3">
                <c:v>14</c:v>
              </c:pt>
              <c:pt idx="4">
                <c:v>17</c:v>
              </c:pt>
              <c:pt idx="5">
                <c:v>16</c:v>
              </c:pt>
              <c:pt idx="6">
                <c:v>39</c:v>
              </c:pt>
              <c:pt idx="7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765E-4700-98C7-707593D1E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19</c:v>
              </c:pt>
              <c:pt idx="1">
                <c:v>12</c:v>
              </c:pt>
              <c:pt idx="2">
                <c:v>8</c:v>
              </c:pt>
              <c:pt idx="3">
                <c:v>9</c:v>
              </c:pt>
              <c:pt idx="4">
                <c:v>1</c:v>
              </c:pt>
              <c:pt idx="5">
                <c:v>19</c:v>
              </c:pt>
              <c:pt idx="6">
                <c:v>1</c:v>
              </c:pt>
              <c:pt idx="7">
                <c:v>4</c:v>
              </c:pt>
              <c:pt idx="8">
                <c:v>7</c:v>
              </c:pt>
              <c:pt idx="9">
                <c:v>3</c:v>
              </c:pt>
              <c:pt idx="10">
                <c:v>27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96E-4B1D-8354-BE958CB8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50-428C-A04B-9F941D3CD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50-428C-A04B-9F941D3CD5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1005</c:v>
                </c:pt>
                <c:pt idx="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28C-A04B-9F941D3C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330</c:v>
              </c:pt>
              <c:pt idx="1">
                <c:v>224</c:v>
              </c:pt>
              <c:pt idx="2">
                <c:v>182</c:v>
              </c:pt>
              <c:pt idx="3">
                <c:v>791</c:v>
              </c:pt>
              <c:pt idx="4">
                <c:v>51</c:v>
              </c:pt>
              <c:pt idx="5">
                <c:v>488</c:v>
              </c:pt>
              <c:pt idx="6">
                <c:v>250</c:v>
              </c:pt>
              <c:pt idx="7">
                <c:v>196</c:v>
              </c:pt>
              <c:pt idx="8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1-17A0-4AAE-AF41-9294314B1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72-48A6-87F5-A590A6729A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72-48A6-87F5-A590A6729A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72-48A6-87F5-A590A6729A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972-48A6-87F5-A590A6729A1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2-48A6-87F5-A590A6729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13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72-48A6-87F5-A590A6729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22-4FF6-A47F-FDD070BFE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22-4FF6-A47F-FDD070BFE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22-4FF6-A47F-FDD070BFE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22-4FF6-A47F-FDD070BFE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22-4FF6-A47F-FDD070BFE52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22-4FF6-A47F-FDD070BFE52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22-4FF6-A47F-FDD070BFE52A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22-4FF6-A47F-FDD070BFE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2-4FF6-A47F-FDD070BFE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508</c:v>
                </c:pt>
                <c:pt idx="1">
                  <c:v>67</c:v>
                </c:pt>
                <c:pt idx="2">
                  <c:v>18</c:v>
                </c:pt>
                <c:pt idx="3">
                  <c:v>153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9-4584-A214-D13F9385D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390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A-497B-9BC9-D9A8622F7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255</c:v>
                </c:pt>
                <c:pt idx="1">
                  <c:v>80</c:v>
                </c:pt>
                <c:pt idx="2">
                  <c:v>10</c:v>
                </c:pt>
                <c:pt idx="3">
                  <c:v>113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7-4C7F-8706-57FDCE6D0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51</c:v>
                </c:pt>
                <c:pt idx="1">
                  <c:v>143</c:v>
                </c:pt>
                <c:pt idx="2">
                  <c:v>28</c:v>
                </c:pt>
                <c:pt idx="3">
                  <c:v>113</c:v>
                </c:pt>
                <c:pt idx="4">
                  <c:v>72</c:v>
                </c:pt>
                <c:pt idx="5">
                  <c:v>575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14-4356-9214-5EB9706F9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8-466B-8D0C-3C5A1F4C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41</c:v>
              </c:pt>
              <c:pt idx="2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1-129D-42BC-B6E1-709770A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</c:v>
              </c:pt>
              <c:pt idx="1">
                <c:v>3</c:v>
              </c:pt>
              <c:pt idx="2">
                <c:v>56</c:v>
              </c:pt>
              <c:pt idx="3">
                <c:v>29</c:v>
              </c:pt>
              <c:pt idx="4">
                <c:v>11</c:v>
              </c:pt>
              <c:pt idx="5">
                <c:v>7</c:v>
              </c:pt>
              <c:pt idx="6">
                <c:v>5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20E-4B32-AEAB-24212FC09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EF-4508-8D18-87397F4A3F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EF-4508-8D18-87397F4A3F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921</c:v>
                </c:pt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EF-4508-8D18-87397F4A3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Contra la integridad moral</c:v>
                </c:pt>
                <c:pt idx="12">
                  <c:v>Odio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48</c:v>
              </c:pt>
              <c:pt idx="1">
                <c:v>6</c:v>
              </c:pt>
              <c:pt idx="2">
                <c:v>15</c:v>
              </c:pt>
              <c:pt idx="3">
                <c:v>17</c:v>
              </c:pt>
              <c:pt idx="4">
                <c:v>26</c:v>
              </c:pt>
              <c:pt idx="5">
                <c:v>12</c:v>
              </c:pt>
              <c:pt idx="6">
                <c:v>1</c:v>
              </c:pt>
              <c:pt idx="7">
                <c:v>1</c:v>
              </c:pt>
              <c:pt idx="8">
                <c:v>8</c:v>
              </c:pt>
              <c:pt idx="9">
                <c:v>30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  <c:pt idx="13">
                <c:v>36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B17-4CA4-B94D-4FCCF641A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3D-43B8-B756-EFD00B85F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3D-43B8-B756-EFD00B85F4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18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D-43B8-B756-EFD00B85F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61-47B8-9F81-9C9FBA7CC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61-47B8-9F81-9C9FBA7CC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61-47B8-9F81-9C9FBA7CC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C61-47B8-9F81-9C9FBA7CCC2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61-47B8-9F81-9C9FBA7CCC2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74</c:v>
              </c:pt>
              <c:pt idx="1">
                <c:v>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2F4-4961-B3B0-C6836B9F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</c:v>
              </c:pt>
              <c:pt idx="1">
                <c:v>7</c:v>
              </c:pt>
              <c:pt idx="2">
                <c:v>1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B9ED-4591-B271-146D9D8DC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3</c:v>
              </c:pt>
              <c:pt idx="2">
                <c:v>9</c:v>
              </c:pt>
              <c:pt idx="3">
                <c:v>3</c:v>
              </c:pt>
              <c:pt idx="4">
                <c:v>35</c:v>
              </c:pt>
              <c:pt idx="5">
                <c:v>16</c:v>
              </c:pt>
              <c:pt idx="6">
                <c:v>16</c:v>
              </c:pt>
              <c:pt idx="7">
                <c:v>1</c:v>
              </c:pt>
              <c:pt idx="8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F886-4092-A76C-2132DE960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B68-4D0C-9D02-21B8E246B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09-46F5-BC98-BEBD0717F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09-46F5-BC98-BEBD0717FA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66</c:v>
                </c:pt>
                <c:pt idx="1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09-46F5-BC98-BEBD0717F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E2-4E66-8C44-E5B6C0B02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E2-4E66-8C44-E5B6C0B02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E2-4E66-8C44-E5B6C0B02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BE2-4E66-8C44-E5B6C0B02AC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2-4E66-8C44-E5B6C0B02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92</c:v>
                </c:pt>
                <c:pt idx="1">
                  <c:v>118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E2-4E66-8C44-E5B6C0B02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596</c:v>
              </c:pt>
              <c:pt idx="1">
                <c:v>11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1-BE55-4459-BF01-EA7A4F04C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7D-438A-B1D2-B6744A5281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7D-438A-B1D2-B6744A5281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839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7D-438A-B1D2-B6744A528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184</c:v>
              </c:pt>
              <c:pt idx="1">
                <c:v>15</c:v>
              </c:pt>
              <c:pt idx="2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1-EF8C-4FC4-BEC5-8151F55B0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BB8-4B56-9534-4ADCBD424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1-AEE7-47BF-9D6C-0823E41CE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178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47E0-4461-9FFA-C25BF9484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15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8E0-4F0B-9F84-BF716EDE7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26C-4B13-89F9-EFAA20D9F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DC28-486A-9D53-E0AB27BAC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197</c:v>
              </c:pt>
              <c:pt idx="2">
                <c:v>21</c:v>
              </c:pt>
              <c:pt idx="3">
                <c:v>12</c:v>
              </c:pt>
              <c:pt idx="4">
                <c:v>109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295-4380-B0CE-778695CCF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05-41FB-9828-C1C79E5D25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05-41FB-9828-C1C79E5D25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25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05-41FB-9828-C1C79E5D2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448</c:v>
              </c:pt>
              <c:pt idx="2">
                <c:v>14</c:v>
              </c:pt>
              <c:pt idx="3">
                <c:v>18</c:v>
              </c:pt>
              <c:pt idx="4">
                <c:v>285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963-4B51-A2C4-C2DE0E25A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136</c:v>
              </c:pt>
              <c:pt idx="2">
                <c:v>8</c:v>
              </c:pt>
              <c:pt idx="3">
                <c:v>230</c:v>
              </c:pt>
            </c:numLit>
          </c:val>
          <c:extLst>
            <c:ext xmlns:c16="http://schemas.microsoft.com/office/drawing/2014/chart" uri="{C3380CC4-5D6E-409C-BE32-E72D297353CC}">
              <c16:uniqueId val="{00000001-D36E-40D9-9906-28ABB42D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84</c:v>
              </c:pt>
              <c:pt idx="2">
                <c:v>15</c:v>
              </c:pt>
              <c:pt idx="3">
                <c:v>2</c:v>
              </c:pt>
              <c:pt idx="4">
                <c:v>12</c:v>
              </c:pt>
              <c:pt idx="5">
                <c:v>71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C50-4981-B361-0D86D2DC0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3</c:v>
              </c:pt>
              <c:pt idx="2">
                <c:v>4</c:v>
              </c:pt>
              <c:pt idx="3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4079-4CD6-BEB5-93D9BD114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CB27-4F8B-8D15-62B37B6D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146</c:v>
              </c:pt>
              <c:pt idx="2">
                <c:v>8</c:v>
              </c:pt>
              <c:pt idx="3">
                <c:v>13</c:v>
              </c:pt>
              <c:pt idx="4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1-8EB1-4AAD-968E-DAB21DE9D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6</c:v>
              </c:pt>
              <c:pt idx="2">
                <c:v>1</c:v>
              </c:pt>
              <c:pt idx="3">
                <c:v>5</c:v>
              </c:pt>
              <c:pt idx="4">
                <c:v>16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DEB-490A-B90A-4F39B5358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80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ABB-47C0-B9E3-19DDA932C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5BA2-4897-AD70-A0D4F5458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124-42AF-975C-60CE76A21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47-446E-A99D-AFED37C38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47-446E-A99D-AFED37C38A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85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47-446E-A99D-AFED37C38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C3-4521-9334-DBF5C670D4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C3-4521-9334-DBF5C670D4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C3-4521-9334-DBF5C670D47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110</c:v>
                </c:pt>
                <c:pt idx="1">
                  <c:v>1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C3-4521-9334-DBF5C67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CE-4561-8E4E-9E4D7F3C5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CE-4561-8E4E-9E4D7F3C50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264</c:v>
                </c:pt>
                <c:pt idx="1">
                  <c:v>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CE-4561-8E4E-9E4D7F3C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1FB98AB-B455-4CFF-8507-CC13841CE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0DE8506-4C0E-460C-844A-1B5C833B2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2007EF0-B236-48DC-800F-F99FC8498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3223715-948E-4DEC-8F86-135C2BE25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178E242-AA7A-4663-A641-719A87624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0604594-36D9-42E1-8636-EFAC9B24E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21D1C7B-26C7-4898-B794-339C30C5B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2B1607A-0F1E-4A95-BB77-E0A78C0F0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2D02393-737D-44FD-89EA-25347DA45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82B1D8A-716A-4CDF-8256-68E6D5551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7B843FC-C239-4549-A5B5-E7F631D21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53E6413-82BA-446A-A1DA-3EFC3161A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43CE683-DA43-5586-A542-C0EB21336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450850</xdr:colOff>
      <xdr:row>6</xdr:row>
      <xdr:rowOff>133350</xdr:rowOff>
    </xdr:from>
    <xdr:to>
      <xdr:col>22</xdr:col>
      <xdr:colOff>133350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C3122B6-005A-7B7E-C6AE-F8E932C9F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184150</xdr:colOff>
      <xdr:row>8</xdr:row>
      <xdr:rowOff>28575</xdr:rowOff>
    </xdr:from>
    <xdr:to>
      <xdr:col>53</xdr:col>
      <xdr:colOff>307975</xdr:colOff>
      <xdr:row>17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BAF8608-40C0-888D-7DCA-07DA486BF2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419100</xdr:colOff>
      <xdr:row>7</xdr:row>
      <xdr:rowOff>12700</xdr:rowOff>
    </xdr:from>
    <xdr:to>
      <xdr:col>60</xdr:col>
      <xdr:colOff>314325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1FCAF33-B1D4-FBFD-DBB5-E35E269BD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81B00FC-05BC-E00D-311A-B13A58F91A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AD55DCF-CD44-B678-4129-1B4BD5291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82FF79A-EB06-39A8-49B7-E3C54C2228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FEDF8C7-2EF5-C113-CCCB-0FE6C209D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2AFA1BB-A248-38BD-C273-8EB9A35973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D57EB39-3828-47B4-067F-8535A2E30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B8CAFC6-0921-BF97-CEC6-FDDA895B7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CC38D7EF-3735-CDCC-8002-5BC0CB92DE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0F10500-D4B9-8E95-FEBA-32A609AD0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4CD31E1-F093-9493-95DE-9261745D96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50C69E7-1747-97DC-983B-68E86C356C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E7C8D21-A03D-7DC7-49F2-8AE52C4878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3808D50-2F07-2DB0-1B19-2CD251546E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EFC89CB-3F72-AC9E-1DC7-8C3C020A4E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0883D0-D57A-4800-9A1A-2E2110321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B9571D8-210A-4C1E-9B21-645F41882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622088-1043-4138-93FF-4FA27F2E6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8F6A79A-35C7-407C-BD86-9357E99EF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F10E73B-35E2-4D6D-B622-3A06F51BF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2DAECB5-45D8-4070-BDA6-00C5AA80D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ACA4BE5-24A8-4487-93FB-5BB30DFC9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106217</xdr:colOff>
      <xdr:row>9</xdr:row>
      <xdr:rowOff>112856</xdr:rowOff>
    </xdr:from>
    <xdr:to>
      <xdr:col>14</xdr:col>
      <xdr:colOff>301336</xdr:colOff>
      <xdr:row>16</xdr:row>
      <xdr:rowOff>91208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C1D9EE76-75FC-5031-EEB7-B6306AF74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02EFC238-4277-C61E-B491-ADDAD4042F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764020</xdr:colOff>
      <xdr:row>11</xdr:row>
      <xdr:rowOff>137391</xdr:rowOff>
    </xdr:from>
    <xdr:to>
      <xdr:col>43</xdr:col>
      <xdr:colOff>578716</xdr:colOff>
      <xdr:row>34</xdr:row>
      <xdr:rowOff>118341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3AA1BABA-E8FB-879C-1209-C6C9C6B3B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AC77CA2-7846-4E77-A063-20E1A22D3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D698FCC-B688-4A53-AD65-280B1D2AB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E40A2E38-377F-9B5D-2025-E5B7AB3042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47016DE-DF9E-4708-C21A-FB7F9CCC95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2D8C865-5271-AAA4-D726-1AEA4A9932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4E69D55-2570-7B9A-D0ED-75E8B031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00C7E82-A435-4557-9587-B936E5605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E688AC5-09EC-4BB8-8CDD-2E1D13AB4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15AE550-4B62-9416-C018-96B124C3B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30D4033-96A3-DD46-A555-9007652C6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E4F8F07-CCCF-6884-1C47-A76C77B46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74F6A8E-CE51-4313-99D3-EAD5A1362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E7A62AA-4798-476F-AFAB-EB2877371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9127175-2F7F-9267-4846-5D90EB7771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7AE8096-7906-B665-5ABB-6DFB9EAEC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E5864596-5473-2051-007F-038278B14F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0665BD2-3638-4F6F-317B-0483F39560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DEEFBA2-873C-681F-C867-F1381B318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40EDEEB-D01A-676E-360C-471EC6B2A1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2DBFCE0-0861-221C-526C-6185E89004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943E7EE-11C1-D0C3-BC80-829EC3CBB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AC704AB-2F27-C1A7-30E7-B798092F5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04D5FEA-1AFD-D41C-1058-08542C5B5F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7AA0472-21DF-B36F-A8D9-2E383A2063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EC571B1A-E82D-8DE9-B556-0AAA575854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5335759-E848-F960-871A-0D0279669B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40E9319-CDC7-D980-5BF3-8A5E3347E8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DE333A5-B276-994F-96B8-1F58DF3967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4EAC573-48F2-CDE7-7D78-E7BAA6179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nsp8np+dR0z++bOq4QVyvTKDS5U832xuA4RyOWf4GUnN4S+o5XFV5hrjvXiedTECmfQRly6ccKn++IA8jE3n3Q==" saltValue="/DC83EkMyhqIcjxZruNPc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6</v>
      </c>
      <c r="D5" s="12">
        <v>1</v>
      </c>
      <c r="E5" s="20">
        <v>4</v>
      </c>
    </row>
    <row r="6" spans="1:5" x14ac:dyDescent="0.25">
      <c r="A6" s="18" t="s">
        <v>1195</v>
      </c>
      <c r="B6" s="14"/>
      <c r="C6" s="12">
        <v>6</v>
      </c>
      <c r="D6" s="12">
        <v>0</v>
      </c>
      <c r="E6" s="20">
        <v>8</v>
      </c>
    </row>
    <row r="7" spans="1:5" x14ac:dyDescent="0.25">
      <c r="A7" s="18" t="s">
        <v>1196</v>
      </c>
      <c r="B7" s="14"/>
      <c r="C7" s="12">
        <v>1</v>
      </c>
      <c r="D7" s="12">
        <v>0</v>
      </c>
      <c r="E7" s="20">
        <v>1</v>
      </c>
    </row>
    <row r="8" spans="1:5" x14ac:dyDescent="0.25">
      <c r="A8" s="18" t="s">
        <v>1197</v>
      </c>
      <c r="B8" s="14"/>
      <c r="C8" s="12">
        <v>5</v>
      </c>
      <c r="D8" s="12">
        <v>2</v>
      </c>
      <c r="E8" s="20">
        <v>2</v>
      </c>
    </row>
    <row r="9" spans="1:5" x14ac:dyDescent="0.25">
      <c r="A9" s="18" t="s">
        <v>615</v>
      </c>
      <c r="B9" s="14"/>
      <c r="C9" s="12">
        <v>16</v>
      </c>
      <c r="D9" s="12">
        <v>1</v>
      </c>
      <c r="E9" s="20">
        <v>10</v>
      </c>
    </row>
    <row r="10" spans="1:5" x14ac:dyDescent="0.25">
      <c r="A10" s="18" t="s">
        <v>1198</v>
      </c>
      <c r="B10" s="14"/>
      <c r="C10" s="12">
        <v>2</v>
      </c>
      <c r="D10" s="12">
        <v>0</v>
      </c>
      <c r="E10" s="20">
        <v>2</v>
      </c>
    </row>
    <row r="11" spans="1:5" x14ac:dyDescent="0.25">
      <c r="A11" s="201" t="s">
        <v>956</v>
      </c>
      <c r="B11" s="202"/>
      <c r="C11" s="27">
        <v>36</v>
      </c>
      <c r="D11" s="27">
        <v>4</v>
      </c>
      <c r="E11" s="27">
        <v>27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20">
        <v>2</v>
      </c>
    </row>
    <row r="15" spans="1:5" x14ac:dyDescent="0.25">
      <c r="A15" s="18" t="s">
        <v>1201</v>
      </c>
      <c r="B15" s="14"/>
      <c r="C15" s="19"/>
    </row>
    <row r="16" spans="1:5" x14ac:dyDescent="0.25">
      <c r="A16" s="18" t="s">
        <v>1202</v>
      </c>
      <c r="B16" s="14"/>
      <c r="C16" s="19"/>
    </row>
    <row r="17" spans="1:3" x14ac:dyDescent="0.25">
      <c r="A17" s="201" t="s">
        <v>956</v>
      </c>
      <c r="B17" s="202"/>
      <c r="C17" s="27">
        <v>2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20">
        <v>3</v>
      </c>
    </row>
    <row r="22" spans="1:3" x14ac:dyDescent="0.25">
      <c r="A22" s="18" t="s">
        <v>1195</v>
      </c>
      <c r="B22" s="14"/>
      <c r="C22" s="20">
        <v>1</v>
      </c>
    </row>
    <row r="23" spans="1:3" x14ac:dyDescent="0.25">
      <c r="A23" s="18" t="s">
        <v>1196</v>
      </c>
      <c r="B23" s="14"/>
      <c r="C23" s="20">
        <v>1</v>
      </c>
    </row>
    <row r="24" spans="1:3" x14ac:dyDescent="0.25">
      <c r="A24" s="18" t="s">
        <v>1197</v>
      </c>
      <c r="B24" s="14"/>
      <c r="C24" s="20">
        <v>3</v>
      </c>
    </row>
    <row r="25" spans="1:3" x14ac:dyDescent="0.25">
      <c r="A25" s="18" t="s">
        <v>615</v>
      </c>
      <c r="B25" s="14"/>
      <c r="C25" s="20">
        <v>42</v>
      </c>
    </row>
    <row r="26" spans="1:3" x14ac:dyDescent="0.25">
      <c r="A26" s="18" t="s">
        <v>1198</v>
      </c>
      <c r="B26" s="14"/>
      <c r="C26" s="20">
        <v>27</v>
      </c>
    </row>
    <row r="27" spans="1:3" x14ac:dyDescent="0.25">
      <c r="A27" s="201" t="s">
        <v>956</v>
      </c>
      <c r="B27" s="202"/>
      <c r="C27" s="27">
        <v>77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20">
        <v>2</v>
      </c>
    </row>
    <row r="32" spans="1:3" x14ac:dyDescent="0.25">
      <c r="A32" s="18" t="s">
        <v>1049</v>
      </c>
      <c r="B32" s="14"/>
      <c r="C32" s="19"/>
    </row>
    <row r="33" spans="1:3" x14ac:dyDescent="0.25">
      <c r="A33" s="18" t="s">
        <v>1204</v>
      </c>
      <c r="B33" s="14"/>
      <c r="C33" s="20">
        <v>80</v>
      </c>
    </row>
    <row r="34" spans="1:3" x14ac:dyDescent="0.25">
      <c r="A34" s="18" t="s">
        <v>1147</v>
      </c>
      <c r="B34" s="14"/>
      <c r="C34" s="20">
        <v>1</v>
      </c>
    </row>
    <row r="35" spans="1:3" x14ac:dyDescent="0.25">
      <c r="A35" s="18" t="s">
        <v>1205</v>
      </c>
      <c r="B35" s="14"/>
      <c r="C35" s="20">
        <v>5</v>
      </c>
    </row>
    <row r="36" spans="1:3" x14ac:dyDescent="0.25">
      <c r="A36" s="18" t="s">
        <v>1051</v>
      </c>
      <c r="B36" s="14"/>
      <c r="C36" s="19"/>
    </row>
    <row r="37" spans="1:3" x14ac:dyDescent="0.25">
      <c r="A37" s="18" t="s">
        <v>1052</v>
      </c>
      <c r="B37" s="14"/>
      <c r="C37" s="19"/>
    </row>
    <row r="38" spans="1:3" x14ac:dyDescent="0.25">
      <c r="A38" s="18" t="s">
        <v>1110</v>
      </c>
      <c r="B38" s="14"/>
      <c r="C38" s="19"/>
    </row>
    <row r="39" spans="1:3" x14ac:dyDescent="0.25">
      <c r="A39" s="18" t="s">
        <v>1111</v>
      </c>
      <c r="B39" s="14"/>
      <c r="C39" s="19"/>
    </row>
    <row r="40" spans="1:3" x14ac:dyDescent="0.25">
      <c r="A40" s="201" t="s">
        <v>956</v>
      </c>
      <c r="B40" s="202"/>
      <c r="C40" s="27">
        <v>88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20">
        <v>3</v>
      </c>
    </row>
    <row r="45" spans="1:3" x14ac:dyDescent="0.25">
      <c r="A45" s="18" t="s">
        <v>1195</v>
      </c>
      <c r="B45" s="14"/>
      <c r="C45" s="19"/>
    </row>
    <row r="46" spans="1:3" x14ac:dyDescent="0.25">
      <c r="A46" s="18" t="s">
        <v>1196</v>
      </c>
      <c r="B46" s="14"/>
      <c r="C46" s="19"/>
    </row>
    <row r="47" spans="1:3" x14ac:dyDescent="0.25">
      <c r="A47" s="18" t="s">
        <v>1197</v>
      </c>
      <c r="B47" s="14"/>
      <c r="C47" s="20">
        <v>1</v>
      </c>
    </row>
    <row r="48" spans="1:3" x14ac:dyDescent="0.25">
      <c r="A48" s="18" t="s">
        <v>615</v>
      </c>
      <c r="B48" s="14"/>
      <c r="C48" s="19"/>
    </row>
    <row r="49" spans="1:3" x14ac:dyDescent="0.25">
      <c r="A49" s="18" t="s">
        <v>1198</v>
      </c>
      <c r="B49" s="14"/>
      <c r="C49" s="20">
        <v>3</v>
      </c>
    </row>
    <row r="50" spans="1:3" x14ac:dyDescent="0.25">
      <c r="A50" s="201" t="s">
        <v>956</v>
      </c>
      <c r="B50" s="202"/>
      <c r="C50" s="27">
        <v>7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0</v>
      </c>
    </row>
    <row r="54" spans="1:3" x14ac:dyDescent="0.25">
      <c r="A54" s="189"/>
      <c r="B54" s="11" t="s">
        <v>82</v>
      </c>
      <c r="C54" s="20">
        <v>0</v>
      </c>
    </row>
    <row r="55" spans="1:3" x14ac:dyDescent="0.25">
      <c r="A55" s="187" t="s">
        <v>1195</v>
      </c>
      <c r="B55" s="11" t="s">
        <v>79</v>
      </c>
      <c r="C55" s="20">
        <v>0</v>
      </c>
    </row>
    <row r="56" spans="1:3" x14ac:dyDescent="0.25">
      <c r="A56" s="189"/>
      <c r="B56" s="11" t="s">
        <v>82</v>
      </c>
      <c r="C56" s="20">
        <v>0</v>
      </c>
    </row>
    <row r="57" spans="1:3" x14ac:dyDescent="0.25">
      <c r="A57" s="187" t="s">
        <v>1196</v>
      </c>
      <c r="B57" s="11" t="s">
        <v>79</v>
      </c>
      <c r="C57" s="20">
        <v>0</v>
      </c>
    </row>
    <row r="58" spans="1:3" x14ac:dyDescent="0.25">
      <c r="A58" s="189"/>
      <c r="B58" s="11" t="s">
        <v>82</v>
      </c>
      <c r="C58" s="20">
        <v>0</v>
      </c>
    </row>
    <row r="59" spans="1:3" x14ac:dyDescent="0.25">
      <c r="A59" s="187" t="s">
        <v>1197</v>
      </c>
      <c r="B59" s="11" t="s">
        <v>79</v>
      </c>
      <c r="C59" s="20">
        <v>2</v>
      </c>
    </row>
    <row r="60" spans="1:3" x14ac:dyDescent="0.25">
      <c r="A60" s="189"/>
      <c r="B60" s="11" t="s">
        <v>82</v>
      </c>
      <c r="C60" s="20">
        <v>0</v>
      </c>
    </row>
    <row r="61" spans="1:3" x14ac:dyDescent="0.25">
      <c r="A61" s="187" t="s">
        <v>615</v>
      </c>
      <c r="B61" s="11" t="s">
        <v>79</v>
      </c>
      <c r="C61" s="20">
        <v>1</v>
      </c>
    </row>
    <row r="62" spans="1:3" x14ac:dyDescent="0.25">
      <c r="A62" s="189"/>
      <c r="B62" s="11" t="s">
        <v>82</v>
      </c>
      <c r="C62" s="20">
        <v>1</v>
      </c>
    </row>
    <row r="63" spans="1:3" x14ac:dyDescent="0.25">
      <c r="A63" s="187" t="s">
        <v>1198</v>
      </c>
      <c r="B63" s="11" t="s">
        <v>79</v>
      </c>
      <c r="C63" s="20">
        <v>7</v>
      </c>
    </row>
    <row r="64" spans="1:3" x14ac:dyDescent="0.25">
      <c r="A64" s="189"/>
      <c r="B64" s="11" t="s">
        <v>82</v>
      </c>
      <c r="C64" s="20">
        <v>2</v>
      </c>
    </row>
    <row r="65" spans="1:3" x14ac:dyDescent="0.25">
      <c r="A65" s="201" t="s">
        <v>956</v>
      </c>
      <c r="B65" s="202"/>
      <c r="C65" s="27">
        <v>13</v>
      </c>
    </row>
    <row r="66" spans="1:3" x14ac:dyDescent="0.25">
      <c r="A66" s="4"/>
    </row>
  </sheetData>
  <sheetProtection algorithmName="SHA-512" hashValue="qxtGoC91gNSsFd3b8wC3vQml0y6FxFn1RYDQNze1mMIPQG6xR36kfjvguCyDk3cNzQiL7c7YAmsTx0oQLL08BA==" saltValue="EqVOi2xMKh/Wd9pHLLhPT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4" t="s">
        <v>1210</v>
      </c>
    </row>
    <row r="5" spans="1:7" ht="22.5" x14ac:dyDescent="0.25">
      <c r="A5" s="190" t="s">
        <v>1212</v>
      </c>
      <c r="B5" s="30" t="s">
        <v>1213</v>
      </c>
      <c r="C5" s="15"/>
      <c r="D5" s="15"/>
      <c r="E5" s="15"/>
      <c r="F5" s="15"/>
      <c r="G5" s="19"/>
    </row>
    <row r="6" spans="1:7" x14ac:dyDescent="0.25">
      <c r="A6" s="192"/>
      <c r="B6" s="30" t="s">
        <v>1214</v>
      </c>
      <c r="C6" s="12">
        <v>1</v>
      </c>
      <c r="D6" s="12">
        <v>1</v>
      </c>
      <c r="E6" s="12">
        <v>0</v>
      </c>
      <c r="F6" s="12">
        <v>0</v>
      </c>
      <c r="G6" s="35">
        <v>1</v>
      </c>
    </row>
    <row r="7" spans="1:7" x14ac:dyDescent="0.25">
      <c r="A7" s="10" t="s">
        <v>1215</v>
      </c>
      <c r="B7" s="30" t="s">
        <v>1216</v>
      </c>
      <c r="C7" s="15"/>
      <c r="D7" s="15"/>
      <c r="E7" s="15"/>
      <c r="F7" s="15"/>
      <c r="G7" s="19"/>
    </row>
    <row r="8" spans="1:7" ht="22.5" x14ac:dyDescent="0.25">
      <c r="A8" s="190" t="s">
        <v>1217</v>
      </c>
      <c r="B8" s="30" t="s">
        <v>1218</v>
      </c>
      <c r="C8" s="12">
        <v>3</v>
      </c>
      <c r="D8" s="12">
        <v>4</v>
      </c>
      <c r="E8" s="12">
        <v>4</v>
      </c>
      <c r="F8" s="12">
        <v>0</v>
      </c>
      <c r="G8" s="35">
        <v>3</v>
      </c>
    </row>
    <row r="9" spans="1:7" x14ac:dyDescent="0.25">
      <c r="A9" s="191"/>
      <c r="B9" s="30" t="s">
        <v>1219</v>
      </c>
      <c r="C9" s="12">
        <v>0</v>
      </c>
      <c r="D9" s="12">
        <v>2</v>
      </c>
      <c r="E9" s="12">
        <v>0</v>
      </c>
      <c r="F9" s="12">
        <v>0</v>
      </c>
      <c r="G9" s="35">
        <v>0</v>
      </c>
    </row>
    <row r="10" spans="1:7" ht="22.5" x14ac:dyDescent="0.25">
      <c r="A10" s="192"/>
      <c r="B10" s="30" t="s">
        <v>1220</v>
      </c>
      <c r="C10" s="12">
        <v>4</v>
      </c>
      <c r="D10" s="12">
        <v>38</v>
      </c>
      <c r="E10" s="12">
        <v>3</v>
      </c>
      <c r="F10" s="12">
        <v>0</v>
      </c>
      <c r="G10" s="35">
        <v>4</v>
      </c>
    </row>
    <row r="11" spans="1:7" ht="22.5" x14ac:dyDescent="0.25">
      <c r="A11" s="190" t="s">
        <v>1221</v>
      </c>
      <c r="B11" s="30" t="s">
        <v>1222</v>
      </c>
      <c r="C11" s="12">
        <v>1</v>
      </c>
      <c r="D11" s="12">
        <v>0</v>
      </c>
      <c r="E11" s="12">
        <v>0</v>
      </c>
      <c r="F11" s="12">
        <v>0</v>
      </c>
      <c r="G11" s="35">
        <v>1</v>
      </c>
    </row>
    <row r="12" spans="1:7" x14ac:dyDescent="0.25">
      <c r="A12" s="191"/>
      <c r="B12" s="30" t="s">
        <v>1223</v>
      </c>
      <c r="C12" s="15"/>
      <c r="D12" s="15"/>
      <c r="E12" s="15"/>
      <c r="F12" s="15"/>
      <c r="G12" s="19"/>
    </row>
    <row r="13" spans="1:7" ht="22.5" x14ac:dyDescent="0.25">
      <c r="A13" s="192"/>
      <c r="B13" s="30" t="s">
        <v>1224</v>
      </c>
      <c r="C13" s="12">
        <v>1</v>
      </c>
      <c r="D13" s="12">
        <v>0</v>
      </c>
      <c r="E13" s="12">
        <v>0</v>
      </c>
      <c r="F13" s="12">
        <v>0</v>
      </c>
      <c r="G13" s="35">
        <v>1</v>
      </c>
    </row>
    <row r="14" spans="1:7" ht="22.5" x14ac:dyDescent="0.25">
      <c r="A14" s="10" t="s">
        <v>1225</v>
      </c>
      <c r="B14" s="30" t="s">
        <v>1226</v>
      </c>
      <c r="C14" s="15"/>
      <c r="D14" s="15"/>
      <c r="E14" s="15"/>
      <c r="F14" s="15"/>
      <c r="G14" s="19"/>
    </row>
    <row r="15" spans="1:7" x14ac:dyDescent="0.25">
      <c r="A15" s="190" t="s">
        <v>1227</v>
      </c>
      <c r="B15" s="30" t="s">
        <v>1228</v>
      </c>
      <c r="C15" s="12">
        <v>56</v>
      </c>
      <c r="D15" s="12">
        <v>16</v>
      </c>
      <c r="E15" s="12">
        <v>2</v>
      </c>
      <c r="F15" s="12">
        <v>0</v>
      </c>
      <c r="G15" s="35">
        <v>56</v>
      </c>
    </row>
    <row r="16" spans="1:7" x14ac:dyDescent="0.25">
      <c r="A16" s="191"/>
      <c r="B16" s="30" t="s">
        <v>1229</v>
      </c>
      <c r="C16" s="15"/>
      <c r="D16" s="15"/>
      <c r="E16" s="15"/>
      <c r="F16" s="15"/>
      <c r="G16" s="19"/>
    </row>
    <row r="17" spans="1:7" x14ac:dyDescent="0.25">
      <c r="A17" s="191"/>
      <c r="B17" s="30" t="s">
        <v>1230</v>
      </c>
      <c r="C17" s="12">
        <v>0</v>
      </c>
      <c r="D17" s="12">
        <v>0</v>
      </c>
      <c r="E17" s="12">
        <v>1</v>
      </c>
      <c r="F17" s="12">
        <v>0</v>
      </c>
      <c r="G17" s="35">
        <v>0</v>
      </c>
    </row>
    <row r="18" spans="1:7" x14ac:dyDescent="0.25">
      <c r="A18" s="191"/>
      <c r="B18" s="30" t="s">
        <v>1231</v>
      </c>
      <c r="C18" s="15"/>
      <c r="D18" s="15"/>
      <c r="E18" s="15"/>
      <c r="F18" s="15"/>
      <c r="G18" s="19"/>
    </row>
    <row r="19" spans="1:7" ht="22.5" x14ac:dyDescent="0.25">
      <c r="A19" s="192"/>
      <c r="B19" s="30" t="s">
        <v>1232</v>
      </c>
      <c r="C19" s="15"/>
      <c r="D19" s="15"/>
      <c r="E19" s="15"/>
      <c r="F19" s="15"/>
      <c r="G19" s="19"/>
    </row>
    <row r="20" spans="1:7" x14ac:dyDescent="0.25">
      <c r="A20" s="10" t="s">
        <v>1233</v>
      </c>
      <c r="B20" s="30" t="s">
        <v>1234</v>
      </c>
      <c r="C20" s="15"/>
      <c r="D20" s="15"/>
      <c r="E20" s="15"/>
      <c r="F20" s="15"/>
      <c r="G20" s="19"/>
    </row>
    <row r="21" spans="1:7" x14ac:dyDescent="0.25">
      <c r="A21" s="10" t="s">
        <v>1235</v>
      </c>
      <c r="B21" s="30" t="s">
        <v>1236</v>
      </c>
      <c r="C21" s="15"/>
      <c r="D21" s="15"/>
      <c r="E21" s="15"/>
      <c r="F21" s="15"/>
      <c r="G21" s="19"/>
    </row>
    <row r="22" spans="1:7" x14ac:dyDescent="0.25">
      <c r="A22" s="201" t="s">
        <v>956</v>
      </c>
      <c r="B22" s="202"/>
      <c r="C22" s="27">
        <v>66</v>
      </c>
      <c r="D22" s="27">
        <v>61</v>
      </c>
      <c r="E22" s="27">
        <v>10</v>
      </c>
      <c r="F22" s="27">
        <v>0</v>
      </c>
      <c r="G22" s="36">
        <v>66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20">
        <v>0</v>
      </c>
    </row>
    <row r="26" spans="1:7" x14ac:dyDescent="0.25">
      <c r="A26" s="18" t="s">
        <v>114</v>
      </c>
      <c r="B26" s="14"/>
      <c r="C26" s="20">
        <v>0</v>
      </c>
    </row>
    <row r="27" spans="1:7" x14ac:dyDescent="0.25">
      <c r="A27" s="18" t="s">
        <v>1080</v>
      </c>
      <c r="B27" s="14"/>
      <c r="C27" s="20">
        <v>0</v>
      </c>
    </row>
    <row r="28" spans="1:7" x14ac:dyDescent="0.25">
      <c r="A28" s="201" t="s">
        <v>956</v>
      </c>
      <c r="B28" s="202"/>
      <c r="C28" s="27">
        <v>0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20">
        <v>5</v>
      </c>
    </row>
    <row r="33" spans="1:3" x14ac:dyDescent="0.25">
      <c r="A33" s="18" t="s">
        <v>1239</v>
      </c>
      <c r="B33" s="14"/>
      <c r="C33" s="20">
        <v>4</v>
      </c>
    </row>
    <row r="34" spans="1:3" x14ac:dyDescent="0.25">
      <c r="A34" s="18" t="s">
        <v>82</v>
      </c>
      <c r="B34" s="14"/>
      <c r="C34" s="20">
        <v>1</v>
      </c>
    </row>
    <row r="35" spans="1:3" x14ac:dyDescent="0.25">
      <c r="A35" s="201" t="s">
        <v>956</v>
      </c>
      <c r="B35" s="202"/>
      <c r="C35" s="27">
        <v>10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20">
        <v>182</v>
      </c>
    </row>
    <row r="40" spans="1:3" x14ac:dyDescent="0.25">
      <c r="A40" s="18" t="s">
        <v>1242</v>
      </c>
      <c r="B40" s="14"/>
      <c r="C40" s="20">
        <v>9</v>
      </c>
    </row>
    <row r="41" spans="1:3" x14ac:dyDescent="0.25">
      <c r="A41" s="201" t="s">
        <v>956</v>
      </c>
      <c r="B41" s="202"/>
      <c r="C41" s="27">
        <v>191</v>
      </c>
    </row>
    <row r="42" spans="1:3" x14ac:dyDescent="0.25">
      <c r="A42" s="4"/>
    </row>
  </sheetData>
  <sheetProtection algorithmName="SHA-512" hashValue="63CDGwiKNdW38vSZVu8+g8veHzmC/jomSjNPDaJF6Imi/giLeod7otQpieoErsj4pstS6oq2E2uzr0LSO44T3w==" saltValue="yTRD/zmprQHxz1sXRktt6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1"/>
      <c r="B7" s="30" t="s">
        <v>1048</v>
      </c>
      <c r="C7" s="39">
        <v>6</v>
      </c>
      <c r="D7" s="39">
        <v>0</v>
      </c>
      <c r="E7" s="39">
        <v>13</v>
      </c>
      <c r="F7" s="39">
        <v>0</v>
      </c>
      <c r="G7" s="39">
        <v>0</v>
      </c>
      <c r="H7" s="39">
        <v>26</v>
      </c>
      <c r="I7" s="39">
        <v>0</v>
      </c>
      <c r="J7" s="39">
        <v>1</v>
      </c>
      <c r="K7" s="39">
        <v>0</v>
      </c>
      <c r="L7" s="35">
        <v>0</v>
      </c>
    </row>
    <row r="8" spans="1:12" x14ac:dyDescent="0.25">
      <c r="A8" s="191"/>
      <c r="B8" s="30" t="s">
        <v>1256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192"/>
      <c r="B9" s="30" t="s">
        <v>1257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2</v>
      </c>
      <c r="I9" s="39">
        <v>0</v>
      </c>
      <c r="J9" s="39">
        <v>0</v>
      </c>
      <c r="K9" s="39">
        <v>0</v>
      </c>
      <c r="L9" s="35">
        <v>0</v>
      </c>
    </row>
    <row r="10" spans="1:12" x14ac:dyDescent="0.25">
      <c r="A10" s="190" t="s">
        <v>1258</v>
      </c>
      <c r="B10" s="30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1"/>
      <c r="B11" s="30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1"/>
      <c r="B12" s="30" t="s">
        <v>1261</v>
      </c>
      <c r="C12" s="39">
        <v>3</v>
      </c>
      <c r="D12" s="39">
        <v>0</v>
      </c>
      <c r="E12" s="39">
        <v>1</v>
      </c>
      <c r="F12" s="39">
        <v>0</v>
      </c>
      <c r="G12" s="39">
        <v>0</v>
      </c>
      <c r="H12" s="39">
        <v>2</v>
      </c>
      <c r="I12" s="39">
        <v>0</v>
      </c>
      <c r="J12" s="39">
        <v>0</v>
      </c>
      <c r="K12" s="39">
        <v>0</v>
      </c>
      <c r="L12" s="35">
        <v>0</v>
      </c>
    </row>
    <row r="13" spans="1:12" x14ac:dyDescent="0.25">
      <c r="A13" s="191"/>
      <c r="B13" s="30" t="s">
        <v>1262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1"/>
      <c r="B14" s="30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1"/>
      <c r="B15" s="30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1"/>
      <c r="B16" s="30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1"/>
      <c r="B17" s="30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1"/>
      <c r="B18" s="30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1"/>
      <c r="B19" s="30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1"/>
      <c r="B20" s="30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1"/>
      <c r="B21" s="30" t="s">
        <v>1270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1"/>
      <c r="B22" s="30" t="s">
        <v>1271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1"/>
      <c r="B23" s="30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1"/>
      <c r="B24" s="30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1"/>
      <c r="B25" s="30" t="s">
        <v>1274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1"/>
      <c r="B26" s="30" t="s">
        <v>1275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191"/>
      <c r="B27" s="30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1"/>
      <c r="B28" s="30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1"/>
      <c r="B29" s="30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1"/>
      <c r="B30" s="30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1"/>
      <c r="B31" s="30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1"/>
      <c r="B32" s="30" t="s">
        <v>1281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5">
        <v>0</v>
      </c>
    </row>
    <row r="33" spans="1:12" x14ac:dyDescent="0.25">
      <c r="A33" s="191"/>
      <c r="B33" s="30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1"/>
      <c r="B34" s="30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1"/>
      <c r="B35" s="30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1"/>
      <c r="B36" s="30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1"/>
      <c r="B37" s="30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1"/>
      <c r="B38" s="30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1"/>
      <c r="B39" s="30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1"/>
      <c r="B40" s="30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1"/>
      <c r="B41" s="30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1"/>
      <c r="B42" s="30" t="s">
        <v>1291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1"/>
      <c r="B43" s="30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1"/>
      <c r="B44" s="30" t="s">
        <v>1293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3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191"/>
      <c r="B45" s="30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1"/>
      <c r="B46" s="30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1"/>
      <c r="B47" s="30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1"/>
      <c r="B48" s="30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1"/>
      <c r="B49" s="30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1"/>
      <c r="B50" s="30" t="s">
        <v>1299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1"/>
      <c r="B51" s="30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1"/>
      <c r="B52" s="30" t="s">
        <v>1301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191"/>
      <c r="B53" s="30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1"/>
      <c r="B54" s="30" t="s">
        <v>1303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1"/>
      <c r="B55" s="30" t="s">
        <v>1304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1"/>
      <c r="B56" s="30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1"/>
      <c r="B57" s="30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1"/>
      <c r="B58" s="30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1"/>
      <c r="B59" s="30" t="s">
        <v>1308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1"/>
      <c r="B60" s="30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1"/>
      <c r="B61" s="30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1"/>
      <c r="B62" s="30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1"/>
      <c r="B63" s="30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1"/>
      <c r="B64" s="30" t="s">
        <v>1313</v>
      </c>
      <c r="C64" s="39">
        <v>0</v>
      </c>
      <c r="D64" s="39">
        <v>0</v>
      </c>
      <c r="E64" s="39">
        <v>1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191"/>
      <c r="B65" s="30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1"/>
      <c r="B66" s="30" t="s">
        <v>1315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1"/>
      <c r="B67" s="30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1"/>
      <c r="B68" s="30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1"/>
      <c r="B69" s="30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1"/>
      <c r="B70" s="30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1"/>
      <c r="B71" s="30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1"/>
      <c r="B72" s="30" t="s">
        <v>1321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191"/>
      <c r="B73" s="30" t="s">
        <v>1322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191"/>
      <c r="B74" s="30" t="s">
        <v>1323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191"/>
      <c r="B75" s="30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1"/>
      <c r="B76" s="30" t="s">
        <v>1325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1"/>
      <c r="B77" s="30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1"/>
      <c r="B78" s="30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1"/>
      <c r="B79" s="30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1"/>
      <c r="B80" s="30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1"/>
      <c r="B81" s="30" t="s">
        <v>1330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191"/>
      <c r="B82" s="30" t="s">
        <v>1331</v>
      </c>
      <c r="C82" s="39">
        <v>1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1</v>
      </c>
      <c r="K82" s="39">
        <v>0</v>
      </c>
      <c r="L82" s="35">
        <v>0</v>
      </c>
    </row>
    <row r="83" spans="1:12" x14ac:dyDescent="0.25">
      <c r="A83" s="191"/>
      <c r="B83" s="30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1"/>
      <c r="B84" s="30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1"/>
      <c r="B85" s="30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1"/>
      <c r="B86" s="30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1"/>
      <c r="B87" s="30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1"/>
      <c r="B88" s="30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1"/>
      <c r="B89" s="30" t="s">
        <v>1338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1"/>
      <c r="B90" s="30" t="s">
        <v>1339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1"/>
      <c r="B91" s="30" t="s">
        <v>1340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1"/>
      <c r="B92" s="30" t="s">
        <v>1341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1"/>
      <c r="B93" s="30" t="s">
        <v>1342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1"/>
      <c r="B94" s="30" t="s">
        <v>1343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1"/>
      <c r="B95" s="30" t="s">
        <v>1344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1"/>
      <c r="B96" s="30" t="s">
        <v>1345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1"/>
      <c r="B97" s="30" t="s">
        <v>1346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1"/>
      <c r="B98" s="30" t="s">
        <v>1347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1"/>
      <c r="B99" s="30" t="s">
        <v>1348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1"/>
      <c r="B100" s="30" t="s">
        <v>1349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1"/>
      <c r="B101" s="30" t="s">
        <v>1350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1"/>
      <c r="B102" s="30" t="s">
        <v>1351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1"/>
      <c r="B103" s="30" t="s">
        <v>1352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1"/>
      <c r="B104" s="30" t="s">
        <v>1353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191"/>
      <c r="B105" s="30" t="s">
        <v>1354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1"/>
      <c r="B106" s="30" t="s">
        <v>1355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1"/>
      <c r="B107" s="30" t="s">
        <v>1356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1"/>
      <c r="B108" s="30" t="s">
        <v>1357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1"/>
      <c r="B109" s="30" t="s">
        <v>1358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1"/>
      <c r="B110" s="30" t="s">
        <v>1359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1"/>
      <c r="B111" s="30" t="s">
        <v>1360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1"/>
      <c r="B112" s="30" t="s">
        <v>1361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1"/>
      <c r="B113" s="30" t="s">
        <v>1362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1"/>
      <c r="B114" s="30" t="s">
        <v>1363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1"/>
      <c r="B115" s="30" t="s">
        <v>1364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1"/>
      <c r="B116" s="30" t="s">
        <v>1365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1"/>
      <c r="B117" s="30" t="s">
        <v>1366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1"/>
      <c r="B118" s="30" t="s">
        <v>1367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1"/>
      <c r="B119" s="30" t="s">
        <v>1368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1"/>
      <c r="B120" s="30" t="s">
        <v>1369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1"/>
      <c r="B121" s="30" t="s">
        <v>1370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1"/>
      <c r="B122" s="30" t="s">
        <v>1371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1"/>
      <c r="B123" s="30" t="s">
        <v>1372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1"/>
      <c r="B124" s="30" t="s">
        <v>1373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1"/>
      <c r="B125" s="30" t="s">
        <v>1374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1"/>
      <c r="B126" s="30" t="s">
        <v>1375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1"/>
      <c r="B127" s="30" t="s">
        <v>1376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1"/>
      <c r="B128" s="30" t="s">
        <v>1377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1"/>
      <c r="B129" s="30" t="s">
        <v>1378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1"/>
      <c r="B130" s="30" t="s">
        <v>1379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1"/>
      <c r="B131" s="30" t="s">
        <v>1380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1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191"/>
      <c r="B132" s="30" t="s">
        <v>1381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1"/>
      <c r="B133" s="30" t="s">
        <v>1382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1"/>
      <c r="B134" s="30" t="s">
        <v>1383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1"/>
      <c r="B135" s="30" t="s">
        <v>1384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1"/>
      <c r="B136" s="30" t="s">
        <v>1385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1"/>
      <c r="B137" s="30" t="s">
        <v>1386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1"/>
      <c r="B138" s="30" t="s">
        <v>1387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1"/>
      <c r="B139" s="30" t="s">
        <v>1388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1"/>
      <c r="B140" s="30" t="s">
        <v>1389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1"/>
      <c r="B141" s="30" t="s">
        <v>1390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1"/>
      <c r="B142" s="30" t="s">
        <v>1391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191"/>
      <c r="B143" s="30" t="s">
        <v>1392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1"/>
      <c r="B144" s="30" t="s">
        <v>1393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1"/>
      <c r="B145" s="30" t="s">
        <v>1394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1"/>
      <c r="B146" s="30" t="s">
        <v>1395</v>
      </c>
      <c r="C146" s="39">
        <v>0</v>
      </c>
      <c r="D146" s="39">
        <v>0</v>
      </c>
      <c r="E146" s="39">
        <v>1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1"/>
      <c r="B147" s="30" t="s">
        <v>1396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1"/>
      <c r="B148" s="30" t="s">
        <v>1397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5">
        <v>0</v>
      </c>
    </row>
    <row r="149" spans="1:12" x14ac:dyDescent="0.25">
      <c r="A149" s="191"/>
      <c r="B149" s="30" t="s">
        <v>1398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1"/>
      <c r="B150" s="30" t="s">
        <v>1399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1"/>
      <c r="B151" s="30" t="s">
        <v>1400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1"/>
      <c r="B152" s="30" t="s">
        <v>1401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1"/>
      <c r="B153" s="30" t="s">
        <v>1402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1"/>
      <c r="B154" s="30" t="s">
        <v>1403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1"/>
      <c r="B155" s="30" t="s">
        <v>1404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1"/>
      <c r="B156" s="30" t="s">
        <v>1405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1"/>
      <c r="B157" s="30" t="s">
        <v>1406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1"/>
      <c r="B158" s="30" t="s">
        <v>1407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1"/>
      <c r="B159" s="30" t="s">
        <v>1408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1"/>
      <c r="B160" s="30" t="s">
        <v>1409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1"/>
      <c r="B161" s="30" t="s">
        <v>1410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1"/>
      <c r="B162" s="30" t="s">
        <v>1411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1"/>
      <c r="B163" s="30" t="s">
        <v>1412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1"/>
      <c r="B164" s="30" t="s">
        <v>1413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1"/>
      <c r="B165" s="30" t="s">
        <v>1414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1"/>
      <c r="B166" s="30" t="s">
        <v>1415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1"/>
      <c r="B167" s="30" t="s">
        <v>1416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1"/>
      <c r="B168" s="30" t="s">
        <v>1417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1"/>
      <c r="B169" s="30" t="s">
        <v>1418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1"/>
      <c r="B170" s="30" t="s">
        <v>1419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1"/>
      <c r="B171" s="30" t="s">
        <v>1420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1"/>
      <c r="B172" s="30" t="s">
        <v>1421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1"/>
      <c r="B173" s="30" t="s">
        <v>1422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1"/>
      <c r="B174" s="30" t="s">
        <v>1423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1"/>
      <c r="B175" s="30" t="s">
        <v>1424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1"/>
      <c r="B176" s="30" t="s">
        <v>1425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1"/>
      <c r="B177" s="30" t="s">
        <v>1426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1"/>
      <c r="B178" s="30" t="s">
        <v>1427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1"/>
      <c r="B179" s="30" t="s">
        <v>1428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1"/>
      <c r="B180" s="30" t="s">
        <v>1429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1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191"/>
      <c r="B181" s="30" t="s">
        <v>1430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1"/>
      <c r="B182" s="30" t="s">
        <v>1431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1"/>
      <c r="B183" s="30" t="s">
        <v>1432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1"/>
      <c r="B184" s="30" t="s">
        <v>1433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1"/>
      <c r="B185" s="30" t="s">
        <v>1434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1"/>
      <c r="B186" s="30" t="s">
        <v>1435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191"/>
      <c r="B187" s="30" t="s">
        <v>1436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1"/>
      <c r="B188" s="30" t="s">
        <v>1437</v>
      </c>
      <c r="C188" s="39">
        <v>2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191"/>
      <c r="B189" s="30" t="s">
        <v>1438</v>
      </c>
      <c r="C189" s="39">
        <v>0</v>
      </c>
      <c r="D189" s="39">
        <v>0</v>
      </c>
      <c r="E189" s="39">
        <v>8</v>
      </c>
      <c r="F189" s="39">
        <v>0</v>
      </c>
      <c r="G189" s="39">
        <v>0</v>
      </c>
      <c r="H189" s="39">
        <v>5</v>
      </c>
      <c r="I189" s="39">
        <v>0</v>
      </c>
      <c r="J189" s="39">
        <v>0</v>
      </c>
      <c r="K189" s="39">
        <v>0</v>
      </c>
      <c r="L189" s="35">
        <v>0</v>
      </c>
    </row>
    <row r="190" spans="1:12" x14ac:dyDescent="0.25">
      <c r="A190" s="191"/>
      <c r="B190" s="30" t="s">
        <v>1439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1"/>
      <c r="B191" s="30" t="s">
        <v>1440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1"/>
      <c r="B192" s="30" t="s">
        <v>1441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1"/>
      <c r="B193" s="30" t="s">
        <v>1442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1"/>
      <c r="B194" s="30" t="s">
        <v>1443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191"/>
      <c r="B195" s="30" t="s">
        <v>1444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1"/>
      <c r="B196" s="30" t="s">
        <v>1445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1"/>
      <c r="B197" s="30" t="s">
        <v>1446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1"/>
      <c r="B198" s="30" t="s">
        <v>1447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1"/>
      <c r="B199" s="30" t="s">
        <v>1448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1"/>
      <c r="B200" s="30" t="s">
        <v>1449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1"/>
      <c r="B201" s="30" t="s">
        <v>1450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1"/>
      <c r="B202" s="30" t="s">
        <v>1451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1"/>
      <c r="B203" s="30" t="s">
        <v>1452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1"/>
      <c r="B204" s="30" t="s">
        <v>1453</v>
      </c>
      <c r="C204" s="39">
        <v>0</v>
      </c>
      <c r="D204" s="39">
        <v>0</v>
      </c>
      <c r="E204" s="39">
        <v>1</v>
      </c>
      <c r="F204" s="39">
        <v>0</v>
      </c>
      <c r="G204" s="39">
        <v>0</v>
      </c>
      <c r="H204" s="39">
        <v>12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1"/>
      <c r="B205" s="30" t="s">
        <v>1454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1"/>
      <c r="B206" s="30" t="s">
        <v>1455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1"/>
      <c r="B207" s="30" t="s">
        <v>1456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1"/>
      <c r="B208" s="30" t="s">
        <v>1457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1"/>
      <c r="B209" s="30" t="s">
        <v>1458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1"/>
      <c r="B210" s="30" t="s">
        <v>1459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1"/>
      <c r="B211" s="30" t="s">
        <v>1460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1"/>
      <c r="B212" s="30" t="s">
        <v>1461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1"/>
      <c r="B213" s="30" t="s">
        <v>1462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1"/>
      <c r="B214" s="30" t="s">
        <v>1463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1"/>
      <c r="B215" s="30" t="s">
        <v>1464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1"/>
      <c r="B216" s="30" t="s">
        <v>1465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1"/>
      <c r="B217" s="30" t="s">
        <v>1466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1"/>
      <c r="B218" s="30" t="s">
        <v>1467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1"/>
      <c r="B219" s="30" t="s">
        <v>1468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1"/>
      <c r="B220" s="30" t="s">
        <v>1469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1"/>
      <c r="B221" s="30" t="s">
        <v>1470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1"/>
      <c r="B222" s="30" t="s">
        <v>1471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1"/>
      <c r="B223" s="30" t="s">
        <v>1472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1"/>
      <c r="B224" s="30" t="s">
        <v>1473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1"/>
      <c r="B225" s="30" t="s">
        <v>1474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1"/>
      <c r="B226" s="30" t="s">
        <v>1475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1"/>
      <c r="B227" s="30" t="s">
        <v>1476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1"/>
      <c r="B228" s="30" t="s">
        <v>1477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1"/>
      <c r="B229" s="30" t="s">
        <v>1478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191"/>
      <c r="B230" s="30" t="s">
        <v>1479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1"/>
      <c r="B231" s="30" t="s">
        <v>1480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1"/>
      <c r="B232" s="30" t="s">
        <v>1481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1"/>
      <c r="B233" s="30" t="s">
        <v>1482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1"/>
      <c r="B234" s="30" t="s">
        <v>1483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1"/>
      <c r="B235" s="30" t="s">
        <v>1484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1"/>
      <c r="B236" s="30" t="s">
        <v>1485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1"/>
      <c r="B237" s="30" t="s">
        <v>1486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1"/>
      <c r="B238" s="30" t="s">
        <v>1487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1"/>
      <c r="B239" s="30" t="s">
        <v>1488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1"/>
      <c r="B240" s="30" t="s">
        <v>1489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1"/>
      <c r="B241" s="30" t="s">
        <v>1490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1"/>
      <c r="B242" s="30" t="s">
        <v>1491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1"/>
      <c r="B243" s="30" t="s">
        <v>1492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1"/>
      <c r="B244" s="30" t="s">
        <v>1493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1"/>
      <c r="B245" s="30" t="s">
        <v>1494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1"/>
      <c r="B246" s="30" t="s">
        <v>1495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1"/>
      <c r="B247" s="30" t="s">
        <v>1496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1"/>
      <c r="B248" s="30" t="s">
        <v>1497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1"/>
      <c r="B249" s="30" t="s">
        <v>1498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1"/>
      <c r="B250" s="30" t="s">
        <v>1499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1"/>
      <c r="B251" s="30" t="s">
        <v>1500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1"/>
      <c r="B252" s="30" t="s">
        <v>1501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1"/>
      <c r="B253" s="30" t="s">
        <v>1502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1"/>
      <c r="B254" s="30" t="s">
        <v>1503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1"/>
      <c r="B255" s="30" t="s">
        <v>1504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1"/>
      <c r="B256" s="30" t="s">
        <v>1505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1"/>
      <c r="B257" s="30" t="s">
        <v>1506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1"/>
      <c r="B258" s="30" t="s">
        <v>1507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1"/>
      <c r="B259" s="30" t="s">
        <v>1508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1"/>
      <c r="B260" s="30" t="s">
        <v>1509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2"/>
      <c r="B261" s="30" t="s">
        <v>1510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90" t="s">
        <v>1511</v>
      </c>
      <c r="B262" s="30" t="s">
        <v>1512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1"/>
      <c r="B263" s="30" t="s">
        <v>1513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191"/>
      <c r="B264" s="30" t="s">
        <v>1514</v>
      </c>
      <c r="C264" s="39">
        <v>6</v>
      </c>
      <c r="D264" s="39">
        <v>0</v>
      </c>
      <c r="E264" s="39">
        <v>4</v>
      </c>
      <c r="F264" s="39">
        <v>0</v>
      </c>
      <c r="G264" s="39">
        <v>0</v>
      </c>
      <c r="H264" s="39">
        <v>16</v>
      </c>
      <c r="I264" s="39">
        <v>0</v>
      </c>
      <c r="J264" s="39">
        <v>1</v>
      </c>
      <c r="K264" s="39">
        <v>0</v>
      </c>
      <c r="L264" s="35">
        <v>0</v>
      </c>
    </row>
    <row r="265" spans="1:12" x14ac:dyDescent="0.25">
      <c r="A265" s="191"/>
      <c r="B265" s="30" t="s">
        <v>1515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1"/>
      <c r="B266" s="30" t="s">
        <v>1516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191"/>
      <c r="B267" s="30" t="s">
        <v>1517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1"/>
      <c r="B268" s="30" t="s">
        <v>1518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1"/>
      <c r="B269" s="30" t="s">
        <v>1519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1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1"/>
      <c r="B270" s="30" t="s">
        <v>1520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1"/>
      <c r="B271" s="30" t="s">
        <v>1521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1"/>
      <c r="B272" s="30" t="s">
        <v>1522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5">
        <v>0</v>
      </c>
    </row>
    <row r="273" spans="1:12" x14ac:dyDescent="0.25">
      <c r="A273" s="191"/>
      <c r="B273" s="30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4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191"/>
      <c r="B274" s="30" t="s">
        <v>1523</v>
      </c>
      <c r="C274" s="39">
        <v>0</v>
      </c>
      <c r="D274" s="39">
        <v>0</v>
      </c>
      <c r="E274" s="39">
        <v>1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1"/>
      <c r="B275" s="30" t="s">
        <v>1524</v>
      </c>
      <c r="C275" s="39">
        <v>0</v>
      </c>
      <c r="D275" s="39">
        <v>0</v>
      </c>
      <c r="E275" s="39">
        <v>5</v>
      </c>
      <c r="F275" s="39">
        <v>0</v>
      </c>
      <c r="G275" s="39">
        <v>0</v>
      </c>
      <c r="H275" s="39">
        <v>3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191"/>
      <c r="B276" s="30" t="s">
        <v>1525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1"/>
      <c r="B277" s="30" t="s">
        <v>1526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1"/>
      <c r="B278" s="30" t="s">
        <v>1527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1"/>
      <c r="B279" s="30" t="s">
        <v>1528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1"/>
      <c r="B280" s="30" t="s">
        <v>1529</v>
      </c>
      <c r="C280" s="39">
        <v>0</v>
      </c>
      <c r="D280" s="39">
        <v>0</v>
      </c>
      <c r="E280" s="39">
        <v>1</v>
      </c>
      <c r="F280" s="39">
        <v>0</v>
      </c>
      <c r="G280" s="39">
        <v>0</v>
      </c>
      <c r="H280" s="39">
        <v>1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191"/>
      <c r="B281" s="30" t="s">
        <v>1530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1"/>
      <c r="B282" s="30" t="s">
        <v>1531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1"/>
      <c r="B283" s="30" t="s">
        <v>1532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1"/>
      <c r="B284" s="30" t="s">
        <v>1533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1"/>
      <c r="B285" s="30" t="s">
        <v>1534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1"/>
      <c r="B286" s="30" t="s">
        <v>1535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1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1"/>
      <c r="B287" s="30" t="s">
        <v>926</v>
      </c>
      <c r="C287" s="39">
        <v>0</v>
      </c>
      <c r="D287" s="39">
        <v>0</v>
      </c>
      <c r="E287" s="39">
        <v>4</v>
      </c>
      <c r="F287" s="39">
        <v>0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191"/>
      <c r="B288" s="30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1"/>
      <c r="B289" s="30" t="s">
        <v>1536</v>
      </c>
      <c r="C289" s="39">
        <v>0</v>
      </c>
      <c r="D289" s="39">
        <v>0</v>
      </c>
      <c r="E289" s="39">
        <v>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1"/>
      <c r="B290" s="30" t="s">
        <v>1537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1"/>
      <c r="B291" s="30" t="s">
        <v>1538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1"/>
      <c r="B292" s="30" t="s">
        <v>1539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1"/>
      <c r="B293" s="30" t="s">
        <v>1540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2"/>
      <c r="B294" s="30" t="s">
        <v>1541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90" t="s">
        <v>1542</v>
      </c>
      <c r="B295" s="30" t="s">
        <v>1543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1"/>
      <c r="B296" s="30" t="s">
        <v>1544</v>
      </c>
      <c r="C296" s="39">
        <v>6</v>
      </c>
      <c r="D296" s="39">
        <v>0</v>
      </c>
      <c r="E296" s="39">
        <v>0</v>
      </c>
      <c r="F296" s="39">
        <v>0</v>
      </c>
      <c r="G296" s="39">
        <v>0</v>
      </c>
      <c r="H296" s="39">
        <v>6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1"/>
      <c r="B297" s="30" t="s">
        <v>1545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11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1"/>
      <c r="B298" s="30" t="s">
        <v>1546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1"/>
      <c r="B299" s="30" t="s">
        <v>1547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2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1"/>
      <c r="B300" s="30" t="s">
        <v>1548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1"/>
      <c r="B301" s="30" t="s">
        <v>1549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1"/>
      <c r="B302" s="30" t="s">
        <v>1550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1"/>
      <c r="B303" s="30" t="s">
        <v>1551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1"/>
      <c r="B304" s="30" t="s">
        <v>1552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1"/>
      <c r="B305" s="30" t="s">
        <v>1553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1"/>
      <c r="B306" s="30" t="s">
        <v>1554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1"/>
      <c r="B307" s="30" t="s">
        <v>980</v>
      </c>
      <c r="C307" s="39">
        <v>0</v>
      </c>
      <c r="D307" s="39">
        <v>0</v>
      </c>
      <c r="E307" s="39">
        <v>14</v>
      </c>
      <c r="F307" s="39">
        <v>0</v>
      </c>
      <c r="G307" s="39">
        <v>0</v>
      </c>
      <c r="H307" s="39">
        <v>4</v>
      </c>
      <c r="I307" s="39">
        <v>0</v>
      </c>
      <c r="J307" s="39">
        <v>1</v>
      </c>
      <c r="K307" s="39">
        <v>0</v>
      </c>
      <c r="L307" s="35">
        <v>0</v>
      </c>
    </row>
    <row r="308" spans="1:12" x14ac:dyDescent="0.25">
      <c r="A308" s="191"/>
      <c r="B308" s="30" t="s">
        <v>1555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1"/>
      <c r="B309" s="30" t="s">
        <v>1556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3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1"/>
      <c r="B310" s="30" t="s">
        <v>1557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2"/>
      <c r="B311" s="30" t="s">
        <v>1558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s7UJHfbIad5N2/gYHE3EegLsekCIiCnPfwY0AyscDTirKY039KQbjzdj5t0m9opAomyfW4/YxRF29xAuAIiezg==" saltValue="VhCWsfHikG3qQ3hvHOEm/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0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1564</v>
      </c>
      <c r="C7" s="12">
        <v>5</v>
      </c>
      <c r="D7" s="12">
        <v>6</v>
      </c>
      <c r="E7" s="13">
        <v>-0.16666666666666699</v>
      </c>
    </row>
    <row r="8" spans="1:5" x14ac:dyDescent="0.25">
      <c r="A8" s="191"/>
      <c r="B8" s="11" t="s">
        <v>1565</v>
      </c>
      <c r="C8" s="12">
        <v>24</v>
      </c>
      <c r="D8" s="12">
        <v>9</v>
      </c>
      <c r="E8" s="13">
        <v>1.6666666666666701</v>
      </c>
    </row>
    <row r="9" spans="1:5" x14ac:dyDescent="0.25">
      <c r="A9" s="191"/>
      <c r="B9" s="11" t="s">
        <v>1566</v>
      </c>
      <c r="C9" s="12">
        <v>3</v>
      </c>
      <c r="D9" s="12">
        <v>3</v>
      </c>
      <c r="E9" s="13">
        <v>0</v>
      </c>
    </row>
    <row r="10" spans="1:5" x14ac:dyDescent="0.25">
      <c r="A10" s="191"/>
      <c r="B10" s="11" t="s">
        <v>1567</v>
      </c>
      <c r="C10" s="12">
        <v>1</v>
      </c>
      <c r="D10" s="12">
        <v>1</v>
      </c>
      <c r="E10" s="13">
        <v>0</v>
      </c>
    </row>
    <row r="11" spans="1:5" x14ac:dyDescent="0.25">
      <c r="A11" s="191"/>
      <c r="B11" s="11" t="s">
        <v>1568</v>
      </c>
      <c r="C11" s="12">
        <v>11</v>
      </c>
      <c r="D11" s="12">
        <v>1</v>
      </c>
      <c r="E11" s="13">
        <v>10</v>
      </c>
    </row>
    <row r="12" spans="1:5" x14ac:dyDescent="0.25">
      <c r="A12" s="191"/>
      <c r="B12" s="11" t="s">
        <v>1569</v>
      </c>
      <c r="C12" s="12">
        <v>0</v>
      </c>
      <c r="D12" s="12">
        <v>0</v>
      </c>
      <c r="E12" s="13">
        <v>0</v>
      </c>
    </row>
    <row r="13" spans="1:5" x14ac:dyDescent="0.25">
      <c r="A13" s="191"/>
      <c r="B13" s="11" t="s">
        <v>1570</v>
      </c>
      <c r="C13" s="12">
        <v>0</v>
      </c>
      <c r="D13" s="12">
        <v>9</v>
      </c>
      <c r="E13" s="13">
        <v>-1</v>
      </c>
    </row>
    <row r="14" spans="1:5" x14ac:dyDescent="0.25">
      <c r="A14" s="191"/>
      <c r="B14" s="11" t="s">
        <v>1571</v>
      </c>
      <c r="C14" s="12">
        <v>4</v>
      </c>
      <c r="D14" s="12">
        <v>3</v>
      </c>
      <c r="E14" s="13">
        <v>0.33333333333333298</v>
      </c>
    </row>
    <row r="15" spans="1:5" x14ac:dyDescent="0.25">
      <c r="A15" s="191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140</v>
      </c>
      <c r="D16" s="12">
        <v>161</v>
      </c>
      <c r="E16" s="13">
        <v>-0.13043478260869601</v>
      </c>
    </row>
    <row r="17" spans="1:1" x14ac:dyDescent="0.25">
      <c r="A17" s="4"/>
    </row>
  </sheetData>
  <sheetProtection algorithmName="SHA-512" hashValue="fRHKe3rv8axyHa2F/UqTgpxWAXL3RykMc0KaaYbgLrWJJzMgOWH/N66svJm5swdLmCLJ+Vo84snhMBm9KAjAEQ==" saltValue="ixUX6OcQ2wyvsSYhboPRq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20</v>
      </c>
      <c r="D5" s="12">
        <v>9</v>
      </c>
      <c r="E5" s="13">
        <v>1.2222222222222201</v>
      </c>
    </row>
    <row r="6" spans="1:5" x14ac:dyDescent="0.25">
      <c r="A6" s="10" t="s">
        <v>1577</v>
      </c>
      <c r="B6" s="11" t="s">
        <v>1578</v>
      </c>
      <c r="C6" s="12">
        <v>125</v>
      </c>
      <c r="D6" s="12">
        <v>131</v>
      </c>
      <c r="E6" s="13">
        <v>-4.58015267175573E-2</v>
      </c>
    </row>
    <row r="7" spans="1:5" ht="22.5" x14ac:dyDescent="0.25">
      <c r="A7" s="10" t="s">
        <v>1579</v>
      </c>
      <c r="B7" s="11" t="s">
        <v>1580</v>
      </c>
      <c r="C7" s="12">
        <v>49</v>
      </c>
      <c r="D7" s="12">
        <v>57</v>
      </c>
      <c r="E7" s="13">
        <v>-0.140350877192982</v>
      </c>
    </row>
    <row r="8" spans="1:5" ht="22.5" x14ac:dyDescent="0.25">
      <c r="A8" s="10" t="s">
        <v>1581</v>
      </c>
      <c r="B8" s="11" t="s">
        <v>1582</v>
      </c>
      <c r="C8" s="12">
        <v>4</v>
      </c>
      <c r="D8" s="12">
        <v>3</v>
      </c>
      <c r="E8" s="13">
        <v>0.33333333333333298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1</v>
      </c>
      <c r="E9" s="13">
        <v>-1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1</v>
      </c>
      <c r="E10" s="13">
        <v>-1</v>
      </c>
    </row>
    <row r="11" spans="1:5" ht="22.5" x14ac:dyDescent="0.25">
      <c r="A11" s="10" t="s">
        <v>1587</v>
      </c>
      <c r="B11" s="14"/>
      <c r="C11" s="12">
        <v>89</v>
      </c>
      <c r="D11" s="12">
        <v>85</v>
      </c>
      <c r="E11" s="13">
        <v>4.7058823529411799E-2</v>
      </c>
    </row>
    <row r="12" spans="1:5" x14ac:dyDescent="0.25">
      <c r="A12" s="10" t="s">
        <v>1588</v>
      </c>
      <c r="B12" s="14"/>
      <c r="C12" s="12">
        <v>302</v>
      </c>
      <c r="D12" s="12">
        <v>239</v>
      </c>
      <c r="E12" s="13">
        <v>0.26359832635983299</v>
      </c>
    </row>
    <row r="13" spans="1:5" x14ac:dyDescent="0.25">
      <c r="A13" s="190" t="s">
        <v>1589</v>
      </c>
      <c r="B13" s="11" t="s">
        <v>1590</v>
      </c>
      <c r="C13" s="12">
        <v>11</v>
      </c>
      <c r="D13" s="12">
        <v>6</v>
      </c>
      <c r="E13" s="13">
        <v>0.83333333333333304</v>
      </c>
    </row>
    <row r="14" spans="1:5" x14ac:dyDescent="0.25">
      <c r="A14" s="192"/>
      <c r="B14" s="11" t="s">
        <v>1591</v>
      </c>
      <c r="C14" s="12">
        <v>1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2">
        <v>0</v>
      </c>
      <c r="D17" s="12">
        <v>0</v>
      </c>
      <c r="E17" s="20">
        <v>0</v>
      </c>
    </row>
    <row r="18" spans="1:5" x14ac:dyDescent="0.25">
      <c r="A18" s="188"/>
      <c r="B18" s="11" t="s">
        <v>1595</v>
      </c>
      <c r="C18" s="12">
        <v>191</v>
      </c>
      <c r="D18" s="12">
        <v>306</v>
      </c>
      <c r="E18" s="20">
        <v>136</v>
      </c>
    </row>
    <row r="19" spans="1:5" x14ac:dyDescent="0.25">
      <c r="A19" s="188"/>
      <c r="B19" s="11" t="s">
        <v>1596</v>
      </c>
      <c r="C19" s="12">
        <v>0</v>
      </c>
      <c r="D19" s="12">
        <v>0</v>
      </c>
      <c r="E19" s="20">
        <v>0</v>
      </c>
    </row>
    <row r="20" spans="1:5" x14ac:dyDescent="0.25">
      <c r="A20" s="188"/>
      <c r="B20" s="11" t="s">
        <v>1597</v>
      </c>
      <c r="C20" s="12">
        <v>0</v>
      </c>
      <c r="D20" s="12">
        <v>0</v>
      </c>
      <c r="E20" s="20">
        <v>0</v>
      </c>
    </row>
    <row r="21" spans="1:5" x14ac:dyDescent="0.25">
      <c r="A21" s="188"/>
      <c r="B21" s="11" t="s">
        <v>1598</v>
      </c>
      <c r="C21" s="12">
        <v>100</v>
      </c>
      <c r="D21" s="12">
        <v>100</v>
      </c>
      <c r="E21" s="20">
        <v>0</v>
      </c>
    </row>
    <row r="22" spans="1:5" x14ac:dyDescent="0.25">
      <c r="A22" s="188"/>
      <c r="B22" s="11" t="s">
        <v>983</v>
      </c>
      <c r="C22" s="12">
        <v>324</v>
      </c>
      <c r="D22" s="12">
        <v>418</v>
      </c>
      <c r="E22" s="20">
        <v>0</v>
      </c>
    </row>
    <row r="23" spans="1:5" x14ac:dyDescent="0.25">
      <c r="A23" s="188"/>
      <c r="B23" s="11" t="s">
        <v>1599</v>
      </c>
      <c r="C23" s="12">
        <v>18</v>
      </c>
      <c r="D23" s="12">
        <v>18</v>
      </c>
      <c r="E23" s="20">
        <v>0</v>
      </c>
    </row>
    <row r="24" spans="1:5" x14ac:dyDescent="0.25">
      <c r="A24" s="188"/>
      <c r="B24" s="11" t="s">
        <v>1600</v>
      </c>
      <c r="C24" s="12">
        <v>18</v>
      </c>
      <c r="D24" s="12">
        <v>18</v>
      </c>
      <c r="E24" s="20">
        <v>0</v>
      </c>
    </row>
    <row r="25" spans="1:5" x14ac:dyDescent="0.25">
      <c r="A25" s="188"/>
      <c r="B25" s="11" t="s">
        <v>1601</v>
      </c>
      <c r="C25" s="12">
        <v>6</v>
      </c>
      <c r="D25" s="12">
        <v>12</v>
      </c>
      <c r="E25" s="20">
        <v>4</v>
      </c>
    </row>
    <row r="26" spans="1:5" x14ac:dyDescent="0.25">
      <c r="A26" s="188"/>
      <c r="B26" s="11" t="s">
        <v>1602</v>
      </c>
      <c r="C26" s="12">
        <v>244</v>
      </c>
      <c r="D26" s="12">
        <v>400</v>
      </c>
      <c r="E26" s="20">
        <v>4</v>
      </c>
    </row>
    <row r="27" spans="1:5" x14ac:dyDescent="0.25">
      <c r="A27" s="188"/>
      <c r="B27" s="11" t="s">
        <v>1603</v>
      </c>
      <c r="C27" s="12">
        <v>0</v>
      </c>
      <c r="D27" s="12">
        <v>2</v>
      </c>
      <c r="E27" s="20">
        <v>1</v>
      </c>
    </row>
    <row r="28" spans="1:5" x14ac:dyDescent="0.25">
      <c r="A28" s="188"/>
      <c r="B28" s="11" t="s">
        <v>1604</v>
      </c>
      <c r="C28" s="12">
        <v>7</v>
      </c>
      <c r="D28" s="12">
        <v>38</v>
      </c>
      <c r="E28" s="20">
        <v>1</v>
      </c>
    </row>
    <row r="29" spans="1:5" x14ac:dyDescent="0.25">
      <c r="A29" s="188"/>
      <c r="B29" s="11" t="s">
        <v>1605</v>
      </c>
      <c r="C29" s="12">
        <v>324</v>
      </c>
      <c r="D29" s="12">
        <v>328</v>
      </c>
      <c r="E29" s="20">
        <v>239</v>
      </c>
    </row>
    <row r="30" spans="1:5" x14ac:dyDescent="0.25">
      <c r="A30" s="189"/>
      <c r="B30" s="11" t="s">
        <v>1606</v>
      </c>
      <c r="C30" s="12">
        <v>1</v>
      </c>
      <c r="D30" s="12">
        <v>0</v>
      </c>
      <c r="E30" s="20">
        <v>1</v>
      </c>
    </row>
    <row r="31" spans="1:5" x14ac:dyDescent="0.25">
      <c r="A31" s="4"/>
    </row>
  </sheetData>
  <sheetProtection algorithmName="SHA-512" hashValue="d0nM+Yq7P691HdYXRmYl896zOZR8Zwnc2IEHz42WUboKmeEMIovb5G1y8BuA9CotAaGK8b1iZB8h2IEUyUScrg==" saltValue="H+3Z7Sta/l8Yt++spPijE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E702-C2A1-4B20-A76E-27AD75FAD773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7" t="s">
        <v>1735</v>
      </c>
      <c r="D1" s="207"/>
      <c r="E1" s="207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3"/>
    </row>
    <row r="3" spans="1:93" s="102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3"/>
    </row>
    <row r="4" spans="1:93" s="104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4" customFormat="1" ht="14.25" customHeight="1" x14ac:dyDescent="0.25">
      <c r="Z5" s="109" t="s">
        <v>1750</v>
      </c>
      <c r="AA5" s="110" t="s">
        <v>1751</v>
      </c>
      <c r="AB5" s="110" t="s">
        <v>79</v>
      </c>
      <c r="AC5" s="111" t="s">
        <v>79</v>
      </c>
      <c r="AH5" s="109" t="s">
        <v>1750</v>
      </c>
      <c r="AI5" s="110" t="s">
        <v>1751</v>
      </c>
      <c r="AJ5" s="110" t="s">
        <v>79</v>
      </c>
      <c r="AK5" s="111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4" customFormat="1" ht="14.25" customHeight="1" x14ac:dyDescent="0.25">
      <c r="C6" s="112" t="s">
        <v>20</v>
      </c>
      <c r="D6" s="113" t="s">
        <v>1755</v>
      </c>
      <c r="E6" s="112" t="s">
        <v>24</v>
      </c>
      <c r="I6" s="114" t="s">
        <v>49</v>
      </c>
      <c r="J6" s="113" t="s">
        <v>1756</v>
      </c>
      <c r="K6" s="113" t="s">
        <v>63</v>
      </c>
      <c r="L6" s="113" t="s">
        <v>65</v>
      </c>
      <c r="M6" s="115" t="s">
        <v>1757</v>
      </c>
      <c r="N6" s="116" t="s">
        <v>1758</v>
      </c>
      <c r="O6" s="116"/>
      <c r="Q6" s="114" t="s">
        <v>1257</v>
      </c>
      <c r="R6" s="113" t="s">
        <v>1759</v>
      </c>
      <c r="S6" s="113" t="s">
        <v>1760</v>
      </c>
      <c r="T6" s="113" t="s">
        <v>1051</v>
      </c>
      <c r="U6" s="113" t="s">
        <v>1761</v>
      </c>
      <c r="V6" s="115" t="s">
        <v>1650</v>
      </c>
      <c r="Z6" s="117" t="s">
        <v>1762</v>
      </c>
      <c r="AA6" s="118" t="s">
        <v>1762</v>
      </c>
      <c r="AB6" s="118" t="s">
        <v>1763</v>
      </c>
      <c r="AC6" s="119" t="s">
        <v>1764</v>
      </c>
      <c r="AH6" s="117" t="s">
        <v>1762</v>
      </c>
      <c r="AI6" s="118" t="s">
        <v>1762</v>
      </c>
      <c r="AJ6" s="118" t="s">
        <v>1763</v>
      </c>
      <c r="AK6" s="119" t="s">
        <v>1764</v>
      </c>
      <c r="AP6" s="114" t="s">
        <v>1765</v>
      </c>
      <c r="AQ6" s="113" t="s">
        <v>100</v>
      </c>
      <c r="AR6" s="115" t="s">
        <v>1766</v>
      </c>
      <c r="AV6" s="209"/>
      <c r="AW6" s="208"/>
      <c r="AX6" s="208"/>
      <c r="AY6" s="208"/>
      <c r="AZ6" s="208"/>
      <c r="BA6" s="210"/>
      <c r="BE6" s="114" t="s">
        <v>113</v>
      </c>
      <c r="BF6" s="113" t="s">
        <v>114</v>
      </c>
      <c r="BG6" s="115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4" t="s">
        <v>1741</v>
      </c>
      <c r="BZ6" s="113" t="s">
        <v>1768</v>
      </c>
      <c r="CA6" s="115" t="s">
        <v>111</v>
      </c>
      <c r="CF6" s="114" t="s">
        <v>1769</v>
      </c>
      <c r="CG6" s="115" t="s">
        <v>1770</v>
      </c>
      <c r="CM6" s="114" t="s">
        <v>49</v>
      </c>
      <c r="CN6" s="115" t="s">
        <v>50</v>
      </c>
    </row>
    <row r="7" spans="1:93" s="120" customFormat="1" ht="21" customHeight="1" x14ac:dyDescent="0.25">
      <c r="C7" s="121">
        <f>DatosGenerales!C8</f>
        <v>12364</v>
      </c>
      <c r="D7" s="122">
        <f>SUM(DatosGenerales!C15:C19)</f>
        <v>3550</v>
      </c>
      <c r="E7" s="121">
        <f>SUM(DatosGenerales!C12:C14)</f>
        <v>10213</v>
      </c>
      <c r="I7" s="123">
        <f>DatosGenerales!C31</f>
        <v>1586</v>
      </c>
      <c r="J7" s="122">
        <f>DatosGenerales!C32</f>
        <v>122</v>
      </c>
      <c r="K7" s="121">
        <f>SUM(DatosGenerales!C33:C34)</f>
        <v>61</v>
      </c>
      <c r="L7" s="122">
        <f>DatosGenerales!C36</f>
        <v>1161</v>
      </c>
      <c r="M7" s="121">
        <f>DatosGenerales!C95</f>
        <v>1005</v>
      </c>
      <c r="N7" s="124">
        <f>L7-M7</f>
        <v>156</v>
      </c>
      <c r="O7" s="124"/>
      <c r="Q7" s="123">
        <f>DatosGenerales!C36</f>
        <v>1161</v>
      </c>
      <c r="R7" s="122">
        <f>DatosGenerales!C49</f>
        <v>1420</v>
      </c>
      <c r="S7" s="122">
        <f>DatosGenerales!C50</f>
        <v>53</v>
      </c>
      <c r="T7" s="122">
        <f>DatosGenerales!C62</f>
        <v>31</v>
      </c>
      <c r="U7" s="122">
        <f>DatosGenerales!C78</f>
        <v>2</v>
      </c>
      <c r="V7" s="125">
        <f>SUM(Q7:U7)</f>
        <v>2667</v>
      </c>
      <c r="Z7" s="123">
        <f>SUM(DatosGenerales!C106,DatosGenerales!C107,DatosGenerales!C109)</f>
        <v>921</v>
      </c>
      <c r="AA7" s="122">
        <f>SUM(DatosGenerales!C108,DatosGenerales!C110)</f>
        <v>643</v>
      </c>
      <c r="AB7" s="122">
        <f>DatosGenerales!C106</f>
        <v>839</v>
      </c>
      <c r="AC7" s="125">
        <f>DatosGenerales!C107</f>
        <v>69</v>
      </c>
      <c r="AH7" s="123">
        <f>SUM(DatosGenerales!C115,DatosGenerales!C116,DatosGenerales!C118)</f>
        <v>85</v>
      </c>
      <c r="AI7" s="122">
        <f>SUM(DatosGenerales!C117,DatosGenerales!C119)</f>
        <v>3</v>
      </c>
      <c r="AJ7" s="122">
        <f>DatosGenerales!C115</f>
        <v>25</v>
      </c>
      <c r="AK7" s="125">
        <f>DatosGenerales!C116</f>
        <v>45</v>
      </c>
      <c r="AP7" s="123">
        <f>SUM(DatosGenerales!C135:C136)</f>
        <v>110</v>
      </c>
      <c r="AQ7" s="122">
        <f>SUM(DatosGenerales!C137:C138)</f>
        <v>1</v>
      </c>
      <c r="AR7" s="125">
        <f>SUM(DatosGenerales!C139:C140)</f>
        <v>82</v>
      </c>
      <c r="AV7" s="123">
        <f>DatosGenerales!C145</f>
        <v>8</v>
      </c>
      <c r="AW7" s="122">
        <f>DatosGenerales!C146</f>
        <v>98</v>
      </c>
      <c r="AX7" s="122">
        <f>DatosGenerales!C147</f>
        <v>6</v>
      </c>
      <c r="AY7" s="122">
        <f>DatosGenerales!C148</f>
        <v>4</v>
      </c>
      <c r="AZ7" s="122">
        <f>DatosGenerales!C149</f>
        <v>75</v>
      </c>
      <c r="BA7" s="125">
        <f>DatosGenerales!C150</f>
        <v>0</v>
      </c>
      <c r="BE7" s="123">
        <f>DatosGenerales!C151</f>
        <v>70</v>
      </c>
      <c r="BF7" s="122">
        <f>DatosGenerales!C152</f>
        <v>120</v>
      </c>
      <c r="BG7" s="125">
        <f>DatosGenerales!C154</f>
        <v>31</v>
      </c>
      <c r="BK7" s="123">
        <f>SUM(DatosGenerales!C297:C311)</f>
        <v>1089</v>
      </c>
      <c r="BL7" s="122">
        <f>SUM(DatosGenerales!C294:C296)</f>
        <v>15</v>
      </c>
      <c r="BM7" s="122">
        <f>SUM(DatosGenerales!C312:C344)</f>
        <v>247</v>
      </c>
      <c r="BN7" s="122">
        <f>SUM(DatosGenerales!C289)</f>
        <v>7</v>
      </c>
      <c r="BO7" s="122">
        <f>SUM(DatosGenerales!C356:C364)</f>
        <v>30</v>
      </c>
      <c r="BP7" s="122">
        <f>SUM(DatosGenerales!C286:C288)</f>
        <v>0</v>
      </c>
      <c r="BQ7" s="122">
        <f>SUM(DatosGenerales!C345:C355)</f>
        <v>2</v>
      </c>
      <c r="BR7" s="122">
        <f>SUM(DatosGenerales!C290:C292)</f>
        <v>40</v>
      </c>
      <c r="BS7" s="125">
        <f>SUM(DatosGenerales!C283:C285)</f>
        <v>722</v>
      </c>
      <c r="BT7" s="125">
        <f>SUM(DatosGenerales!C293)</f>
        <v>0</v>
      </c>
      <c r="BU7" s="125">
        <f>SUM(DatosGenerales!C365:C377)</f>
        <v>110</v>
      </c>
      <c r="BY7" s="123">
        <f>DatosGenerales!C246</f>
        <v>0</v>
      </c>
      <c r="BZ7" s="122">
        <f>DatosGenerales!C247</f>
        <v>0</v>
      </c>
      <c r="CA7" s="125">
        <f>DatosGenerales!C248</f>
        <v>0</v>
      </c>
      <c r="CF7" s="123">
        <f>DatosDiscapacidad!C5</f>
        <v>20</v>
      </c>
      <c r="CG7" s="125">
        <f>DatosDiscapacidad!C11</f>
        <v>89</v>
      </c>
      <c r="CM7" s="123">
        <f>DatosGenerales!C40</f>
        <v>3388</v>
      </c>
      <c r="CN7" s="125">
        <f>DatosGenerales!C41</f>
        <v>1742</v>
      </c>
    </row>
    <row r="8" spans="1:93" x14ac:dyDescent="0.25">
      <c r="B8" s="126"/>
    </row>
    <row r="11" spans="1:93" x14ac:dyDescent="0.25">
      <c r="R11" s="100" t="s">
        <v>1771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0" t="s">
        <v>1772</v>
      </c>
    </row>
    <row r="22" spans="19:93" x14ac:dyDescent="0.2">
      <c r="BK22" s="128" t="s">
        <v>1773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4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1774</v>
      </c>
      <c r="BO38" s="135">
        <v>13</v>
      </c>
    </row>
    <row r="41" spans="62:67" x14ac:dyDescent="0.2">
      <c r="BK41" s="128" t="s">
        <v>1775</v>
      </c>
    </row>
    <row r="51" spans="63:74" x14ac:dyDescent="0.25">
      <c r="BK51" s="132" t="s">
        <v>1776</v>
      </c>
      <c r="BL51" s="132" t="s">
        <v>1776</v>
      </c>
      <c r="BM51" s="131"/>
    </row>
    <row r="52" spans="63:74" x14ac:dyDescent="0.25">
      <c r="BK52" s="132" t="s">
        <v>1777</v>
      </c>
      <c r="BL52" s="132" t="s">
        <v>1778</v>
      </c>
      <c r="BM52" s="132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3">
        <f>SUM(DatosGenerales!C310,DatosGenerales!C299,DatosGenerales!C308)</f>
        <v>264</v>
      </c>
      <c r="BL53" s="133">
        <f>SUM(DatosGenerales!C311,DatosGenerales!C300,DatosGenerales!C309)</f>
        <v>379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1779</v>
      </c>
    </row>
    <row r="65" spans="63:71" x14ac:dyDescent="0.25">
      <c r="BK65" s="132" t="s">
        <v>1780</v>
      </c>
      <c r="BL65" s="132" t="s">
        <v>1781</v>
      </c>
      <c r="BM65" s="132" t="s">
        <v>1782</v>
      </c>
      <c r="BN65" s="132"/>
    </row>
    <row r="66" spans="63:71" x14ac:dyDescent="0.25">
      <c r="BK66" s="133">
        <f>SUM(DatosGenerales!C310:C311)</f>
        <v>11</v>
      </c>
      <c r="BL66" s="133">
        <f>SUM(DatosGenerales!C299:C300)</f>
        <v>331</v>
      </c>
      <c r="BM66" s="133">
        <f>SUM(DatosGenerales!C308:C309)</f>
        <v>301</v>
      </c>
      <c r="BN66" s="133"/>
      <c r="BO66" s="120"/>
      <c r="BP66" s="120"/>
      <c r="BQ66" s="120"/>
      <c r="BR66" s="120"/>
      <c r="BS66" s="120"/>
    </row>
  </sheetData>
  <sheetProtection algorithmName="SHA-512" hashValue="P6ZUQ9r6LN19nUmh9vWLhBuj5FLH7uaSjTxRszPXiIgsAM09o2DsSecTn2EOFW7SrhEZ2LiUbSjcwVkKQJyCLw==" saltValue="CkHQIzKc0INV9GrgsiCJW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3DC1-59B3-4C5E-ACAF-7EBC32946C67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7" customWidth="1"/>
    <col min="2" max="2" width="7.85546875" style="137" customWidth="1"/>
    <col min="3" max="3" width="11.42578125" style="137"/>
    <col min="4" max="4" width="12" style="137" customWidth="1"/>
    <col min="5" max="5" width="51.42578125" style="137" customWidth="1"/>
    <col min="6" max="6" width="2.5703125" style="137" customWidth="1"/>
    <col min="7" max="7" width="7.85546875" style="137" customWidth="1"/>
    <col min="8" max="9" width="11.42578125" style="137"/>
    <col min="10" max="10" width="51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1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1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1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1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1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1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1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1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1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1.42578125" style="137" customWidth="1"/>
    <col min="61" max="61" width="2.5703125" style="137" customWidth="1"/>
    <col min="62" max="16384" width="11.42578125" style="137"/>
  </cols>
  <sheetData>
    <row r="1" spans="1:61" ht="18.75" customHeight="1" x14ac:dyDescent="0.2">
      <c r="A1" s="136"/>
      <c r="C1" s="128" t="s">
        <v>1783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1784</v>
      </c>
      <c r="H3" s="128" t="s">
        <v>1785</v>
      </c>
      <c r="M3" s="128" t="s">
        <v>1786</v>
      </c>
      <c r="R3" s="128" t="s">
        <v>1787</v>
      </c>
      <c r="W3" s="128" t="s">
        <v>1788</v>
      </c>
      <c r="AB3" s="128" t="s">
        <v>1789</v>
      </c>
      <c r="AG3" s="128" t="s">
        <v>1790</v>
      </c>
      <c r="AL3" s="128" t="s">
        <v>1791</v>
      </c>
      <c r="AQ3" s="128" t="s">
        <v>1792</v>
      </c>
      <c r="AV3" s="128" t="s">
        <v>1793</v>
      </c>
      <c r="BA3" s="128" t="s">
        <v>1794</v>
      </c>
      <c r="BF3" s="128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1774</v>
      </c>
      <c r="D25" s="135">
        <v>100</v>
      </c>
      <c r="H25" s="134" t="s">
        <v>1774</v>
      </c>
      <c r="I25" s="135">
        <v>50</v>
      </c>
      <c r="M25" s="134" t="s">
        <v>1774</v>
      </c>
      <c r="N25" s="135">
        <v>10</v>
      </c>
      <c r="R25" s="134" t="s">
        <v>1774</v>
      </c>
      <c r="S25" s="135">
        <v>50</v>
      </c>
      <c r="W25" s="134" t="s">
        <v>1774</v>
      </c>
      <c r="X25" s="135">
        <v>50</v>
      </c>
      <c r="AB25" s="134" t="s">
        <v>1774</v>
      </c>
      <c r="AC25" s="135">
        <v>0</v>
      </c>
      <c r="AG25" s="134" t="s">
        <v>1774</v>
      </c>
      <c r="AH25" s="135">
        <v>0</v>
      </c>
      <c r="AL25" s="134" t="s">
        <v>1774</v>
      </c>
      <c r="AM25" s="135">
        <v>0</v>
      </c>
      <c r="AQ25" s="134" t="s">
        <v>1774</v>
      </c>
      <c r="AR25" s="135">
        <v>0</v>
      </c>
      <c r="AV25" s="134" t="s">
        <v>1774</v>
      </c>
      <c r="AW25" s="135">
        <v>10</v>
      </c>
      <c r="BA25" s="134" t="s">
        <v>1774</v>
      </c>
      <c r="BB25" s="135">
        <v>0</v>
      </c>
      <c r="BF25" s="134" t="s">
        <v>1774</v>
      </c>
      <c r="BG25" s="135">
        <v>50</v>
      </c>
    </row>
  </sheetData>
  <sheetProtection algorithmName="SHA-512" hashValue="3wPws9LfTZdboK/NXjT0C67Q98OKx/eeIWjF4SeEkMkWdkJwDcQvgAva085QcH/A2nQPrhXjMLbNhVv2+dHgvg==" saltValue="hTZLqJK5Lz5xnw5kpG/Ld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CC18-EAD8-4BA0-942B-03AEB0CB9772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1797</v>
      </c>
      <c r="D4" s="102"/>
      <c r="E4" s="102"/>
      <c r="F4" s="102"/>
      <c r="G4" s="102"/>
      <c r="I4" s="100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0"/>
      <c r="BD4" s="140"/>
      <c r="BE4" s="205" t="s">
        <v>1801</v>
      </c>
      <c r="BF4" s="213"/>
      <c r="BG4" s="213"/>
      <c r="BH4" s="213"/>
      <c r="BI4" s="213"/>
      <c r="BJ4" s="140"/>
      <c r="BK4" s="140"/>
      <c r="BL4" s="140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6" t="s">
        <v>245</v>
      </c>
      <c r="D6" s="141" t="s">
        <v>20</v>
      </c>
      <c r="E6" s="229" t="s">
        <v>114</v>
      </c>
      <c r="F6" s="230"/>
      <c r="G6" s="231"/>
      <c r="H6" s="141" t="s">
        <v>1013</v>
      </c>
      <c r="I6" s="100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2"/>
      <c r="AQ6" s="102"/>
    </row>
    <row r="7" spans="1:65" s="104" customFormat="1" ht="35.25" customHeight="1" x14ac:dyDescent="0.25">
      <c r="C7" s="227"/>
      <c r="D7" s="142"/>
      <c r="E7" s="143" t="s">
        <v>1010</v>
      </c>
      <c r="F7" s="143" t="s">
        <v>1011</v>
      </c>
      <c r="G7" s="143" t="s">
        <v>1012</v>
      </c>
      <c r="H7" s="142"/>
      <c r="I7" s="100"/>
      <c r="L7" s="232"/>
      <c r="M7" s="233"/>
      <c r="N7" s="233"/>
      <c r="O7" s="113" t="s">
        <v>1006</v>
      </c>
      <c r="P7" s="115" t="s">
        <v>1007</v>
      </c>
      <c r="Q7" s="113" t="s">
        <v>1006</v>
      </c>
      <c r="R7" s="115" t="s">
        <v>1007</v>
      </c>
      <c r="U7" s="144" t="s">
        <v>982</v>
      </c>
      <c r="V7" s="106" t="s">
        <v>983</v>
      </c>
      <c r="W7" s="106" t="s">
        <v>1804</v>
      </c>
      <c r="X7" s="106" t="s">
        <v>989</v>
      </c>
      <c r="Y7" s="106" t="s">
        <v>990</v>
      </c>
      <c r="Z7" s="106" t="s">
        <v>991</v>
      </c>
      <c r="AA7" s="106" t="s">
        <v>992</v>
      </c>
      <c r="AB7" s="106" t="s">
        <v>993</v>
      </c>
      <c r="AC7" s="106" t="s">
        <v>1805</v>
      </c>
      <c r="AD7" s="106" t="s">
        <v>995</v>
      </c>
      <c r="AE7" s="144" t="s">
        <v>980</v>
      </c>
      <c r="AI7" s="105" t="s">
        <v>961</v>
      </c>
      <c r="AJ7" s="106" t="s">
        <v>334</v>
      </c>
      <c r="AK7" s="106" t="s">
        <v>962</v>
      </c>
      <c r="AL7" s="106" t="s">
        <v>963</v>
      </c>
      <c r="AM7" s="106" t="s">
        <v>964</v>
      </c>
      <c r="AN7" s="144" t="s">
        <v>965</v>
      </c>
      <c r="AO7" s="106" t="s">
        <v>966</v>
      </c>
      <c r="AP7" s="106" t="s">
        <v>518</v>
      </c>
      <c r="AQ7" s="144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8"/>
      <c r="BF7" s="105" t="s">
        <v>1657</v>
      </c>
      <c r="BG7" s="106" t="s">
        <v>1658</v>
      </c>
      <c r="BH7" s="106" t="s">
        <v>1660</v>
      </c>
      <c r="BI7" s="106" t="s">
        <v>1661</v>
      </c>
      <c r="BJ7" s="106" t="s">
        <v>1662</v>
      </c>
      <c r="BK7" s="106" t="s">
        <v>1663</v>
      </c>
      <c r="BL7" s="144" t="s">
        <v>1665</v>
      </c>
    </row>
    <row r="8" spans="1:65" s="120" customFormat="1" ht="21" x14ac:dyDescent="0.25">
      <c r="C8" s="228"/>
      <c r="D8" s="146">
        <f>DatosMenores!C65</f>
        <v>508</v>
      </c>
      <c r="E8" s="146">
        <f>DatosMenores!C66</f>
        <v>67</v>
      </c>
      <c r="F8" s="146">
        <f>DatosMenores!C67</f>
        <v>18</v>
      </c>
      <c r="G8" s="146">
        <f>DatosMenores!C68</f>
        <v>153</v>
      </c>
      <c r="H8" s="147">
        <f>DatosMenores!C69</f>
        <v>15</v>
      </c>
      <c r="I8" s="100"/>
      <c r="L8" s="121">
        <f>DatosMenores!C55</f>
        <v>6</v>
      </c>
      <c r="M8" s="122">
        <f>DatosMenores!C56</f>
        <v>41</v>
      </c>
      <c r="N8" s="122">
        <f>DatosMenores!C57</f>
        <v>65</v>
      </c>
      <c r="O8" s="122">
        <f>DatosMenores!C58</f>
        <v>0</v>
      </c>
      <c r="P8" s="121">
        <f>DatosMenores!C59</f>
        <v>0</v>
      </c>
      <c r="Q8" s="122">
        <f>DatosMenores!C60</f>
        <v>18</v>
      </c>
      <c r="R8" s="121">
        <f>DatosMenores!C61</f>
        <v>1</v>
      </c>
      <c r="U8" s="121">
        <f>DatosMenores!C33</f>
        <v>161</v>
      </c>
      <c r="V8" s="122">
        <f>SUM(DatosMenores!C34:C37)</f>
        <v>18</v>
      </c>
      <c r="W8" s="122">
        <f>DatosMenores!C38</f>
        <v>3</v>
      </c>
      <c r="X8" s="122">
        <f>DatosMenores!C39</f>
        <v>56</v>
      </c>
      <c r="Y8" s="122">
        <f>DatosMenores!C40</f>
        <v>29</v>
      </c>
      <c r="Z8" s="122">
        <f>DatosMenores!D41</f>
        <v>0</v>
      </c>
      <c r="AA8" s="122">
        <f>DatosMenores!C42</f>
        <v>0</v>
      </c>
      <c r="AB8" s="122">
        <f>DatosMenores!C43</f>
        <v>11</v>
      </c>
      <c r="AC8" s="122">
        <f>DatosMenores!C44</f>
        <v>7</v>
      </c>
      <c r="AD8" s="122">
        <f>DatosMenores!C45</f>
        <v>5</v>
      </c>
      <c r="AE8" s="121">
        <f>DatosMenores!C46</f>
        <v>4</v>
      </c>
      <c r="AG8" s="102"/>
      <c r="AI8" s="123">
        <f>DatosMenores!C7</f>
        <v>0</v>
      </c>
      <c r="AJ8" s="122">
        <f>DatosMenores!C8</f>
        <v>48</v>
      </c>
      <c r="AK8" s="122">
        <f>DatosMenores!C9</f>
        <v>6</v>
      </c>
      <c r="AL8" s="122">
        <f>DatosMenores!C10</f>
        <v>0</v>
      </c>
      <c r="AM8" s="122">
        <f>DatosMenores!C11</f>
        <v>15</v>
      </c>
      <c r="AN8" s="121">
        <f>DatosMenores!C12</f>
        <v>17</v>
      </c>
      <c r="AO8" s="122">
        <f>DatosMenores!C13</f>
        <v>26</v>
      </c>
      <c r="AP8" s="122">
        <f>DatosMenores!C14</f>
        <v>12</v>
      </c>
      <c r="AQ8" s="121">
        <f>DatosMenores!C15</f>
        <v>1</v>
      </c>
      <c r="AR8" s="102"/>
      <c r="AT8" s="145" t="s">
        <v>1018</v>
      </c>
      <c r="AU8" s="145" t="s">
        <v>1013</v>
      </c>
      <c r="AV8" s="145" t="s">
        <v>1018</v>
      </c>
      <c r="AW8" s="145" t="s">
        <v>1013</v>
      </c>
      <c r="AX8" s="145" t="s">
        <v>1018</v>
      </c>
      <c r="AY8" s="145" t="s">
        <v>1013</v>
      </c>
      <c r="AZ8" s="145" t="s">
        <v>1018</v>
      </c>
      <c r="BA8" s="145" t="s">
        <v>1013</v>
      </c>
      <c r="BB8" s="145" t="s">
        <v>1018</v>
      </c>
      <c r="BC8" s="145" t="s">
        <v>1013</v>
      </c>
      <c r="BE8" s="104"/>
      <c r="BF8" s="123">
        <f>DatosMenores!C105+DatosMenores!C106</f>
        <v>37</v>
      </c>
      <c r="BG8" s="122">
        <f>DatosMenores!C107</f>
        <v>24</v>
      </c>
      <c r="BH8" s="122">
        <f>DatosMenores!C108</f>
        <v>0</v>
      </c>
      <c r="BI8" s="122">
        <f>DatosMenores!C109</f>
        <v>0</v>
      </c>
      <c r="BJ8" s="121">
        <f>DatosMenores!C110</f>
        <v>0</v>
      </c>
      <c r="BK8" s="122">
        <f>DatosMenores!C111</f>
        <v>0</v>
      </c>
      <c r="BL8" s="122">
        <f>DatosMenores!C112</f>
        <v>0</v>
      </c>
      <c r="BM8" s="104"/>
    </row>
    <row r="9" spans="1:65" ht="21" x14ac:dyDescent="0.25">
      <c r="B9" s="126"/>
      <c r="C9" s="217" t="s">
        <v>1014</v>
      </c>
      <c r="D9" s="107" t="s">
        <v>1015</v>
      </c>
      <c r="E9" s="145" t="s">
        <v>1016</v>
      </c>
      <c r="F9" s="104"/>
      <c r="G9" s="104"/>
      <c r="H9" s="104"/>
      <c r="AF9" s="104"/>
      <c r="AH9" s="148"/>
      <c r="AQ9" s="104"/>
      <c r="AT9" s="147">
        <f>DatosMenores!C86</f>
        <v>51</v>
      </c>
      <c r="AU9" s="147">
        <f>DatosMenores!C87</f>
        <v>143</v>
      </c>
      <c r="AV9" s="147">
        <f>DatosMenores!C88</f>
        <v>28</v>
      </c>
      <c r="AW9" s="147">
        <f>DatosMenores!C89</f>
        <v>113</v>
      </c>
      <c r="AX9" s="147">
        <f>DatosMenores!C90</f>
        <v>72</v>
      </c>
      <c r="AY9" s="147">
        <f>DatosMenores!C91</f>
        <v>575</v>
      </c>
      <c r="AZ9" s="147">
        <f>DatosMenores!C92</f>
        <v>0</v>
      </c>
      <c r="BA9" s="147">
        <f>DatosMenores!C93</f>
        <v>0</v>
      </c>
      <c r="BB9" s="147">
        <f>DatosMenores!C94</f>
        <v>2</v>
      </c>
      <c r="BC9" s="147">
        <f>DatosMenores!C95</f>
        <v>2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8"/>
      <c r="D10" s="149">
        <f>DatosMenores!C70</f>
        <v>390</v>
      </c>
      <c r="E10" s="150">
        <f>DatosMenores!C71</f>
        <v>0</v>
      </c>
      <c r="F10" s="104"/>
      <c r="G10" s="104"/>
      <c r="H10" s="104"/>
      <c r="AI10" s="105" t="s">
        <v>1810</v>
      </c>
      <c r="AJ10" s="106" t="s">
        <v>651</v>
      </c>
      <c r="AK10" s="106" t="s">
        <v>969</v>
      </c>
      <c r="AL10" s="106" t="s">
        <v>1811</v>
      </c>
      <c r="AM10" s="106" t="s">
        <v>971</v>
      </c>
      <c r="AN10" s="106" t="s">
        <v>972</v>
      </c>
      <c r="AO10" s="106" t="s">
        <v>974</v>
      </c>
      <c r="AP10" s="106" t="s">
        <v>111</v>
      </c>
      <c r="AQ10" s="106" t="s">
        <v>975</v>
      </c>
      <c r="AR10" s="144" t="s">
        <v>976</v>
      </c>
    </row>
    <row r="11" spans="1:65" ht="18.75" customHeight="1" x14ac:dyDescent="0.25">
      <c r="C11" s="219" t="s">
        <v>1017</v>
      </c>
      <c r="D11" s="141" t="s">
        <v>1018</v>
      </c>
      <c r="E11" s="222" t="s">
        <v>1812</v>
      </c>
      <c r="F11" s="223"/>
      <c r="G11" s="223"/>
      <c r="H11" s="141" t="s">
        <v>1013</v>
      </c>
      <c r="AI11" s="123">
        <f>DatosMenores!C16</f>
        <v>0</v>
      </c>
      <c r="AJ11" s="122">
        <f>DatosMenores!C17</f>
        <v>1</v>
      </c>
      <c r="AK11" s="122">
        <f>DatosMenores!C18</f>
        <v>8</v>
      </c>
      <c r="AL11" s="122">
        <f>DatosMenores!C19</f>
        <v>30</v>
      </c>
      <c r="AM11" s="122">
        <f>DatosMenores!C20</f>
        <v>2</v>
      </c>
      <c r="AN11" s="122">
        <f>DatosMenores!C21</f>
        <v>0</v>
      </c>
      <c r="AO11" s="122">
        <f>DatosMenores!C23</f>
        <v>1</v>
      </c>
      <c r="AP11" s="122">
        <f>DatosMenores!C24</f>
        <v>36</v>
      </c>
      <c r="AQ11" s="122">
        <f>DatosMenores!C25</f>
        <v>6</v>
      </c>
      <c r="AR11" s="121">
        <f>DatosMenores!C26</f>
        <v>0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2"/>
      <c r="E12" s="151" t="s">
        <v>1019</v>
      </c>
      <c r="F12" s="119" t="s">
        <v>1020</v>
      </c>
      <c r="G12" s="119" t="s">
        <v>1021</v>
      </c>
      <c r="H12" s="142"/>
      <c r="AT12" s="145" t="s">
        <v>1018</v>
      </c>
      <c r="AU12" s="145" t="s">
        <v>1013</v>
      </c>
      <c r="AV12" s="145" t="s">
        <v>1018</v>
      </c>
      <c r="AW12" s="145" t="s">
        <v>1013</v>
      </c>
      <c r="AX12" s="225"/>
      <c r="AY12" s="225"/>
    </row>
    <row r="13" spans="1:65" ht="12.75" customHeight="1" x14ac:dyDescent="0.25">
      <c r="C13" s="221"/>
      <c r="D13" s="152">
        <f>DatosMenores!C72</f>
        <v>255</v>
      </c>
      <c r="E13" s="153">
        <f>DatosMenores!C73</f>
        <v>80</v>
      </c>
      <c r="F13" s="125">
        <f>DatosMenores!C74</f>
        <v>10</v>
      </c>
      <c r="G13" s="125">
        <f>DatosMenores!C75</f>
        <v>113</v>
      </c>
      <c r="H13" s="154">
        <f>DatosMenores!C76</f>
        <v>52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24</v>
      </c>
      <c r="AY13" s="147">
        <f>DatosMenores!C101</f>
        <v>0</v>
      </c>
    </row>
  </sheetData>
  <sheetProtection algorithmName="SHA-512" hashValue="/HAhApsrqeQzt4PGEe+7s3QCFdIvLMujJhlccp9uORLMJe6k2hPDkzALPHTyGyNC4JZ0TnuoLaRRNb73djWdlQ==" saltValue="GtQ0qYNW3zMxu3dHXs4rU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34DE3-E75E-45D2-9EAB-6C0D35368D1B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4" t="s">
        <v>1813</v>
      </c>
      <c r="D1" s="234"/>
      <c r="E1" s="234"/>
      <c r="F1" s="234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1819</v>
      </c>
      <c r="D4" s="165">
        <f>DatosViolenciaDoméstica!C5</f>
        <v>6</v>
      </c>
      <c r="F4" s="164" t="s">
        <v>1820</v>
      </c>
      <c r="G4" s="166">
        <f>DatosViolenciaDoméstica!E67</f>
        <v>5</v>
      </c>
      <c r="H4" s="167"/>
    </row>
    <row r="5" spans="1:30" x14ac:dyDescent="0.2">
      <c r="C5" s="164" t="s">
        <v>13</v>
      </c>
      <c r="D5" s="165">
        <f>DatosViolenciaDoméstica!C6</f>
        <v>71</v>
      </c>
      <c r="F5" s="164" t="s">
        <v>1821</v>
      </c>
      <c r="G5" s="168">
        <f>DatosViolenciaDoméstica!F67</f>
        <v>25</v>
      </c>
      <c r="H5" s="167"/>
    </row>
    <row r="6" spans="1:30" x14ac:dyDescent="0.2">
      <c r="C6" s="164" t="s">
        <v>1822</v>
      </c>
      <c r="D6" s="165">
        <f>DatosViolenciaDoméstica!C7</f>
        <v>26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1823</v>
      </c>
      <c r="D8" s="165">
        <f>DatosViolenciaDoméstica!C9</f>
        <v>0</v>
      </c>
    </row>
    <row r="9" spans="1:30" x14ac:dyDescent="0.2">
      <c r="C9" s="164" t="s">
        <v>1824</v>
      </c>
      <c r="D9" s="169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1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7"/>
      <c r="AC25" s="172"/>
      <c r="AE25" s="173" t="s">
        <v>1774</v>
      </c>
      <c r="AF25" s="174">
        <v>0</v>
      </c>
    </row>
  </sheetData>
  <sheetProtection algorithmName="SHA-512" hashValue="SFDrnba4vKJl09+FBJK2lpL9/s2PAJ/xXWhD4A6IQ7ZCxMfVqFJCQvUrkZ6magoXBIpQUx/aIaL//EJZ0T5+eQ==" saltValue="2ZRUnW0k7HhLDvXQxExKj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824F-5D24-4EFE-B094-61F88A8E3701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4" t="s">
        <v>1825</v>
      </c>
      <c r="D1" s="234"/>
      <c r="E1" s="234"/>
      <c r="F1" s="234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2"/>
      <c r="I3" s="163"/>
      <c r="J3" s="163"/>
      <c r="K3" s="163" t="s">
        <v>1815</v>
      </c>
      <c r="L3" s="163"/>
      <c r="M3" s="163"/>
      <c r="N3" s="163"/>
      <c r="O3" s="163"/>
      <c r="P3" s="163" t="s">
        <v>1816</v>
      </c>
      <c r="Q3" s="163"/>
      <c r="R3" s="163"/>
      <c r="S3" s="163"/>
      <c r="T3" s="163"/>
      <c r="U3" s="163" t="s">
        <v>1817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1818</v>
      </c>
    </row>
    <row r="4" spans="1:30" x14ac:dyDescent="0.2">
      <c r="C4" s="164" t="s">
        <v>13</v>
      </c>
      <c r="D4" s="165">
        <f>DatosViolenciaGénero!C7</f>
        <v>806</v>
      </c>
      <c r="F4" s="164" t="s">
        <v>1820</v>
      </c>
      <c r="G4" s="166">
        <f>DatosViolenciaGénero!E82</f>
        <v>25</v>
      </c>
      <c r="H4" s="167"/>
    </row>
    <row r="5" spans="1:30" x14ac:dyDescent="0.2">
      <c r="C5" s="164" t="s">
        <v>40</v>
      </c>
      <c r="D5" s="165">
        <f>DatosViolenciaGénero!C5</f>
        <v>457</v>
      </c>
      <c r="F5" s="164" t="s">
        <v>1821</v>
      </c>
      <c r="G5" s="166">
        <f>DatosViolenciaGénero!F82</f>
        <v>255</v>
      </c>
      <c r="H5" s="167"/>
    </row>
    <row r="6" spans="1:30" x14ac:dyDescent="0.2">
      <c r="C6" s="164" t="s">
        <v>1822</v>
      </c>
      <c r="D6" s="175">
        <f>DatosViolenciaGénero!C8</f>
        <v>156</v>
      </c>
    </row>
    <row r="7" spans="1:30" x14ac:dyDescent="0.2">
      <c r="C7" s="164" t="s">
        <v>60</v>
      </c>
      <c r="D7" s="175">
        <f>DatosViolenciaGénero!C9</f>
        <v>5</v>
      </c>
    </row>
    <row r="8" spans="1:30" x14ac:dyDescent="0.2">
      <c r="C8" s="164" t="s">
        <v>1826</v>
      </c>
      <c r="D8" s="165">
        <f>DatosViolenciaGénero!C11</f>
        <v>0</v>
      </c>
    </row>
    <row r="9" spans="1:30" x14ac:dyDescent="0.2">
      <c r="C9" s="164" t="s">
        <v>1827</v>
      </c>
      <c r="D9" s="165">
        <f>DatosViolenciaGénero!C12</f>
        <v>0</v>
      </c>
    </row>
    <row r="10" spans="1:30" x14ac:dyDescent="0.2">
      <c r="C10" s="164" t="s">
        <v>1819</v>
      </c>
      <c r="D10" s="175">
        <f>DatosViolenciaGénero!C6</f>
        <v>80</v>
      </c>
    </row>
    <row r="11" spans="1:30" x14ac:dyDescent="0.2">
      <c r="C11" s="164" t="s">
        <v>1823</v>
      </c>
      <c r="D11" s="175">
        <f>DatosViolenciaGénero!C10</f>
        <v>3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1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7"/>
      <c r="AC25" s="172"/>
      <c r="AE25" s="173" t="s">
        <v>1774</v>
      </c>
      <c r="AF25" s="174">
        <v>0</v>
      </c>
    </row>
  </sheetData>
  <sheetProtection algorithmName="SHA-512" hashValue="I28UHkMQE2ORINpk9whfGjn6hnwI+ZY5JyfC6yFExZpNDcjAJL47Tuq9ksK/TDJR6YNMIs14ylYRlRYdltkLcg==" saltValue="3rYDzPRU1++d6nZDAtEaR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16275</v>
      </c>
      <c r="D7" s="12">
        <v>15058</v>
      </c>
      <c r="E7" s="13">
        <v>8.0820826138929505E-2</v>
      </c>
    </row>
    <row r="8" spans="1:5" x14ac:dyDescent="0.25">
      <c r="A8" s="191"/>
      <c r="B8" s="11" t="s">
        <v>20</v>
      </c>
      <c r="C8" s="12">
        <v>12364</v>
      </c>
      <c r="D8" s="12">
        <v>14045</v>
      </c>
      <c r="E8" s="13">
        <v>-0.119686721253115</v>
      </c>
    </row>
    <row r="9" spans="1:5" x14ac:dyDescent="0.25">
      <c r="A9" s="191"/>
      <c r="B9" s="11" t="s">
        <v>21</v>
      </c>
      <c r="C9" s="12">
        <v>11756</v>
      </c>
      <c r="D9" s="12">
        <v>13144</v>
      </c>
      <c r="E9" s="13">
        <v>-0.105599513085819</v>
      </c>
    </row>
    <row r="10" spans="1:5" x14ac:dyDescent="0.25">
      <c r="A10" s="191"/>
      <c r="B10" s="11" t="s">
        <v>22</v>
      </c>
      <c r="C10" s="12">
        <v>468</v>
      </c>
      <c r="D10" s="12">
        <v>397</v>
      </c>
      <c r="E10" s="13">
        <v>0.17884130982367799</v>
      </c>
    </row>
    <row r="11" spans="1:5" x14ac:dyDescent="0.25">
      <c r="A11" s="192"/>
      <c r="B11" s="11" t="s">
        <v>23</v>
      </c>
      <c r="C11" s="12">
        <v>14846</v>
      </c>
      <c r="D11" s="12">
        <v>14296</v>
      </c>
      <c r="E11" s="13">
        <v>3.8472299944040299E-2</v>
      </c>
    </row>
    <row r="12" spans="1:5" x14ac:dyDescent="0.25">
      <c r="A12" s="190" t="s">
        <v>24</v>
      </c>
      <c r="B12" s="11" t="s">
        <v>25</v>
      </c>
      <c r="C12" s="12">
        <v>1852</v>
      </c>
      <c r="D12" s="12">
        <v>1828</v>
      </c>
      <c r="E12" s="13">
        <v>1.3129102844638901E-2</v>
      </c>
    </row>
    <row r="13" spans="1:5" x14ac:dyDescent="0.25">
      <c r="A13" s="191"/>
      <c r="B13" s="11" t="s">
        <v>26</v>
      </c>
      <c r="C13" s="12">
        <v>1737</v>
      </c>
      <c r="D13" s="12">
        <v>1732</v>
      </c>
      <c r="E13" s="13">
        <v>2.8868360277136199E-3</v>
      </c>
    </row>
    <row r="14" spans="1:5" x14ac:dyDescent="0.25">
      <c r="A14" s="192"/>
      <c r="B14" s="11" t="s">
        <v>27</v>
      </c>
      <c r="C14" s="12">
        <v>6624</v>
      </c>
      <c r="D14" s="12">
        <v>7731</v>
      </c>
      <c r="E14" s="13">
        <v>-0.14318975552968599</v>
      </c>
    </row>
    <row r="15" spans="1:5" x14ac:dyDescent="0.25">
      <c r="A15" s="190" t="s">
        <v>28</v>
      </c>
      <c r="B15" s="11" t="s">
        <v>29</v>
      </c>
      <c r="C15" s="12">
        <v>1105</v>
      </c>
      <c r="D15" s="12">
        <v>1082</v>
      </c>
      <c r="E15" s="13">
        <v>2.1256931608133099E-2</v>
      </c>
    </row>
    <row r="16" spans="1:5" x14ac:dyDescent="0.25">
      <c r="A16" s="191"/>
      <c r="B16" s="11" t="s">
        <v>30</v>
      </c>
      <c r="C16" s="12">
        <v>2088</v>
      </c>
      <c r="D16" s="12">
        <v>2120</v>
      </c>
      <c r="E16" s="13">
        <v>-1.5094339622641499E-2</v>
      </c>
    </row>
    <row r="17" spans="1:5" x14ac:dyDescent="0.25">
      <c r="A17" s="191"/>
      <c r="B17" s="11" t="s">
        <v>31</v>
      </c>
      <c r="C17" s="12">
        <v>22</v>
      </c>
      <c r="D17" s="12">
        <v>31</v>
      </c>
      <c r="E17" s="13">
        <v>-0.29032258064516098</v>
      </c>
    </row>
    <row r="18" spans="1:5" x14ac:dyDescent="0.25">
      <c r="A18" s="191"/>
      <c r="B18" s="11" t="s">
        <v>32</v>
      </c>
      <c r="C18" s="12">
        <v>3</v>
      </c>
      <c r="D18" s="12">
        <v>4</v>
      </c>
      <c r="E18" s="13">
        <v>-0.25</v>
      </c>
    </row>
    <row r="19" spans="1:5" x14ac:dyDescent="0.25">
      <c r="A19" s="192"/>
      <c r="B19" s="11" t="s">
        <v>33</v>
      </c>
      <c r="C19" s="12">
        <v>332</v>
      </c>
      <c r="D19" s="12">
        <v>309</v>
      </c>
      <c r="E19" s="13">
        <v>7.4433656957928807E-2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5"/>
      <c r="D23" s="12">
        <v>0</v>
      </c>
      <c r="E23" s="13">
        <v>0</v>
      </c>
    </row>
    <row r="24" spans="1:5" x14ac:dyDescent="0.25">
      <c r="A24" s="10" t="s">
        <v>36</v>
      </c>
      <c r="B24" s="14"/>
      <c r="C24" s="15"/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611</v>
      </c>
      <c r="D25" s="12">
        <v>625</v>
      </c>
      <c r="E25" s="13">
        <v>-2.24E-2</v>
      </c>
    </row>
    <row r="26" spans="1:5" x14ac:dyDescent="0.25">
      <c r="A26" s="10" t="s">
        <v>38</v>
      </c>
      <c r="B26" s="14"/>
      <c r="C26" s="12">
        <v>716</v>
      </c>
      <c r="D26" s="12">
        <v>691</v>
      </c>
      <c r="E26" s="13">
        <v>3.6179450072358899E-2</v>
      </c>
    </row>
    <row r="27" spans="1:5" x14ac:dyDescent="0.25">
      <c r="A27" s="10" t="s">
        <v>39</v>
      </c>
      <c r="B27" s="14"/>
      <c r="C27" s="12">
        <v>59</v>
      </c>
      <c r="D27" s="12">
        <v>60</v>
      </c>
      <c r="E27" s="13">
        <v>-1.6666666666666701E-2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1586</v>
      </c>
      <c r="D31" s="12">
        <v>1510</v>
      </c>
      <c r="E31" s="13">
        <v>5.0331125827814599E-2</v>
      </c>
    </row>
    <row r="32" spans="1:5" x14ac:dyDescent="0.25">
      <c r="A32" s="190" t="s">
        <v>42</v>
      </c>
      <c r="B32" s="11" t="s">
        <v>43</v>
      </c>
      <c r="C32" s="12">
        <v>122</v>
      </c>
      <c r="D32" s="12">
        <v>145</v>
      </c>
      <c r="E32" s="13">
        <v>-0.15862068965517201</v>
      </c>
    </row>
    <row r="33" spans="1:5" x14ac:dyDescent="0.25">
      <c r="A33" s="191"/>
      <c r="B33" s="11" t="s">
        <v>44</v>
      </c>
      <c r="C33" s="12">
        <v>54</v>
      </c>
      <c r="D33" s="12">
        <v>54</v>
      </c>
      <c r="E33" s="13">
        <v>0</v>
      </c>
    </row>
    <row r="34" spans="1:5" x14ac:dyDescent="0.25">
      <c r="A34" s="191"/>
      <c r="B34" s="11" t="s">
        <v>45</v>
      </c>
      <c r="C34" s="12">
        <v>7</v>
      </c>
      <c r="D34" s="12">
        <v>6</v>
      </c>
      <c r="E34" s="13">
        <v>0.16666666666666699</v>
      </c>
    </row>
    <row r="35" spans="1:5" x14ac:dyDescent="0.25">
      <c r="A35" s="191"/>
      <c r="B35" s="11" t="s">
        <v>46</v>
      </c>
      <c r="C35" s="12">
        <v>24</v>
      </c>
      <c r="D35" s="12">
        <v>23</v>
      </c>
      <c r="E35" s="13">
        <v>4.3478260869565202E-2</v>
      </c>
    </row>
    <row r="36" spans="1:5" x14ac:dyDescent="0.25">
      <c r="A36" s="192"/>
      <c r="B36" s="11" t="s">
        <v>47</v>
      </c>
      <c r="C36" s="12">
        <v>1161</v>
      </c>
      <c r="D36" s="12">
        <v>1155</v>
      </c>
      <c r="E36" s="13">
        <v>5.1948051948051896E-3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3388</v>
      </c>
      <c r="D40" s="12">
        <v>3234</v>
      </c>
      <c r="E40" s="13">
        <v>4.7619047619047603E-2</v>
      </c>
    </row>
    <row r="41" spans="1:5" x14ac:dyDescent="0.25">
      <c r="A41" s="10" t="s">
        <v>50</v>
      </c>
      <c r="B41" s="14"/>
      <c r="C41" s="12">
        <v>1742</v>
      </c>
      <c r="D41" s="12">
        <v>1733</v>
      </c>
      <c r="E41" s="13">
        <v>5.1933064050779E-3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1391</v>
      </c>
      <c r="D45" s="12">
        <v>1304</v>
      </c>
      <c r="E45" s="13">
        <v>6.6717791411042907E-2</v>
      </c>
    </row>
    <row r="46" spans="1:5" x14ac:dyDescent="0.25">
      <c r="A46" s="191"/>
      <c r="B46" s="11" t="s">
        <v>53</v>
      </c>
      <c r="C46" s="12">
        <v>119</v>
      </c>
      <c r="D46" s="12">
        <v>119</v>
      </c>
      <c r="E46" s="13">
        <v>0</v>
      </c>
    </row>
    <row r="47" spans="1:5" x14ac:dyDescent="0.25">
      <c r="A47" s="191"/>
      <c r="B47" s="11" t="s">
        <v>54</v>
      </c>
      <c r="C47" s="12">
        <v>2088</v>
      </c>
      <c r="D47" s="12">
        <v>2120</v>
      </c>
      <c r="E47" s="13">
        <v>-1.5094339622641499E-2</v>
      </c>
    </row>
    <row r="48" spans="1:5" x14ac:dyDescent="0.25">
      <c r="A48" s="192"/>
      <c r="B48" s="11" t="s">
        <v>23</v>
      </c>
      <c r="C48" s="12">
        <v>1146</v>
      </c>
      <c r="D48" s="12">
        <v>1108</v>
      </c>
      <c r="E48" s="13">
        <v>3.42960288808664E-2</v>
      </c>
    </row>
    <row r="49" spans="1:5" x14ac:dyDescent="0.25">
      <c r="A49" s="190" t="s">
        <v>55</v>
      </c>
      <c r="B49" s="11" t="s">
        <v>56</v>
      </c>
      <c r="C49" s="12">
        <v>1420</v>
      </c>
      <c r="D49" s="12">
        <v>1475</v>
      </c>
      <c r="E49" s="13">
        <v>-3.7288135593220299E-2</v>
      </c>
    </row>
    <row r="50" spans="1:5" x14ac:dyDescent="0.25">
      <c r="A50" s="191"/>
      <c r="B50" s="11" t="s">
        <v>57</v>
      </c>
      <c r="C50" s="12">
        <v>53</v>
      </c>
      <c r="D50" s="12">
        <v>38</v>
      </c>
      <c r="E50" s="13">
        <v>0.394736842105263</v>
      </c>
    </row>
    <row r="51" spans="1:5" x14ac:dyDescent="0.25">
      <c r="A51" s="191"/>
      <c r="B51" s="11" t="s">
        <v>58</v>
      </c>
      <c r="C51" s="12">
        <v>165</v>
      </c>
      <c r="D51" s="12">
        <v>177</v>
      </c>
      <c r="E51" s="13">
        <v>-6.7796610169491497E-2</v>
      </c>
    </row>
    <row r="52" spans="1:5" x14ac:dyDescent="0.25">
      <c r="A52" s="192"/>
      <c r="B52" s="11" t="s">
        <v>59</v>
      </c>
      <c r="C52" s="12">
        <v>39</v>
      </c>
      <c r="D52" s="12">
        <v>53</v>
      </c>
      <c r="E52" s="13">
        <v>-0.26415094339622602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28</v>
      </c>
      <c r="D56" s="12">
        <v>36</v>
      </c>
      <c r="E56" s="13">
        <v>-0.22222222222222199</v>
      </c>
    </row>
    <row r="57" spans="1:5" x14ac:dyDescent="0.25">
      <c r="A57" s="191"/>
      <c r="B57" s="11" t="s">
        <v>53</v>
      </c>
      <c r="C57" s="15"/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36</v>
      </c>
      <c r="D58" s="12">
        <v>34</v>
      </c>
      <c r="E58" s="13">
        <v>5.8823529411764698E-2</v>
      </c>
    </row>
    <row r="59" spans="1:5" x14ac:dyDescent="0.25">
      <c r="A59" s="191"/>
      <c r="B59" s="11" t="s">
        <v>23</v>
      </c>
      <c r="C59" s="12">
        <v>38</v>
      </c>
      <c r="D59" s="12">
        <v>35</v>
      </c>
      <c r="E59" s="13">
        <v>8.5714285714285701E-2</v>
      </c>
    </row>
    <row r="60" spans="1:5" x14ac:dyDescent="0.25">
      <c r="A60" s="191"/>
      <c r="B60" s="11" t="s">
        <v>62</v>
      </c>
      <c r="C60" s="12">
        <v>22</v>
      </c>
      <c r="D60" s="12">
        <v>32</v>
      </c>
      <c r="E60" s="13">
        <v>-0.3125</v>
      </c>
    </row>
    <row r="61" spans="1:5" x14ac:dyDescent="0.25">
      <c r="A61" s="192"/>
      <c r="B61" s="11" t="s">
        <v>63</v>
      </c>
      <c r="C61" s="15"/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31</v>
      </c>
      <c r="D62" s="12">
        <v>26</v>
      </c>
      <c r="E62" s="13">
        <v>0.19230769230769201</v>
      </c>
    </row>
    <row r="63" spans="1:5" x14ac:dyDescent="0.25">
      <c r="A63" s="191"/>
      <c r="B63" s="11" t="s">
        <v>58</v>
      </c>
      <c r="C63" s="12">
        <v>1</v>
      </c>
      <c r="D63" s="15"/>
      <c r="E63" s="13">
        <v>0</v>
      </c>
    </row>
    <row r="64" spans="1:5" x14ac:dyDescent="0.25">
      <c r="A64" s="192"/>
      <c r="B64" s="11" t="s">
        <v>66</v>
      </c>
      <c r="C64" s="12">
        <v>9</v>
      </c>
      <c r="D64" s="12">
        <v>9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5"/>
      <c r="D68" s="15"/>
      <c r="E68" s="13">
        <v>0</v>
      </c>
    </row>
    <row r="69" spans="1:5" x14ac:dyDescent="0.25">
      <c r="A69" s="10" t="s">
        <v>36</v>
      </c>
      <c r="B69" s="14"/>
      <c r="C69" s="15"/>
      <c r="D69" s="15"/>
      <c r="E69" s="13">
        <v>0</v>
      </c>
    </row>
    <row r="70" spans="1:5" x14ac:dyDescent="0.25">
      <c r="A70" s="10" t="s">
        <v>37</v>
      </c>
      <c r="B70" s="14"/>
      <c r="C70" s="15"/>
      <c r="D70" s="12">
        <v>1</v>
      </c>
      <c r="E70" s="13">
        <v>0</v>
      </c>
    </row>
    <row r="71" spans="1:5" x14ac:dyDescent="0.25">
      <c r="A71" s="10" t="s">
        <v>38</v>
      </c>
      <c r="B71" s="14"/>
      <c r="C71" s="15"/>
      <c r="D71" s="12">
        <v>2</v>
      </c>
      <c r="E71" s="13">
        <v>0</v>
      </c>
    </row>
    <row r="72" spans="1:5" x14ac:dyDescent="0.25">
      <c r="A72" s="10" t="s">
        <v>39</v>
      </c>
      <c r="B72" s="14"/>
      <c r="C72" s="15"/>
      <c r="D72" s="15"/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5</v>
      </c>
      <c r="D76" s="12">
        <v>5</v>
      </c>
      <c r="E76" s="13">
        <v>0</v>
      </c>
    </row>
    <row r="77" spans="1:5" x14ac:dyDescent="0.25">
      <c r="A77" s="195"/>
      <c r="B77" s="11" t="s">
        <v>58</v>
      </c>
      <c r="C77" s="12">
        <v>1</v>
      </c>
      <c r="D77" s="15"/>
      <c r="E77" s="13">
        <v>0</v>
      </c>
    </row>
    <row r="78" spans="1:5" x14ac:dyDescent="0.25">
      <c r="A78" s="195"/>
      <c r="B78" s="11" t="s">
        <v>65</v>
      </c>
      <c r="C78" s="12">
        <v>2</v>
      </c>
      <c r="D78" s="12">
        <v>8</v>
      </c>
      <c r="E78" s="13">
        <v>-0.75</v>
      </c>
    </row>
    <row r="79" spans="1:5" x14ac:dyDescent="0.25">
      <c r="A79" s="195"/>
      <c r="B79" s="11" t="s">
        <v>69</v>
      </c>
      <c r="C79" s="12">
        <v>7</v>
      </c>
      <c r="D79" s="12">
        <v>8</v>
      </c>
      <c r="E79" s="13">
        <v>-0.125</v>
      </c>
    </row>
    <row r="80" spans="1:5" x14ac:dyDescent="0.25">
      <c r="A80" s="196"/>
      <c r="B80" s="11" t="s">
        <v>70</v>
      </c>
      <c r="C80" s="15"/>
      <c r="D80" s="15"/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1742</v>
      </c>
      <c r="D84" s="12">
        <v>1733</v>
      </c>
      <c r="E84" s="13">
        <v>5.1933064050779E-3</v>
      </c>
    </row>
    <row r="85" spans="1:5" x14ac:dyDescent="0.25">
      <c r="A85" s="192"/>
      <c r="B85" s="11" t="s">
        <v>74</v>
      </c>
      <c r="C85" s="12">
        <v>944</v>
      </c>
      <c r="D85" s="12">
        <v>864</v>
      </c>
      <c r="E85" s="13">
        <v>9.2592592592592601E-2</v>
      </c>
    </row>
    <row r="86" spans="1:5" x14ac:dyDescent="0.25">
      <c r="A86" s="190" t="s">
        <v>75</v>
      </c>
      <c r="B86" s="11" t="s">
        <v>73</v>
      </c>
      <c r="C86" s="12">
        <v>1539</v>
      </c>
      <c r="D86" s="12">
        <v>1523</v>
      </c>
      <c r="E86" s="13">
        <v>1.0505581089954001E-2</v>
      </c>
    </row>
    <row r="87" spans="1:5" x14ac:dyDescent="0.25">
      <c r="A87" s="192"/>
      <c r="B87" s="11" t="s">
        <v>74</v>
      </c>
      <c r="C87" s="12">
        <v>767</v>
      </c>
      <c r="D87" s="12">
        <v>861</v>
      </c>
      <c r="E87" s="13">
        <v>-0.10917537746806</v>
      </c>
    </row>
    <row r="88" spans="1:5" x14ac:dyDescent="0.25">
      <c r="A88" s="190" t="s">
        <v>76</v>
      </c>
      <c r="B88" s="11" t="s">
        <v>73</v>
      </c>
      <c r="C88" s="12">
        <v>87</v>
      </c>
      <c r="D88" s="12">
        <v>89</v>
      </c>
      <c r="E88" s="13">
        <v>-2.2471910112359599E-2</v>
      </c>
    </row>
    <row r="89" spans="1:5" x14ac:dyDescent="0.25">
      <c r="A89" s="192"/>
      <c r="B89" s="11" t="s">
        <v>74</v>
      </c>
      <c r="C89" s="12">
        <v>24</v>
      </c>
      <c r="D89" s="12">
        <v>38</v>
      </c>
      <c r="E89" s="13">
        <v>-0.36842105263157898</v>
      </c>
    </row>
    <row r="90" spans="1:5" x14ac:dyDescent="0.25">
      <c r="A90" s="190" t="s">
        <v>77</v>
      </c>
      <c r="B90" s="11" t="s">
        <v>73</v>
      </c>
      <c r="C90" s="15"/>
      <c r="D90" s="15"/>
      <c r="E90" s="13">
        <v>0</v>
      </c>
    </row>
    <row r="91" spans="1:5" x14ac:dyDescent="0.25">
      <c r="A91" s="192"/>
      <c r="B91" s="11" t="s">
        <v>74</v>
      </c>
      <c r="C91" s="15"/>
      <c r="D91" s="15"/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1005</v>
      </c>
      <c r="D95" s="12">
        <v>961</v>
      </c>
      <c r="E95" s="13">
        <v>4.57856399583767E-2</v>
      </c>
    </row>
    <row r="96" spans="1:5" x14ac:dyDescent="0.25">
      <c r="A96" s="10" t="s">
        <v>80</v>
      </c>
      <c r="B96" s="14"/>
      <c r="C96" s="15"/>
      <c r="D96" s="12">
        <v>1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1022</v>
      </c>
      <c r="D100" s="12">
        <v>1010</v>
      </c>
      <c r="E100" s="13">
        <v>1.18811881188119E-2</v>
      </c>
    </row>
    <row r="101" spans="1:5" x14ac:dyDescent="0.25">
      <c r="A101" s="10" t="s">
        <v>82</v>
      </c>
      <c r="B101" s="14"/>
      <c r="C101" s="12">
        <v>563</v>
      </c>
      <c r="D101" s="12">
        <v>609</v>
      </c>
      <c r="E101" s="13">
        <v>-7.5533661740558297E-2</v>
      </c>
    </row>
    <row r="102" spans="1:5" x14ac:dyDescent="0.25">
      <c r="A102" s="10" t="s">
        <v>80</v>
      </c>
      <c r="B102" s="14"/>
      <c r="C102" s="12">
        <v>12</v>
      </c>
      <c r="D102" s="12">
        <v>12</v>
      </c>
      <c r="E102" s="13">
        <v>0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839</v>
      </c>
      <c r="D106" s="12">
        <v>853</v>
      </c>
      <c r="E106" s="13">
        <v>-1.6412661195779599E-2</v>
      </c>
    </row>
    <row r="107" spans="1:5" x14ac:dyDescent="0.25">
      <c r="A107" s="191"/>
      <c r="B107" s="11" t="s">
        <v>85</v>
      </c>
      <c r="C107" s="12">
        <v>69</v>
      </c>
      <c r="D107" s="12">
        <v>218</v>
      </c>
      <c r="E107" s="13">
        <v>-0.68348623853210999</v>
      </c>
    </row>
    <row r="108" spans="1:5" x14ac:dyDescent="0.25">
      <c r="A108" s="192"/>
      <c r="B108" s="11" t="s">
        <v>86</v>
      </c>
      <c r="C108" s="12">
        <v>366</v>
      </c>
      <c r="D108" s="12">
        <v>198</v>
      </c>
      <c r="E108" s="13">
        <v>0.84848484848484895</v>
      </c>
    </row>
    <row r="109" spans="1:5" x14ac:dyDescent="0.25">
      <c r="A109" s="190" t="s">
        <v>82</v>
      </c>
      <c r="B109" s="11" t="s">
        <v>87</v>
      </c>
      <c r="C109" s="12">
        <v>13</v>
      </c>
      <c r="D109" s="12">
        <v>61</v>
      </c>
      <c r="E109" s="13">
        <v>-0.786885245901639</v>
      </c>
    </row>
    <row r="110" spans="1:5" x14ac:dyDescent="0.25">
      <c r="A110" s="192"/>
      <c r="B110" s="11" t="s">
        <v>86</v>
      </c>
      <c r="C110" s="12">
        <v>277</v>
      </c>
      <c r="D110" s="12">
        <v>240</v>
      </c>
      <c r="E110" s="13">
        <v>0.15416666666666701</v>
      </c>
    </row>
    <row r="111" spans="1:5" x14ac:dyDescent="0.25">
      <c r="A111" s="10" t="s">
        <v>80</v>
      </c>
      <c r="B111" s="14"/>
      <c r="C111" s="12">
        <v>21</v>
      </c>
      <c r="D111" s="12">
        <v>33</v>
      </c>
      <c r="E111" s="13">
        <v>-0.36363636363636398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25</v>
      </c>
      <c r="D115" s="12">
        <v>17</v>
      </c>
      <c r="E115" s="13">
        <v>0.47058823529411797</v>
      </c>
    </row>
    <row r="116" spans="1:5" x14ac:dyDescent="0.25">
      <c r="A116" s="191"/>
      <c r="B116" s="11" t="s">
        <v>85</v>
      </c>
      <c r="C116" s="12">
        <v>45</v>
      </c>
      <c r="D116" s="12">
        <v>44</v>
      </c>
      <c r="E116" s="13">
        <v>2.27272727272727E-2</v>
      </c>
    </row>
    <row r="117" spans="1:5" x14ac:dyDescent="0.25">
      <c r="A117" s="192"/>
      <c r="B117" s="11" t="s">
        <v>86</v>
      </c>
      <c r="C117" s="15"/>
      <c r="D117" s="12">
        <v>1</v>
      </c>
      <c r="E117" s="13">
        <v>0</v>
      </c>
    </row>
    <row r="118" spans="1:5" x14ac:dyDescent="0.25">
      <c r="A118" s="190" t="s">
        <v>82</v>
      </c>
      <c r="B118" s="11" t="s">
        <v>87</v>
      </c>
      <c r="C118" s="12">
        <v>15</v>
      </c>
      <c r="D118" s="12">
        <v>19</v>
      </c>
      <c r="E118" s="13">
        <v>-0.21052631578947401</v>
      </c>
    </row>
    <row r="119" spans="1:5" x14ac:dyDescent="0.25">
      <c r="A119" s="192"/>
      <c r="B119" s="11" t="s">
        <v>86</v>
      </c>
      <c r="C119" s="12">
        <v>3</v>
      </c>
      <c r="D119" s="12">
        <v>6</v>
      </c>
      <c r="E119" s="13">
        <v>-0.5</v>
      </c>
    </row>
    <row r="120" spans="1:5" x14ac:dyDescent="0.25">
      <c r="A120" s="10" t="s">
        <v>80</v>
      </c>
      <c r="B120" s="14"/>
      <c r="C120" s="12">
        <v>2</v>
      </c>
      <c r="D120" s="12">
        <v>5</v>
      </c>
      <c r="E120" s="13">
        <v>-0.6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5"/>
      <c r="D124" s="15"/>
      <c r="E124" s="13">
        <v>0</v>
      </c>
    </row>
    <row r="125" spans="1:5" x14ac:dyDescent="0.25">
      <c r="A125" s="192"/>
      <c r="B125" s="11" t="s">
        <v>92</v>
      </c>
      <c r="C125" s="15"/>
      <c r="D125" s="15"/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71</v>
      </c>
      <c r="D126" s="12">
        <v>307</v>
      </c>
      <c r="E126" s="13">
        <v>-0.76872964169381097</v>
      </c>
    </row>
    <row r="127" spans="1:5" x14ac:dyDescent="0.25">
      <c r="A127" s="192"/>
      <c r="B127" s="11" t="s">
        <v>92</v>
      </c>
      <c r="C127" s="12">
        <v>1297</v>
      </c>
      <c r="D127" s="12">
        <v>385</v>
      </c>
      <c r="E127" s="13">
        <v>2.3688311688311701</v>
      </c>
    </row>
    <row r="128" spans="1:5" x14ac:dyDescent="0.25">
      <c r="A128" s="190" t="s">
        <v>94</v>
      </c>
      <c r="B128" s="11" t="s">
        <v>91</v>
      </c>
      <c r="C128" s="12">
        <v>5071</v>
      </c>
      <c r="D128" s="12">
        <v>4984</v>
      </c>
      <c r="E128" s="13">
        <v>1.7455858747993599E-2</v>
      </c>
    </row>
    <row r="129" spans="1:5" x14ac:dyDescent="0.25">
      <c r="A129" s="192"/>
      <c r="B129" s="11" t="s">
        <v>92</v>
      </c>
      <c r="C129" s="12">
        <v>11891</v>
      </c>
      <c r="D129" s="12">
        <v>10914</v>
      </c>
      <c r="E129" s="13">
        <v>8.9518050210738498E-2</v>
      </c>
    </row>
    <row r="130" spans="1:5" x14ac:dyDescent="0.25">
      <c r="A130" s="190" t="s">
        <v>95</v>
      </c>
      <c r="B130" s="11" t="s">
        <v>91</v>
      </c>
      <c r="C130" s="12">
        <v>2116</v>
      </c>
      <c r="D130" s="12">
        <v>2084</v>
      </c>
      <c r="E130" s="13">
        <v>1.5355086372360801E-2</v>
      </c>
    </row>
    <row r="131" spans="1:5" x14ac:dyDescent="0.25">
      <c r="A131" s="192"/>
      <c r="B131" s="11" t="s">
        <v>92</v>
      </c>
      <c r="C131" s="12">
        <v>3932</v>
      </c>
      <c r="D131" s="12">
        <v>3547</v>
      </c>
      <c r="E131" s="13">
        <v>0.108542430222723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107</v>
      </c>
      <c r="D135" s="12">
        <v>85</v>
      </c>
      <c r="E135" s="13">
        <v>0.25882352941176501</v>
      </c>
    </row>
    <row r="136" spans="1:5" x14ac:dyDescent="0.25">
      <c r="A136" s="192"/>
      <c r="B136" s="11" t="s">
        <v>99</v>
      </c>
      <c r="C136" s="12">
        <v>3</v>
      </c>
      <c r="D136" s="12">
        <v>5</v>
      </c>
      <c r="E136" s="13">
        <v>-0.4</v>
      </c>
    </row>
    <row r="137" spans="1:5" x14ac:dyDescent="0.25">
      <c r="A137" s="190" t="s">
        <v>100</v>
      </c>
      <c r="B137" s="11" t="s">
        <v>98</v>
      </c>
      <c r="C137" s="12">
        <v>1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5"/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80</v>
      </c>
      <c r="D139" s="12">
        <v>90</v>
      </c>
      <c r="E139" s="13">
        <v>-0.11111111111111099</v>
      </c>
    </row>
    <row r="140" spans="1:5" x14ac:dyDescent="0.25">
      <c r="A140" s="192"/>
      <c r="B140" s="11" t="s">
        <v>102</v>
      </c>
      <c r="C140" s="12">
        <v>2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191</v>
      </c>
      <c r="D144" s="12">
        <v>184</v>
      </c>
      <c r="E144" s="13">
        <v>3.8043478260869602E-2</v>
      </c>
    </row>
    <row r="145" spans="1:5" x14ac:dyDescent="0.25">
      <c r="A145" s="190" t="s">
        <v>105</v>
      </c>
      <c r="B145" s="11" t="s">
        <v>106</v>
      </c>
      <c r="C145" s="12">
        <v>8</v>
      </c>
      <c r="D145" s="12">
        <v>7</v>
      </c>
      <c r="E145" s="13">
        <v>0.14285714285714299</v>
      </c>
    </row>
    <row r="146" spans="1:5" x14ac:dyDescent="0.25">
      <c r="A146" s="191"/>
      <c r="B146" s="11" t="s">
        <v>107</v>
      </c>
      <c r="C146" s="12">
        <v>98</v>
      </c>
      <c r="D146" s="12">
        <v>86</v>
      </c>
      <c r="E146" s="13">
        <v>0.13953488372093001</v>
      </c>
    </row>
    <row r="147" spans="1:5" x14ac:dyDescent="0.25">
      <c r="A147" s="191"/>
      <c r="B147" s="11" t="s">
        <v>108</v>
      </c>
      <c r="C147" s="12">
        <v>6</v>
      </c>
      <c r="D147" s="12">
        <v>11</v>
      </c>
      <c r="E147" s="13">
        <v>-0.45454545454545398</v>
      </c>
    </row>
    <row r="148" spans="1:5" x14ac:dyDescent="0.25">
      <c r="A148" s="191"/>
      <c r="B148" s="11" t="s">
        <v>109</v>
      </c>
      <c r="C148" s="12">
        <v>4</v>
      </c>
      <c r="D148" s="12">
        <v>3</v>
      </c>
      <c r="E148" s="13">
        <v>0.33333333333333298</v>
      </c>
    </row>
    <row r="149" spans="1:5" x14ac:dyDescent="0.25">
      <c r="A149" s="191"/>
      <c r="B149" s="11" t="s">
        <v>110</v>
      </c>
      <c r="C149" s="12">
        <v>75</v>
      </c>
      <c r="D149" s="12">
        <v>77</v>
      </c>
      <c r="E149" s="13">
        <v>-2.5974025974026E-2</v>
      </c>
    </row>
    <row r="150" spans="1:5" x14ac:dyDescent="0.25">
      <c r="A150" s="192"/>
      <c r="B150" s="11" t="s">
        <v>111</v>
      </c>
      <c r="C150" s="15"/>
      <c r="D150" s="12">
        <v>0</v>
      </c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70</v>
      </c>
      <c r="D151" s="12">
        <v>66</v>
      </c>
      <c r="E151" s="13">
        <v>6.0606060606060601E-2</v>
      </c>
    </row>
    <row r="152" spans="1:5" x14ac:dyDescent="0.25">
      <c r="A152" s="192"/>
      <c r="B152" s="11" t="s">
        <v>114</v>
      </c>
      <c r="C152" s="12">
        <v>120</v>
      </c>
      <c r="D152" s="12">
        <v>114</v>
      </c>
      <c r="E152" s="13">
        <v>5.2631578947368397E-2</v>
      </c>
    </row>
    <row r="153" spans="1:5" x14ac:dyDescent="0.25">
      <c r="A153" s="190" t="s">
        <v>115</v>
      </c>
      <c r="B153" s="11" t="s">
        <v>19</v>
      </c>
      <c r="C153" s="12">
        <v>31</v>
      </c>
      <c r="D153" s="12">
        <v>23</v>
      </c>
      <c r="E153" s="13">
        <v>0.34782608695652201</v>
      </c>
    </row>
    <row r="154" spans="1:5" x14ac:dyDescent="0.25">
      <c r="A154" s="192"/>
      <c r="B154" s="11" t="s">
        <v>23</v>
      </c>
      <c r="C154" s="12">
        <v>31</v>
      </c>
      <c r="D154" s="12">
        <v>27</v>
      </c>
      <c r="E154" s="13">
        <v>0.148148148148148</v>
      </c>
    </row>
    <row r="155" spans="1:5" x14ac:dyDescent="0.25">
      <c r="A155" s="10" t="s">
        <v>116</v>
      </c>
      <c r="B155" s="14"/>
      <c r="C155" s="15"/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207</v>
      </c>
      <c r="D159" s="12">
        <v>207</v>
      </c>
      <c r="E159" s="13">
        <v>0</v>
      </c>
    </row>
    <row r="160" spans="1:5" x14ac:dyDescent="0.25">
      <c r="A160" s="191"/>
      <c r="B160" s="11" t="s">
        <v>120</v>
      </c>
      <c r="C160" s="12">
        <v>158</v>
      </c>
      <c r="D160" s="12">
        <v>120</v>
      </c>
      <c r="E160" s="13">
        <v>0.31666666666666698</v>
      </c>
    </row>
    <row r="161" spans="1:5" x14ac:dyDescent="0.25">
      <c r="A161" s="191"/>
      <c r="B161" s="11" t="s">
        <v>121</v>
      </c>
      <c r="C161" s="12">
        <v>438</v>
      </c>
      <c r="D161" s="12">
        <v>365</v>
      </c>
      <c r="E161" s="13">
        <v>0.2</v>
      </c>
    </row>
    <row r="162" spans="1:5" x14ac:dyDescent="0.25">
      <c r="A162" s="191"/>
      <c r="B162" s="11" t="s">
        <v>122</v>
      </c>
      <c r="C162" s="12">
        <v>14</v>
      </c>
      <c r="D162" s="12">
        <v>11</v>
      </c>
      <c r="E162" s="13">
        <v>0.27272727272727298</v>
      </c>
    </row>
    <row r="163" spans="1:5" x14ac:dyDescent="0.25">
      <c r="A163" s="191"/>
      <c r="B163" s="11" t="s">
        <v>123</v>
      </c>
      <c r="C163" s="15"/>
      <c r="D163" s="15"/>
      <c r="E163" s="13">
        <v>0</v>
      </c>
    </row>
    <row r="164" spans="1:5" x14ac:dyDescent="0.25">
      <c r="A164" s="191"/>
      <c r="B164" s="11" t="s">
        <v>124</v>
      </c>
      <c r="C164" s="15"/>
      <c r="D164" s="15"/>
      <c r="E164" s="13">
        <v>0</v>
      </c>
    </row>
    <row r="165" spans="1:5" x14ac:dyDescent="0.25">
      <c r="A165" s="191"/>
      <c r="B165" s="11" t="s">
        <v>125</v>
      </c>
      <c r="C165" s="12">
        <v>405</v>
      </c>
      <c r="D165" s="12">
        <v>427</v>
      </c>
      <c r="E165" s="13">
        <v>-5.15222482435597E-2</v>
      </c>
    </row>
    <row r="166" spans="1:5" x14ac:dyDescent="0.25">
      <c r="A166" s="191"/>
      <c r="B166" s="11" t="s">
        <v>126</v>
      </c>
      <c r="C166" s="15"/>
      <c r="D166" s="15"/>
      <c r="E166" s="13">
        <v>0</v>
      </c>
    </row>
    <row r="167" spans="1:5" x14ac:dyDescent="0.25">
      <c r="A167" s="191"/>
      <c r="B167" s="11" t="s">
        <v>127</v>
      </c>
      <c r="C167" s="12">
        <v>175</v>
      </c>
      <c r="D167" s="12">
        <v>152</v>
      </c>
      <c r="E167" s="13">
        <v>0.15131578947368399</v>
      </c>
    </row>
    <row r="168" spans="1:5" x14ac:dyDescent="0.25">
      <c r="A168" s="191"/>
      <c r="B168" s="11" t="s">
        <v>128</v>
      </c>
      <c r="C168" s="12">
        <v>745</v>
      </c>
      <c r="D168" s="12">
        <v>560</v>
      </c>
      <c r="E168" s="13">
        <v>0.33035714285714302</v>
      </c>
    </row>
    <row r="169" spans="1:5" x14ac:dyDescent="0.25">
      <c r="A169" s="191"/>
      <c r="B169" s="11" t="s">
        <v>129</v>
      </c>
      <c r="C169" s="12">
        <v>40</v>
      </c>
      <c r="D169" s="12">
        <v>29</v>
      </c>
      <c r="E169" s="13">
        <v>0.37931034482758602</v>
      </c>
    </row>
    <row r="170" spans="1:5" x14ac:dyDescent="0.25">
      <c r="A170" s="191"/>
      <c r="B170" s="11" t="s">
        <v>130</v>
      </c>
      <c r="C170" s="12">
        <v>277</v>
      </c>
      <c r="D170" s="12">
        <v>54</v>
      </c>
      <c r="E170" s="13">
        <v>4.1296296296296298</v>
      </c>
    </row>
    <row r="171" spans="1:5" x14ac:dyDescent="0.25">
      <c r="A171" s="191"/>
      <c r="B171" s="11" t="s">
        <v>131</v>
      </c>
      <c r="C171" s="12">
        <v>3</v>
      </c>
      <c r="D171" s="12">
        <v>2</v>
      </c>
      <c r="E171" s="13">
        <v>0.5</v>
      </c>
    </row>
    <row r="172" spans="1:5" x14ac:dyDescent="0.25">
      <c r="A172" s="191"/>
      <c r="B172" s="11" t="s">
        <v>132</v>
      </c>
      <c r="C172" s="12">
        <v>1</v>
      </c>
      <c r="D172" s="12">
        <v>1</v>
      </c>
      <c r="E172" s="13">
        <v>0</v>
      </c>
    </row>
    <row r="173" spans="1:5" x14ac:dyDescent="0.25">
      <c r="A173" s="191"/>
      <c r="B173" s="11" t="s">
        <v>133</v>
      </c>
      <c r="C173" s="12">
        <v>5</v>
      </c>
      <c r="D173" s="12">
        <v>3</v>
      </c>
      <c r="E173" s="13">
        <v>0.66666666666666696</v>
      </c>
    </row>
    <row r="174" spans="1:5" x14ac:dyDescent="0.25">
      <c r="A174" s="191"/>
      <c r="B174" s="11" t="s">
        <v>134</v>
      </c>
      <c r="C174" s="15"/>
      <c r="D174" s="15"/>
      <c r="E174" s="13">
        <v>0</v>
      </c>
    </row>
    <row r="175" spans="1:5" x14ac:dyDescent="0.25">
      <c r="A175" s="191"/>
      <c r="B175" s="11" t="s">
        <v>135</v>
      </c>
      <c r="C175" s="15"/>
      <c r="D175" s="15"/>
      <c r="E175" s="13">
        <v>0</v>
      </c>
    </row>
    <row r="176" spans="1:5" x14ac:dyDescent="0.25">
      <c r="A176" s="191"/>
      <c r="B176" s="11" t="s">
        <v>136</v>
      </c>
      <c r="C176" s="15"/>
      <c r="D176" s="15"/>
      <c r="E176" s="13">
        <v>0</v>
      </c>
    </row>
    <row r="177" spans="1:5" x14ac:dyDescent="0.25">
      <c r="A177" s="191"/>
      <c r="B177" s="11" t="s">
        <v>137</v>
      </c>
      <c r="C177" s="12">
        <v>8</v>
      </c>
      <c r="D177" s="12">
        <v>25</v>
      </c>
      <c r="E177" s="13">
        <v>-0.68</v>
      </c>
    </row>
    <row r="178" spans="1:5" x14ac:dyDescent="0.25">
      <c r="A178" s="191"/>
      <c r="B178" s="11" t="s">
        <v>138</v>
      </c>
      <c r="C178" s="12">
        <v>46</v>
      </c>
      <c r="D178" s="12">
        <v>26</v>
      </c>
      <c r="E178" s="13">
        <v>0.76923076923076905</v>
      </c>
    </row>
    <row r="179" spans="1:5" x14ac:dyDescent="0.25">
      <c r="A179" s="191"/>
      <c r="B179" s="11" t="s">
        <v>139</v>
      </c>
      <c r="C179" s="12">
        <v>692</v>
      </c>
      <c r="D179" s="12">
        <v>534</v>
      </c>
      <c r="E179" s="13">
        <v>0.29588014981273397</v>
      </c>
    </row>
    <row r="180" spans="1:5" x14ac:dyDescent="0.25">
      <c r="A180" s="191"/>
      <c r="B180" s="11" t="s">
        <v>140</v>
      </c>
      <c r="C180" s="15"/>
      <c r="D180" s="15"/>
      <c r="E180" s="13">
        <v>0</v>
      </c>
    </row>
    <row r="181" spans="1:5" x14ac:dyDescent="0.25">
      <c r="A181" s="191"/>
      <c r="B181" s="11" t="s">
        <v>141</v>
      </c>
      <c r="C181" s="12">
        <v>3</v>
      </c>
      <c r="D181" s="12">
        <v>2</v>
      </c>
      <c r="E181" s="13">
        <v>0.5</v>
      </c>
    </row>
    <row r="182" spans="1:5" x14ac:dyDescent="0.25">
      <c r="A182" s="191"/>
      <c r="B182" s="11" t="s">
        <v>142</v>
      </c>
      <c r="C182" s="12">
        <v>4</v>
      </c>
      <c r="D182" s="12">
        <v>6</v>
      </c>
      <c r="E182" s="13">
        <v>-0.33333333333333298</v>
      </c>
    </row>
    <row r="183" spans="1:5" x14ac:dyDescent="0.25">
      <c r="A183" s="191"/>
      <c r="B183" s="11" t="s">
        <v>143</v>
      </c>
      <c r="C183" s="15"/>
      <c r="D183" s="15"/>
      <c r="E183" s="13">
        <v>0</v>
      </c>
    </row>
    <row r="184" spans="1:5" x14ac:dyDescent="0.25">
      <c r="A184" s="191"/>
      <c r="B184" s="11" t="s">
        <v>144</v>
      </c>
      <c r="C184" s="12">
        <v>3</v>
      </c>
      <c r="D184" s="12">
        <v>1</v>
      </c>
      <c r="E184" s="13">
        <v>2</v>
      </c>
    </row>
    <row r="185" spans="1:5" x14ac:dyDescent="0.25">
      <c r="A185" s="191"/>
      <c r="B185" s="11" t="s">
        <v>145</v>
      </c>
      <c r="C185" s="15"/>
      <c r="D185" s="15"/>
      <c r="E185" s="13">
        <v>0</v>
      </c>
    </row>
    <row r="186" spans="1:5" x14ac:dyDescent="0.25">
      <c r="A186" s="191"/>
      <c r="B186" s="11" t="s">
        <v>146</v>
      </c>
      <c r="C186" s="12">
        <v>35</v>
      </c>
      <c r="D186" s="12">
        <v>34</v>
      </c>
      <c r="E186" s="13">
        <v>2.9411764705882401E-2</v>
      </c>
    </row>
    <row r="187" spans="1:5" x14ac:dyDescent="0.25">
      <c r="A187" s="191"/>
      <c r="B187" s="11" t="s">
        <v>147</v>
      </c>
      <c r="C187" s="15"/>
      <c r="D187" s="15"/>
      <c r="E187" s="13">
        <v>0</v>
      </c>
    </row>
    <row r="188" spans="1:5" x14ac:dyDescent="0.25">
      <c r="A188" s="191"/>
      <c r="B188" s="11" t="s">
        <v>148</v>
      </c>
      <c r="C188" s="12">
        <v>3</v>
      </c>
      <c r="D188" s="12">
        <v>2</v>
      </c>
      <c r="E188" s="13">
        <v>0.5</v>
      </c>
    </row>
    <row r="189" spans="1:5" x14ac:dyDescent="0.25">
      <c r="A189" s="191"/>
      <c r="B189" s="11" t="s">
        <v>149</v>
      </c>
      <c r="C189" s="12">
        <v>2</v>
      </c>
      <c r="D189" s="12">
        <v>16</v>
      </c>
      <c r="E189" s="13">
        <v>-0.875</v>
      </c>
    </row>
    <row r="190" spans="1:5" x14ac:dyDescent="0.25">
      <c r="A190" s="191"/>
      <c r="B190" s="11" t="s">
        <v>150</v>
      </c>
      <c r="C190" s="12">
        <v>48</v>
      </c>
      <c r="D190" s="12">
        <v>58</v>
      </c>
      <c r="E190" s="13">
        <v>-0.17241379310344801</v>
      </c>
    </row>
    <row r="191" spans="1:5" x14ac:dyDescent="0.25">
      <c r="A191" s="191"/>
      <c r="B191" s="11" t="s">
        <v>151</v>
      </c>
      <c r="C191" s="15"/>
      <c r="D191" s="15"/>
      <c r="E191" s="13">
        <v>0</v>
      </c>
    </row>
    <row r="192" spans="1:5" x14ac:dyDescent="0.25">
      <c r="A192" s="191"/>
      <c r="B192" s="11" t="s">
        <v>152</v>
      </c>
      <c r="C192" s="15"/>
      <c r="D192" s="15"/>
      <c r="E192" s="13">
        <v>0</v>
      </c>
    </row>
    <row r="193" spans="1:5" x14ac:dyDescent="0.25">
      <c r="A193" s="191"/>
      <c r="B193" s="11" t="s">
        <v>153</v>
      </c>
      <c r="C193" s="12">
        <v>623</v>
      </c>
      <c r="D193" s="12">
        <v>7</v>
      </c>
      <c r="E193" s="13">
        <v>88</v>
      </c>
    </row>
    <row r="194" spans="1:5" x14ac:dyDescent="0.25">
      <c r="A194" s="191"/>
      <c r="B194" s="11" t="s">
        <v>154</v>
      </c>
      <c r="C194" s="15"/>
      <c r="D194" s="15"/>
      <c r="E194" s="13">
        <v>0</v>
      </c>
    </row>
    <row r="195" spans="1:5" x14ac:dyDescent="0.25">
      <c r="A195" s="191"/>
      <c r="B195" s="11" t="s">
        <v>155</v>
      </c>
      <c r="C195" s="12">
        <v>14</v>
      </c>
      <c r="D195" s="12">
        <v>13</v>
      </c>
      <c r="E195" s="13">
        <v>7.69230769230769E-2</v>
      </c>
    </row>
    <row r="196" spans="1:5" x14ac:dyDescent="0.25">
      <c r="A196" s="191"/>
      <c r="B196" s="11" t="s">
        <v>156</v>
      </c>
      <c r="C196" s="12">
        <v>14</v>
      </c>
      <c r="D196" s="12">
        <v>9</v>
      </c>
      <c r="E196" s="13">
        <v>0.55555555555555503</v>
      </c>
    </row>
    <row r="197" spans="1:5" x14ac:dyDescent="0.25">
      <c r="A197" s="191"/>
      <c r="B197" s="11" t="s">
        <v>157</v>
      </c>
      <c r="C197" s="12">
        <v>19</v>
      </c>
      <c r="D197" s="12">
        <v>8</v>
      </c>
      <c r="E197" s="13">
        <v>1.375</v>
      </c>
    </row>
    <row r="198" spans="1:5" x14ac:dyDescent="0.25">
      <c r="A198" s="191"/>
      <c r="B198" s="11" t="s">
        <v>158</v>
      </c>
      <c r="C198" s="15"/>
      <c r="D198" s="15"/>
      <c r="E198" s="13">
        <v>0</v>
      </c>
    </row>
    <row r="199" spans="1:5" x14ac:dyDescent="0.25">
      <c r="A199" s="191"/>
      <c r="B199" s="11" t="s">
        <v>159</v>
      </c>
      <c r="C199" s="15"/>
      <c r="D199" s="15"/>
      <c r="E199" s="13">
        <v>0</v>
      </c>
    </row>
    <row r="200" spans="1:5" x14ac:dyDescent="0.25">
      <c r="A200" s="192"/>
      <c r="B200" s="11" t="s">
        <v>160</v>
      </c>
      <c r="C200" s="15"/>
      <c r="D200" s="15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451</v>
      </c>
      <c r="D201" s="12">
        <v>416</v>
      </c>
      <c r="E201" s="13">
        <v>8.4134615384615405E-2</v>
      </c>
    </row>
    <row r="202" spans="1:5" x14ac:dyDescent="0.25">
      <c r="A202" s="191"/>
      <c r="B202" s="11" t="s">
        <v>120</v>
      </c>
      <c r="C202" s="12">
        <v>309</v>
      </c>
      <c r="D202" s="12">
        <v>262</v>
      </c>
      <c r="E202" s="13">
        <v>0.17938931297709901</v>
      </c>
    </row>
    <row r="203" spans="1:5" x14ac:dyDescent="0.25">
      <c r="A203" s="191"/>
      <c r="B203" s="11" t="s">
        <v>163</v>
      </c>
      <c r="C203" s="12">
        <v>878</v>
      </c>
      <c r="D203" s="12">
        <v>733</v>
      </c>
      <c r="E203" s="13">
        <v>0.19781718963165101</v>
      </c>
    </row>
    <row r="204" spans="1:5" x14ac:dyDescent="0.25">
      <c r="A204" s="191"/>
      <c r="B204" s="11" t="s">
        <v>122</v>
      </c>
      <c r="C204" s="12">
        <v>37</v>
      </c>
      <c r="D204" s="12">
        <v>32</v>
      </c>
      <c r="E204" s="13">
        <v>0.15625</v>
      </c>
    </row>
    <row r="205" spans="1:5" x14ac:dyDescent="0.25">
      <c r="A205" s="191"/>
      <c r="B205" s="11" t="s">
        <v>123</v>
      </c>
      <c r="C205" s="15"/>
      <c r="D205" s="15"/>
      <c r="E205" s="13">
        <v>0</v>
      </c>
    </row>
    <row r="206" spans="1:5" x14ac:dyDescent="0.25">
      <c r="A206" s="191"/>
      <c r="B206" s="11" t="s">
        <v>124</v>
      </c>
      <c r="C206" s="12">
        <v>6</v>
      </c>
      <c r="D206" s="12">
        <v>6</v>
      </c>
      <c r="E206" s="13">
        <v>0</v>
      </c>
    </row>
    <row r="207" spans="1:5" x14ac:dyDescent="0.25">
      <c r="A207" s="191"/>
      <c r="B207" s="11" t="s">
        <v>125</v>
      </c>
      <c r="C207" s="12">
        <v>937</v>
      </c>
      <c r="D207" s="12">
        <v>815</v>
      </c>
      <c r="E207" s="13">
        <v>0.14969325153374199</v>
      </c>
    </row>
    <row r="208" spans="1:5" x14ac:dyDescent="0.25">
      <c r="A208" s="191"/>
      <c r="B208" s="11" t="s">
        <v>164</v>
      </c>
      <c r="C208" s="15"/>
      <c r="D208" s="15"/>
      <c r="E208" s="13">
        <v>0</v>
      </c>
    </row>
    <row r="209" spans="1:5" x14ac:dyDescent="0.25">
      <c r="A209" s="191"/>
      <c r="B209" s="11" t="s">
        <v>127</v>
      </c>
      <c r="C209" s="12">
        <v>364</v>
      </c>
      <c r="D209" s="12">
        <v>286</v>
      </c>
      <c r="E209" s="13">
        <v>0.27272727272727298</v>
      </c>
    </row>
    <row r="210" spans="1:5" x14ac:dyDescent="0.25">
      <c r="A210" s="191"/>
      <c r="B210" s="11" t="s">
        <v>165</v>
      </c>
      <c r="C210" s="12">
        <v>1161</v>
      </c>
      <c r="D210" s="12">
        <v>1036</v>
      </c>
      <c r="E210" s="13">
        <v>0.120656370656371</v>
      </c>
    </row>
    <row r="211" spans="1:5" x14ac:dyDescent="0.25">
      <c r="A211" s="191"/>
      <c r="B211" s="11" t="s">
        <v>129</v>
      </c>
      <c r="C211" s="12">
        <v>79</v>
      </c>
      <c r="D211" s="12">
        <v>56</v>
      </c>
      <c r="E211" s="13">
        <v>0.41071428571428598</v>
      </c>
    </row>
    <row r="212" spans="1:5" x14ac:dyDescent="0.25">
      <c r="A212" s="191"/>
      <c r="B212" s="11" t="s">
        <v>130</v>
      </c>
      <c r="C212" s="12">
        <v>258</v>
      </c>
      <c r="D212" s="12">
        <v>37</v>
      </c>
      <c r="E212" s="13">
        <v>5.9729729729729701</v>
      </c>
    </row>
    <row r="213" spans="1:5" x14ac:dyDescent="0.25">
      <c r="A213" s="191"/>
      <c r="B213" s="11" t="s">
        <v>131</v>
      </c>
      <c r="C213" s="12">
        <v>9</v>
      </c>
      <c r="D213" s="12">
        <v>8</v>
      </c>
      <c r="E213" s="13">
        <v>0.125</v>
      </c>
    </row>
    <row r="214" spans="1:5" x14ac:dyDescent="0.25">
      <c r="A214" s="191"/>
      <c r="B214" s="11" t="s">
        <v>132</v>
      </c>
      <c r="C214" s="12">
        <v>1</v>
      </c>
      <c r="D214" s="12">
        <v>1</v>
      </c>
      <c r="E214" s="13">
        <v>0</v>
      </c>
    </row>
    <row r="215" spans="1:5" x14ac:dyDescent="0.25">
      <c r="A215" s="191"/>
      <c r="B215" s="11" t="s">
        <v>133</v>
      </c>
      <c r="C215" s="12">
        <v>6</v>
      </c>
      <c r="D215" s="12">
        <v>7</v>
      </c>
      <c r="E215" s="13">
        <v>-0.14285714285714299</v>
      </c>
    </row>
    <row r="216" spans="1:5" x14ac:dyDescent="0.25">
      <c r="A216" s="191"/>
      <c r="B216" s="11" t="s">
        <v>134</v>
      </c>
      <c r="C216" s="15"/>
      <c r="D216" s="15"/>
      <c r="E216" s="13">
        <v>0</v>
      </c>
    </row>
    <row r="217" spans="1:5" x14ac:dyDescent="0.25">
      <c r="A217" s="191"/>
      <c r="B217" s="11" t="s">
        <v>135</v>
      </c>
      <c r="C217" s="15"/>
      <c r="D217" s="15"/>
      <c r="E217" s="13">
        <v>0</v>
      </c>
    </row>
    <row r="218" spans="1:5" x14ac:dyDescent="0.25">
      <c r="A218" s="191"/>
      <c r="B218" s="11" t="s">
        <v>136</v>
      </c>
      <c r="C218" s="15"/>
      <c r="D218" s="15"/>
      <c r="E218" s="13">
        <v>0</v>
      </c>
    </row>
    <row r="219" spans="1:5" x14ac:dyDescent="0.25">
      <c r="A219" s="191"/>
      <c r="B219" s="11" t="s">
        <v>137</v>
      </c>
      <c r="C219" s="12">
        <v>16</v>
      </c>
      <c r="D219" s="12">
        <v>46</v>
      </c>
      <c r="E219" s="13">
        <v>-0.65217391304347805</v>
      </c>
    </row>
    <row r="220" spans="1:5" x14ac:dyDescent="0.25">
      <c r="A220" s="191"/>
      <c r="B220" s="11" t="s">
        <v>138</v>
      </c>
      <c r="C220" s="12">
        <v>85</v>
      </c>
      <c r="D220" s="12">
        <v>54</v>
      </c>
      <c r="E220" s="13">
        <v>0.57407407407407396</v>
      </c>
    </row>
    <row r="221" spans="1:5" x14ac:dyDescent="0.25">
      <c r="A221" s="191"/>
      <c r="B221" s="11" t="s">
        <v>139</v>
      </c>
      <c r="C221" s="12">
        <v>1311</v>
      </c>
      <c r="D221" s="12">
        <v>1114</v>
      </c>
      <c r="E221" s="13">
        <v>0.17684021543985601</v>
      </c>
    </row>
    <row r="222" spans="1:5" x14ac:dyDescent="0.25">
      <c r="A222" s="191"/>
      <c r="B222" s="11" t="s">
        <v>166</v>
      </c>
      <c r="C222" s="15"/>
      <c r="D222" s="15"/>
      <c r="E222" s="13">
        <v>0</v>
      </c>
    </row>
    <row r="223" spans="1:5" x14ac:dyDescent="0.25">
      <c r="A223" s="191"/>
      <c r="B223" s="11" t="s">
        <v>141</v>
      </c>
      <c r="C223" s="12">
        <v>17</v>
      </c>
      <c r="D223" s="12">
        <v>4</v>
      </c>
      <c r="E223" s="13">
        <v>3.25</v>
      </c>
    </row>
    <row r="224" spans="1:5" x14ac:dyDescent="0.25">
      <c r="A224" s="191"/>
      <c r="B224" s="11" t="s">
        <v>142</v>
      </c>
      <c r="C224" s="12">
        <v>18</v>
      </c>
      <c r="D224" s="12">
        <v>25</v>
      </c>
      <c r="E224" s="13">
        <v>-0.28000000000000003</v>
      </c>
    </row>
    <row r="225" spans="1:5" x14ac:dyDescent="0.25">
      <c r="A225" s="191"/>
      <c r="B225" s="11" t="s">
        <v>143</v>
      </c>
      <c r="C225" s="15"/>
      <c r="D225" s="15"/>
      <c r="E225" s="13">
        <v>0</v>
      </c>
    </row>
    <row r="226" spans="1:5" x14ac:dyDescent="0.25">
      <c r="A226" s="191"/>
      <c r="B226" s="11" t="s">
        <v>144</v>
      </c>
      <c r="C226" s="12">
        <v>7</v>
      </c>
      <c r="D226" s="12">
        <v>2</v>
      </c>
      <c r="E226" s="13">
        <v>2.5</v>
      </c>
    </row>
    <row r="227" spans="1:5" x14ac:dyDescent="0.25">
      <c r="A227" s="191"/>
      <c r="B227" s="11" t="s">
        <v>167</v>
      </c>
      <c r="C227" s="15"/>
      <c r="D227" s="15"/>
      <c r="E227" s="13">
        <v>0</v>
      </c>
    </row>
    <row r="228" spans="1:5" x14ac:dyDescent="0.25">
      <c r="A228" s="191"/>
      <c r="B228" s="11" t="s">
        <v>146</v>
      </c>
      <c r="C228" s="12">
        <v>69</v>
      </c>
      <c r="D228" s="12">
        <v>75</v>
      </c>
      <c r="E228" s="13">
        <v>-0.08</v>
      </c>
    </row>
    <row r="229" spans="1:5" x14ac:dyDescent="0.25">
      <c r="A229" s="191"/>
      <c r="B229" s="11" t="s">
        <v>147</v>
      </c>
      <c r="C229" s="15"/>
      <c r="D229" s="15"/>
      <c r="E229" s="13">
        <v>0</v>
      </c>
    </row>
    <row r="230" spans="1:5" x14ac:dyDescent="0.25">
      <c r="A230" s="191"/>
      <c r="B230" s="11" t="s">
        <v>148</v>
      </c>
      <c r="C230" s="12">
        <v>7</v>
      </c>
      <c r="D230" s="12">
        <v>10</v>
      </c>
      <c r="E230" s="13">
        <v>-0.3</v>
      </c>
    </row>
    <row r="231" spans="1:5" x14ac:dyDescent="0.25">
      <c r="A231" s="191"/>
      <c r="B231" s="11" t="s">
        <v>149</v>
      </c>
      <c r="C231" s="12">
        <v>6</v>
      </c>
      <c r="D231" s="12">
        <v>34</v>
      </c>
      <c r="E231" s="13">
        <v>-0.82352941176470595</v>
      </c>
    </row>
    <row r="232" spans="1:5" x14ac:dyDescent="0.25">
      <c r="A232" s="191"/>
      <c r="B232" s="11" t="s">
        <v>150</v>
      </c>
      <c r="C232" s="12">
        <v>91</v>
      </c>
      <c r="D232" s="12">
        <v>119</v>
      </c>
      <c r="E232" s="13">
        <v>-0.23529411764705899</v>
      </c>
    </row>
    <row r="233" spans="1:5" x14ac:dyDescent="0.25">
      <c r="A233" s="191"/>
      <c r="B233" s="11" t="s">
        <v>151</v>
      </c>
      <c r="C233" s="15"/>
      <c r="D233" s="15"/>
      <c r="E233" s="13">
        <v>0</v>
      </c>
    </row>
    <row r="234" spans="1:5" x14ac:dyDescent="0.25">
      <c r="A234" s="191"/>
      <c r="B234" s="11" t="s">
        <v>152</v>
      </c>
      <c r="C234" s="15"/>
      <c r="D234" s="15"/>
      <c r="E234" s="13">
        <v>0</v>
      </c>
    </row>
    <row r="235" spans="1:5" x14ac:dyDescent="0.25">
      <c r="A235" s="191"/>
      <c r="B235" s="11" t="s">
        <v>153</v>
      </c>
      <c r="C235" s="12">
        <v>12</v>
      </c>
      <c r="D235" s="12">
        <v>5</v>
      </c>
      <c r="E235" s="13">
        <v>1.4</v>
      </c>
    </row>
    <row r="236" spans="1:5" x14ac:dyDescent="0.25">
      <c r="A236" s="191"/>
      <c r="B236" s="11" t="s">
        <v>154</v>
      </c>
      <c r="C236" s="15"/>
      <c r="D236" s="15"/>
      <c r="E236" s="13">
        <v>0</v>
      </c>
    </row>
    <row r="237" spans="1:5" x14ac:dyDescent="0.25">
      <c r="A237" s="191"/>
      <c r="B237" s="11" t="s">
        <v>155</v>
      </c>
      <c r="C237" s="12">
        <v>37</v>
      </c>
      <c r="D237" s="12">
        <v>64</v>
      </c>
      <c r="E237" s="13">
        <v>-0.421875</v>
      </c>
    </row>
    <row r="238" spans="1:5" x14ac:dyDescent="0.25">
      <c r="A238" s="191"/>
      <c r="B238" s="11" t="s">
        <v>156</v>
      </c>
      <c r="C238" s="12">
        <v>57</v>
      </c>
      <c r="D238" s="12">
        <v>38</v>
      </c>
      <c r="E238" s="13">
        <v>0.5</v>
      </c>
    </row>
    <row r="239" spans="1:5" x14ac:dyDescent="0.25">
      <c r="A239" s="191"/>
      <c r="B239" s="11" t="s">
        <v>157</v>
      </c>
      <c r="C239" s="12">
        <v>42</v>
      </c>
      <c r="D239" s="12">
        <v>20</v>
      </c>
      <c r="E239" s="13">
        <v>1.1000000000000001</v>
      </c>
    </row>
    <row r="240" spans="1:5" x14ac:dyDescent="0.25">
      <c r="A240" s="191"/>
      <c r="B240" s="11" t="s">
        <v>158</v>
      </c>
      <c r="C240" s="15"/>
      <c r="D240" s="15"/>
      <c r="E240" s="13">
        <v>0</v>
      </c>
    </row>
    <row r="241" spans="1:5" x14ac:dyDescent="0.25">
      <c r="A241" s="191"/>
      <c r="B241" s="11" t="s">
        <v>159</v>
      </c>
      <c r="C241" s="15"/>
      <c r="D241" s="15"/>
      <c r="E241" s="13">
        <v>0</v>
      </c>
    </row>
    <row r="242" spans="1:5" x14ac:dyDescent="0.25">
      <c r="A242" s="192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2">
        <v>0</v>
      </c>
      <c r="D247" s="12">
        <v>1</v>
      </c>
      <c r="E247" s="13">
        <v>-1</v>
      </c>
    </row>
    <row r="248" spans="1:5" x14ac:dyDescent="0.25">
      <c r="A248" s="10" t="s">
        <v>171</v>
      </c>
      <c r="B248" s="14"/>
      <c r="C248" s="12">
        <v>0</v>
      </c>
      <c r="D248" s="12">
        <v>1</v>
      </c>
      <c r="E248" s="13">
        <v>-1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48</v>
      </c>
      <c r="D252" s="12">
        <v>58</v>
      </c>
      <c r="E252" s="13">
        <v>-0.17241379310344801</v>
      </c>
    </row>
    <row r="253" spans="1:5" x14ac:dyDescent="0.25">
      <c r="A253" s="190" t="s">
        <v>174</v>
      </c>
      <c r="B253" s="11" t="s">
        <v>175</v>
      </c>
      <c r="C253" s="12">
        <v>4</v>
      </c>
      <c r="D253" s="12">
        <v>8</v>
      </c>
      <c r="E253" s="13">
        <v>-0.5</v>
      </c>
    </row>
    <row r="254" spans="1:5" x14ac:dyDescent="0.25">
      <c r="A254" s="191"/>
      <c r="B254" s="11" t="s">
        <v>176</v>
      </c>
      <c r="C254" s="12">
        <v>0</v>
      </c>
      <c r="D254" s="15"/>
      <c r="E254" s="13">
        <v>0</v>
      </c>
    </row>
    <row r="255" spans="1:5" x14ac:dyDescent="0.25">
      <c r="A255" s="192"/>
      <c r="B255" s="11" t="s">
        <v>177</v>
      </c>
      <c r="C255" s="12">
        <v>1</v>
      </c>
      <c r="D255" s="12">
        <v>1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5"/>
      <c r="E256" s="13">
        <v>0</v>
      </c>
    </row>
    <row r="257" spans="1:5" x14ac:dyDescent="0.25">
      <c r="A257" s="10" t="s">
        <v>179</v>
      </c>
      <c r="B257" s="14"/>
      <c r="C257" s="12">
        <v>4</v>
      </c>
      <c r="D257" s="12">
        <v>9</v>
      </c>
      <c r="E257" s="13">
        <v>-0.55555555555555503</v>
      </c>
    </row>
    <row r="258" spans="1:5" x14ac:dyDescent="0.25">
      <c r="A258" s="10" t="s">
        <v>111</v>
      </c>
      <c r="B258" s="14"/>
      <c r="C258" s="12">
        <v>4</v>
      </c>
      <c r="D258" s="12">
        <v>1</v>
      </c>
      <c r="E258" s="13">
        <v>3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138</v>
      </c>
      <c r="D262" s="12">
        <v>131</v>
      </c>
      <c r="E262" s="13">
        <v>5.34351145038168E-2</v>
      </c>
    </row>
    <row r="263" spans="1:5" x14ac:dyDescent="0.25">
      <c r="A263" s="190" t="s">
        <v>69</v>
      </c>
      <c r="B263" s="11" t="s">
        <v>182</v>
      </c>
      <c r="C263" s="12">
        <v>125</v>
      </c>
      <c r="D263" s="12">
        <v>104</v>
      </c>
      <c r="E263" s="13">
        <v>0.20192307692307701</v>
      </c>
    </row>
    <row r="264" spans="1:5" x14ac:dyDescent="0.25">
      <c r="A264" s="192"/>
      <c r="B264" s="11" t="s">
        <v>111</v>
      </c>
      <c r="C264" s="12">
        <v>0</v>
      </c>
      <c r="D264" s="12">
        <v>1</v>
      </c>
      <c r="E264" s="13">
        <v>-1</v>
      </c>
    </row>
    <row r="265" spans="1:5" x14ac:dyDescent="0.25">
      <c r="A265" s="10" t="s">
        <v>183</v>
      </c>
      <c r="B265" s="14"/>
      <c r="C265" s="12">
        <v>1</v>
      </c>
      <c r="D265" s="12">
        <v>3</v>
      </c>
      <c r="E265" s="13">
        <v>-0.66666666666666696</v>
      </c>
    </row>
    <row r="266" spans="1:5" x14ac:dyDescent="0.25">
      <c r="A266" s="10" t="s">
        <v>184</v>
      </c>
      <c r="B266" s="14"/>
      <c r="C266" s="12">
        <v>1</v>
      </c>
      <c r="D266" s="12">
        <v>4</v>
      </c>
      <c r="E266" s="13">
        <v>-0.75</v>
      </c>
    </row>
    <row r="267" spans="1:5" x14ac:dyDescent="0.25">
      <c r="A267" s="10" t="s">
        <v>185</v>
      </c>
      <c r="B267" s="14"/>
      <c r="C267" s="12">
        <v>0</v>
      </c>
      <c r="D267" s="12">
        <v>1</v>
      </c>
      <c r="E267" s="13">
        <v>-1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6</v>
      </c>
      <c r="D271" s="12">
        <v>8</v>
      </c>
      <c r="E271" s="13">
        <v>-0.25</v>
      </c>
    </row>
    <row r="272" spans="1:5" x14ac:dyDescent="0.25">
      <c r="A272" s="192"/>
      <c r="B272" s="11" t="s">
        <v>189</v>
      </c>
      <c r="C272" s="12">
        <v>17</v>
      </c>
      <c r="D272" s="12">
        <v>33</v>
      </c>
      <c r="E272" s="13">
        <v>-0.48484848484848497</v>
      </c>
    </row>
    <row r="273" spans="1:5" x14ac:dyDescent="0.25">
      <c r="A273" s="10" t="s">
        <v>190</v>
      </c>
      <c r="B273" s="14"/>
      <c r="C273" s="12">
        <v>37</v>
      </c>
      <c r="D273" s="12">
        <v>10</v>
      </c>
      <c r="E273" s="13">
        <v>2.7</v>
      </c>
    </row>
    <row r="274" spans="1:5" x14ac:dyDescent="0.25">
      <c r="A274" s="10" t="s">
        <v>191</v>
      </c>
      <c r="B274" s="14"/>
      <c r="C274" s="12">
        <v>240</v>
      </c>
      <c r="D274" s="12">
        <v>131</v>
      </c>
      <c r="E274" s="13">
        <v>0.83206106870229002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5"/>
      <c r="D278" s="12">
        <v>1</v>
      </c>
      <c r="E278" s="13">
        <v>0</v>
      </c>
    </row>
    <row r="279" spans="1:5" x14ac:dyDescent="0.25">
      <c r="A279" s="10" t="s">
        <v>194</v>
      </c>
      <c r="B279" s="14"/>
      <c r="C279" s="15"/>
      <c r="D279" s="12">
        <v>8</v>
      </c>
      <c r="E279" s="13">
        <v>0</v>
      </c>
    </row>
    <row r="280" spans="1:5" x14ac:dyDescent="0.25">
      <c r="A280" s="10" t="s">
        <v>195</v>
      </c>
      <c r="B280" s="14"/>
      <c r="C280" s="15"/>
      <c r="D280" s="12">
        <v>4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5"/>
      <c r="D283" s="15"/>
      <c r="E283" s="19"/>
    </row>
    <row r="284" spans="1:5" x14ac:dyDescent="0.25">
      <c r="A284" s="188"/>
      <c r="B284" s="11" t="s">
        <v>200</v>
      </c>
      <c r="C284" s="12">
        <v>720</v>
      </c>
      <c r="D284" s="12">
        <v>1498</v>
      </c>
      <c r="E284" s="20">
        <v>0</v>
      </c>
    </row>
    <row r="285" spans="1:5" x14ac:dyDescent="0.25">
      <c r="A285" s="189"/>
      <c r="B285" s="11" t="s">
        <v>201</v>
      </c>
      <c r="C285" s="12">
        <v>2</v>
      </c>
      <c r="D285" s="12">
        <v>1</v>
      </c>
      <c r="E285" s="20">
        <v>0</v>
      </c>
    </row>
    <row r="286" spans="1:5" x14ac:dyDescent="0.25">
      <c r="A286" s="187" t="s">
        <v>202</v>
      </c>
      <c r="B286" s="11" t="s">
        <v>203</v>
      </c>
      <c r="C286" s="15"/>
      <c r="D286" s="15"/>
      <c r="E286" s="19"/>
    </row>
    <row r="287" spans="1:5" x14ac:dyDescent="0.25">
      <c r="A287" s="188"/>
      <c r="B287" s="11" t="s">
        <v>204</v>
      </c>
      <c r="C287" s="12">
        <v>0</v>
      </c>
      <c r="D287" s="12">
        <v>0</v>
      </c>
      <c r="E287" s="20">
        <v>0</v>
      </c>
    </row>
    <row r="288" spans="1:5" x14ac:dyDescent="0.25">
      <c r="A288" s="189"/>
      <c r="B288" s="11" t="s">
        <v>205</v>
      </c>
      <c r="C288" s="15"/>
      <c r="D288" s="15"/>
      <c r="E288" s="19"/>
    </row>
    <row r="289" spans="1:5" x14ac:dyDescent="0.25">
      <c r="A289" s="18" t="s">
        <v>206</v>
      </c>
      <c r="B289" s="11" t="s">
        <v>207</v>
      </c>
      <c r="C289" s="12">
        <v>7</v>
      </c>
      <c r="D289" s="12">
        <v>13</v>
      </c>
      <c r="E289" s="20">
        <v>3</v>
      </c>
    </row>
    <row r="290" spans="1:5" x14ac:dyDescent="0.25">
      <c r="A290" s="187" t="s">
        <v>208</v>
      </c>
      <c r="B290" s="11" t="s">
        <v>209</v>
      </c>
      <c r="C290" s="12">
        <v>22</v>
      </c>
      <c r="D290" s="12">
        <v>18</v>
      </c>
      <c r="E290" s="20">
        <v>4</v>
      </c>
    </row>
    <row r="291" spans="1:5" x14ac:dyDescent="0.25">
      <c r="A291" s="188"/>
      <c r="B291" s="11" t="s">
        <v>210</v>
      </c>
      <c r="C291" s="15"/>
      <c r="D291" s="15"/>
      <c r="E291" s="19"/>
    </row>
    <row r="292" spans="1:5" x14ac:dyDescent="0.25">
      <c r="A292" s="189"/>
      <c r="B292" s="11" t="s">
        <v>211</v>
      </c>
      <c r="C292" s="12">
        <v>18</v>
      </c>
      <c r="D292" s="12">
        <v>36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5"/>
      <c r="D293" s="15"/>
      <c r="E293" s="19"/>
    </row>
    <row r="294" spans="1:5" x14ac:dyDescent="0.25">
      <c r="A294" s="187" t="s">
        <v>214</v>
      </c>
      <c r="B294" s="11" t="s">
        <v>205</v>
      </c>
      <c r="C294" s="15"/>
      <c r="D294" s="15"/>
      <c r="E294" s="19"/>
    </row>
    <row r="295" spans="1:5" x14ac:dyDescent="0.25">
      <c r="A295" s="188"/>
      <c r="B295" s="11" t="s">
        <v>215</v>
      </c>
      <c r="C295" s="12">
        <v>15</v>
      </c>
      <c r="D295" s="12">
        <v>25</v>
      </c>
      <c r="E295" s="20">
        <v>10</v>
      </c>
    </row>
    <row r="296" spans="1:5" x14ac:dyDescent="0.25">
      <c r="A296" s="189"/>
      <c r="B296" s="11" t="s">
        <v>216</v>
      </c>
      <c r="C296" s="15"/>
      <c r="D296" s="15"/>
      <c r="E296" s="19"/>
    </row>
    <row r="297" spans="1:5" x14ac:dyDescent="0.25">
      <c r="A297" s="187" t="s">
        <v>217</v>
      </c>
      <c r="B297" s="11" t="s">
        <v>218</v>
      </c>
      <c r="C297" s="15"/>
      <c r="D297" s="15"/>
      <c r="E297" s="19"/>
    </row>
    <row r="298" spans="1:5" x14ac:dyDescent="0.25">
      <c r="A298" s="188"/>
      <c r="B298" s="11" t="s">
        <v>219</v>
      </c>
      <c r="C298" s="15"/>
      <c r="D298" s="15"/>
      <c r="E298" s="19"/>
    </row>
    <row r="299" spans="1:5" x14ac:dyDescent="0.25">
      <c r="A299" s="188"/>
      <c r="B299" s="11" t="s">
        <v>220</v>
      </c>
      <c r="C299" s="12">
        <v>110</v>
      </c>
      <c r="D299" s="12">
        <v>271</v>
      </c>
      <c r="E299" s="20">
        <v>72</v>
      </c>
    </row>
    <row r="300" spans="1:5" x14ac:dyDescent="0.25">
      <c r="A300" s="188"/>
      <c r="B300" s="11" t="s">
        <v>221</v>
      </c>
      <c r="C300" s="12">
        <v>221</v>
      </c>
      <c r="D300" s="12">
        <v>447</v>
      </c>
      <c r="E300" s="20">
        <v>0</v>
      </c>
    </row>
    <row r="301" spans="1:5" x14ac:dyDescent="0.25">
      <c r="A301" s="188"/>
      <c r="B301" s="11" t="s">
        <v>222</v>
      </c>
      <c r="C301" s="12">
        <v>155</v>
      </c>
      <c r="D301" s="12">
        <v>202</v>
      </c>
      <c r="E301" s="20">
        <v>51</v>
      </c>
    </row>
    <row r="302" spans="1:5" x14ac:dyDescent="0.25">
      <c r="A302" s="188"/>
      <c r="B302" s="11" t="s">
        <v>223</v>
      </c>
      <c r="C302" s="12">
        <v>147</v>
      </c>
      <c r="D302" s="12">
        <v>411</v>
      </c>
      <c r="E302" s="20">
        <v>143</v>
      </c>
    </row>
    <row r="303" spans="1:5" x14ac:dyDescent="0.25">
      <c r="A303" s="188"/>
      <c r="B303" s="11" t="s">
        <v>224</v>
      </c>
      <c r="C303" s="12">
        <v>54</v>
      </c>
      <c r="D303" s="12">
        <v>125</v>
      </c>
      <c r="E303" s="20">
        <v>0</v>
      </c>
    </row>
    <row r="304" spans="1:5" x14ac:dyDescent="0.25">
      <c r="A304" s="188"/>
      <c r="B304" s="11" t="s">
        <v>225</v>
      </c>
      <c r="C304" s="12">
        <v>3</v>
      </c>
      <c r="D304" s="12">
        <v>3</v>
      </c>
      <c r="E304" s="20">
        <v>2</v>
      </c>
    </row>
    <row r="305" spans="1:5" x14ac:dyDescent="0.25">
      <c r="A305" s="188"/>
      <c r="B305" s="11" t="s">
        <v>226</v>
      </c>
      <c r="C305" s="12">
        <v>87</v>
      </c>
      <c r="D305" s="12">
        <v>28</v>
      </c>
      <c r="E305" s="20">
        <v>70</v>
      </c>
    </row>
    <row r="306" spans="1:5" x14ac:dyDescent="0.25">
      <c r="A306" s="188"/>
      <c r="B306" s="11" t="s">
        <v>227</v>
      </c>
      <c r="C306" s="15"/>
      <c r="D306" s="15"/>
      <c r="E306" s="19"/>
    </row>
    <row r="307" spans="1:5" x14ac:dyDescent="0.25">
      <c r="A307" s="188"/>
      <c r="B307" s="11" t="s">
        <v>228</v>
      </c>
      <c r="C307" s="15"/>
      <c r="D307" s="15"/>
      <c r="E307" s="19"/>
    </row>
    <row r="308" spans="1:5" x14ac:dyDescent="0.25">
      <c r="A308" s="188"/>
      <c r="B308" s="11" t="s">
        <v>229</v>
      </c>
      <c r="C308" s="12">
        <v>151</v>
      </c>
      <c r="D308" s="12">
        <v>264</v>
      </c>
      <c r="E308" s="20">
        <v>100</v>
      </c>
    </row>
    <row r="309" spans="1:5" x14ac:dyDescent="0.25">
      <c r="A309" s="188"/>
      <c r="B309" s="11" t="s">
        <v>230</v>
      </c>
      <c r="C309" s="12">
        <v>150</v>
      </c>
      <c r="D309" s="12">
        <v>303</v>
      </c>
      <c r="E309" s="20">
        <v>0</v>
      </c>
    </row>
    <row r="310" spans="1:5" x14ac:dyDescent="0.25">
      <c r="A310" s="188"/>
      <c r="B310" s="11" t="s">
        <v>231</v>
      </c>
      <c r="C310" s="12">
        <v>3</v>
      </c>
      <c r="D310" s="12">
        <v>4</v>
      </c>
      <c r="E310" s="20">
        <v>3</v>
      </c>
    </row>
    <row r="311" spans="1:5" x14ac:dyDescent="0.25">
      <c r="A311" s="189"/>
      <c r="B311" s="11" t="s">
        <v>232</v>
      </c>
      <c r="C311" s="12">
        <v>8</v>
      </c>
      <c r="D311" s="12">
        <v>17</v>
      </c>
      <c r="E311" s="20">
        <v>0</v>
      </c>
    </row>
    <row r="312" spans="1:5" x14ac:dyDescent="0.25">
      <c r="A312" s="187" t="s">
        <v>233</v>
      </c>
      <c r="B312" s="11" t="s">
        <v>234</v>
      </c>
      <c r="C312" s="12">
        <v>1</v>
      </c>
      <c r="D312" s="12">
        <v>1</v>
      </c>
      <c r="E312" s="20">
        <v>0</v>
      </c>
    </row>
    <row r="313" spans="1:5" x14ac:dyDescent="0.25">
      <c r="A313" s="188"/>
      <c r="B313" s="11" t="s">
        <v>235</v>
      </c>
      <c r="C313" s="15"/>
      <c r="D313" s="15"/>
      <c r="E313" s="19"/>
    </row>
    <row r="314" spans="1:5" x14ac:dyDescent="0.25">
      <c r="A314" s="188"/>
      <c r="B314" s="11" t="s">
        <v>236</v>
      </c>
      <c r="C314" s="15"/>
      <c r="D314" s="15"/>
      <c r="E314" s="19"/>
    </row>
    <row r="315" spans="1:5" x14ac:dyDescent="0.25">
      <c r="A315" s="188"/>
      <c r="B315" s="11" t="s">
        <v>237</v>
      </c>
      <c r="C315" s="15"/>
      <c r="D315" s="15"/>
      <c r="E315" s="19"/>
    </row>
    <row r="316" spans="1:5" x14ac:dyDescent="0.25">
      <c r="A316" s="188"/>
      <c r="B316" s="11" t="s">
        <v>238</v>
      </c>
      <c r="C316" s="12">
        <v>31</v>
      </c>
      <c r="D316" s="12">
        <v>82</v>
      </c>
      <c r="E316" s="20">
        <v>8</v>
      </c>
    </row>
    <row r="317" spans="1:5" x14ac:dyDescent="0.25">
      <c r="A317" s="188"/>
      <c r="B317" s="11" t="s">
        <v>239</v>
      </c>
      <c r="C317" s="15"/>
      <c r="D317" s="15"/>
      <c r="E317" s="19"/>
    </row>
    <row r="318" spans="1:5" x14ac:dyDescent="0.25">
      <c r="A318" s="188"/>
      <c r="B318" s="11" t="s">
        <v>240</v>
      </c>
      <c r="C318" s="15"/>
      <c r="D318" s="15"/>
      <c r="E318" s="19"/>
    </row>
    <row r="319" spans="1:5" x14ac:dyDescent="0.25">
      <c r="A319" s="188"/>
      <c r="B319" s="11" t="s">
        <v>241</v>
      </c>
      <c r="C319" s="12">
        <v>19</v>
      </c>
      <c r="D319" s="12">
        <v>31</v>
      </c>
      <c r="E319" s="20">
        <v>13</v>
      </c>
    </row>
    <row r="320" spans="1:5" x14ac:dyDescent="0.25">
      <c r="A320" s="188"/>
      <c r="B320" s="11" t="s">
        <v>242</v>
      </c>
      <c r="C320" s="12">
        <v>5</v>
      </c>
      <c r="D320" s="12">
        <v>44</v>
      </c>
      <c r="E320" s="20">
        <v>41</v>
      </c>
    </row>
    <row r="321" spans="1:5" x14ac:dyDescent="0.25">
      <c r="A321" s="188"/>
      <c r="B321" s="11" t="s">
        <v>243</v>
      </c>
      <c r="C321" s="12">
        <v>1</v>
      </c>
      <c r="D321" s="12">
        <v>2</v>
      </c>
      <c r="E321" s="20">
        <v>0</v>
      </c>
    </row>
    <row r="322" spans="1:5" x14ac:dyDescent="0.25">
      <c r="A322" s="188"/>
      <c r="B322" s="11" t="s">
        <v>244</v>
      </c>
      <c r="C322" s="12">
        <v>12</v>
      </c>
      <c r="D322" s="12">
        <v>28</v>
      </c>
      <c r="E322" s="20">
        <v>13</v>
      </c>
    </row>
    <row r="323" spans="1:5" x14ac:dyDescent="0.25">
      <c r="A323" s="188"/>
      <c r="B323" s="11" t="s">
        <v>245</v>
      </c>
      <c r="C323" s="15"/>
      <c r="D323" s="15"/>
      <c r="E323" s="19"/>
    </row>
    <row r="324" spans="1:5" x14ac:dyDescent="0.25">
      <c r="A324" s="188"/>
      <c r="B324" s="11" t="s">
        <v>246</v>
      </c>
      <c r="C324" s="15"/>
      <c r="D324" s="15"/>
      <c r="E324" s="19"/>
    </row>
    <row r="325" spans="1:5" x14ac:dyDescent="0.25">
      <c r="A325" s="188"/>
      <c r="B325" s="11" t="s">
        <v>247</v>
      </c>
      <c r="C325" s="12">
        <v>1</v>
      </c>
      <c r="D325" s="12">
        <v>0</v>
      </c>
      <c r="E325" s="20">
        <v>0</v>
      </c>
    </row>
    <row r="326" spans="1:5" x14ac:dyDescent="0.25">
      <c r="A326" s="188"/>
      <c r="B326" s="11" t="s">
        <v>248</v>
      </c>
      <c r="C326" s="12">
        <v>15</v>
      </c>
      <c r="D326" s="12">
        <v>15</v>
      </c>
      <c r="E326" s="20">
        <v>15</v>
      </c>
    </row>
    <row r="327" spans="1:5" x14ac:dyDescent="0.25">
      <c r="A327" s="188"/>
      <c r="B327" s="11" t="s">
        <v>249</v>
      </c>
      <c r="C327" s="12">
        <v>0</v>
      </c>
      <c r="D327" s="12">
        <v>2</v>
      </c>
      <c r="E327" s="20">
        <v>0</v>
      </c>
    </row>
    <row r="328" spans="1:5" x14ac:dyDescent="0.25">
      <c r="A328" s="188"/>
      <c r="B328" s="11" t="s">
        <v>250</v>
      </c>
      <c r="C328" s="15"/>
      <c r="D328" s="15"/>
      <c r="E328" s="19"/>
    </row>
    <row r="329" spans="1:5" x14ac:dyDescent="0.25">
      <c r="A329" s="188"/>
      <c r="B329" s="11" t="s">
        <v>251</v>
      </c>
      <c r="C329" s="12">
        <v>0</v>
      </c>
      <c r="D329" s="12">
        <v>3</v>
      </c>
      <c r="E329" s="20">
        <v>1</v>
      </c>
    </row>
    <row r="330" spans="1:5" x14ac:dyDescent="0.25">
      <c r="A330" s="188"/>
      <c r="B330" s="11" t="s">
        <v>252</v>
      </c>
      <c r="C330" s="12">
        <v>39</v>
      </c>
      <c r="D330" s="12">
        <v>42</v>
      </c>
      <c r="E330" s="20">
        <v>15</v>
      </c>
    </row>
    <row r="331" spans="1:5" x14ac:dyDescent="0.25">
      <c r="A331" s="188"/>
      <c r="B331" s="11" t="s">
        <v>253</v>
      </c>
      <c r="C331" s="12">
        <v>1</v>
      </c>
      <c r="D331" s="12">
        <v>37</v>
      </c>
      <c r="E331" s="20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8"/>
      <c r="B333" s="11" t="s">
        <v>255</v>
      </c>
      <c r="C333" s="12">
        <v>6</v>
      </c>
      <c r="D333" s="12">
        <v>6</v>
      </c>
      <c r="E333" s="20">
        <v>6</v>
      </c>
    </row>
    <row r="334" spans="1:5" x14ac:dyDescent="0.25">
      <c r="A334" s="188"/>
      <c r="B334" s="11" t="s">
        <v>256</v>
      </c>
      <c r="C334" s="12">
        <v>2</v>
      </c>
      <c r="D334" s="12">
        <v>2</v>
      </c>
      <c r="E334" s="20">
        <v>0</v>
      </c>
    </row>
    <row r="335" spans="1:5" x14ac:dyDescent="0.25">
      <c r="A335" s="188"/>
      <c r="B335" s="11" t="s">
        <v>257</v>
      </c>
      <c r="C335" s="12">
        <v>37</v>
      </c>
      <c r="D335" s="12">
        <v>71</v>
      </c>
      <c r="E335" s="20">
        <v>30</v>
      </c>
    </row>
    <row r="336" spans="1:5" x14ac:dyDescent="0.25">
      <c r="A336" s="188"/>
      <c r="B336" s="11" t="s">
        <v>258</v>
      </c>
      <c r="C336" s="12">
        <v>75</v>
      </c>
      <c r="D336" s="12">
        <v>76</v>
      </c>
      <c r="E336" s="20">
        <v>54</v>
      </c>
    </row>
    <row r="337" spans="1:5" x14ac:dyDescent="0.25">
      <c r="A337" s="188"/>
      <c r="B337" s="11" t="s">
        <v>259</v>
      </c>
      <c r="C337" s="15"/>
      <c r="D337" s="15"/>
      <c r="E337" s="19"/>
    </row>
    <row r="338" spans="1:5" x14ac:dyDescent="0.25">
      <c r="A338" s="188"/>
      <c r="B338" s="11" t="s">
        <v>260</v>
      </c>
      <c r="C338" s="12">
        <v>0</v>
      </c>
      <c r="D338" s="12">
        <v>3</v>
      </c>
      <c r="E338" s="20">
        <v>3</v>
      </c>
    </row>
    <row r="339" spans="1:5" x14ac:dyDescent="0.25">
      <c r="A339" s="188"/>
      <c r="B339" s="11" t="s">
        <v>261</v>
      </c>
      <c r="C339" s="15"/>
      <c r="D339" s="15"/>
      <c r="E339" s="19"/>
    </row>
    <row r="340" spans="1:5" x14ac:dyDescent="0.25">
      <c r="A340" s="188"/>
      <c r="B340" s="11" t="s">
        <v>262</v>
      </c>
      <c r="C340" s="12">
        <v>1</v>
      </c>
      <c r="D340" s="12">
        <v>0</v>
      </c>
      <c r="E340" s="20">
        <v>0</v>
      </c>
    </row>
    <row r="341" spans="1:5" x14ac:dyDescent="0.25">
      <c r="A341" s="188"/>
      <c r="B341" s="11" t="s">
        <v>263</v>
      </c>
      <c r="C341" s="15"/>
      <c r="D341" s="15"/>
      <c r="E341" s="19"/>
    </row>
    <row r="342" spans="1:5" x14ac:dyDescent="0.25">
      <c r="A342" s="188"/>
      <c r="B342" s="11" t="s">
        <v>264</v>
      </c>
      <c r="C342" s="12">
        <v>0</v>
      </c>
      <c r="D342" s="12">
        <v>2</v>
      </c>
      <c r="E342" s="20">
        <v>1</v>
      </c>
    </row>
    <row r="343" spans="1:5" x14ac:dyDescent="0.25">
      <c r="A343" s="188"/>
      <c r="B343" s="11" t="s">
        <v>265</v>
      </c>
      <c r="C343" s="15"/>
      <c r="D343" s="15"/>
      <c r="E343" s="19"/>
    </row>
    <row r="344" spans="1:5" x14ac:dyDescent="0.25">
      <c r="A344" s="189"/>
      <c r="B344" s="11" t="s">
        <v>266</v>
      </c>
      <c r="C344" s="12">
        <v>1</v>
      </c>
      <c r="D344" s="12">
        <v>7</v>
      </c>
      <c r="E344" s="20">
        <v>2</v>
      </c>
    </row>
    <row r="345" spans="1:5" x14ac:dyDescent="0.25">
      <c r="A345" s="187" t="s">
        <v>267</v>
      </c>
      <c r="B345" s="11" t="s">
        <v>268</v>
      </c>
      <c r="C345" s="15"/>
      <c r="D345" s="15"/>
      <c r="E345" s="19"/>
    </row>
    <row r="346" spans="1:5" x14ac:dyDescent="0.25">
      <c r="A346" s="188"/>
      <c r="B346" s="11" t="s">
        <v>269</v>
      </c>
      <c r="C346" s="12">
        <v>1</v>
      </c>
      <c r="D346" s="12">
        <v>1</v>
      </c>
      <c r="E346" s="20">
        <v>1</v>
      </c>
    </row>
    <row r="347" spans="1:5" x14ac:dyDescent="0.25">
      <c r="A347" s="188"/>
      <c r="B347" s="11" t="s">
        <v>270</v>
      </c>
      <c r="C347" s="15"/>
      <c r="D347" s="15"/>
      <c r="E347" s="19"/>
    </row>
    <row r="348" spans="1:5" x14ac:dyDescent="0.25">
      <c r="A348" s="188"/>
      <c r="B348" s="11" t="s">
        <v>271</v>
      </c>
      <c r="C348" s="15"/>
      <c r="D348" s="15"/>
      <c r="E348" s="19"/>
    </row>
    <row r="349" spans="1:5" x14ac:dyDescent="0.25">
      <c r="A349" s="188"/>
      <c r="B349" s="11" t="s">
        <v>272</v>
      </c>
      <c r="C349" s="15"/>
      <c r="D349" s="15"/>
      <c r="E349" s="19"/>
    </row>
    <row r="350" spans="1:5" x14ac:dyDescent="0.25">
      <c r="A350" s="188"/>
      <c r="B350" s="11" t="s">
        <v>273</v>
      </c>
      <c r="C350" s="12">
        <v>1</v>
      </c>
      <c r="D350" s="12">
        <v>2</v>
      </c>
      <c r="E350" s="20">
        <v>1</v>
      </c>
    </row>
    <row r="351" spans="1:5" x14ac:dyDescent="0.25">
      <c r="A351" s="188"/>
      <c r="B351" s="11" t="s">
        <v>274</v>
      </c>
      <c r="C351" s="15"/>
      <c r="D351" s="15"/>
      <c r="E351" s="19"/>
    </row>
    <row r="352" spans="1:5" x14ac:dyDescent="0.25">
      <c r="A352" s="188"/>
      <c r="B352" s="11" t="s">
        <v>275</v>
      </c>
      <c r="C352" s="15"/>
      <c r="D352" s="15"/>
      <c r="E352" s="19"/>
    </row>
    <row r="353" spans="1:5" x14ac:dyDescent="0.25">
      <c r="A353" s="188"/>
      <c r="B353" s="11" t="s">
        <v>276</v>
      </c>
      <c r="C353" s="15"/>
      <c r="D353" s="15"/>
      <c r="E353" s="19"/>
    </row>
    <row r="354" spans="1:5" x14ac:dyDescent="0.25">
      <c r="A354" s="188"/>
      <c r="B354" s="11" t="s">
        <v>277</v>
      </c>
      <c r="C354" s="15"/>
      <c r="D354" s="15"/>
      <c r="E354" s="19"/>
    </row>
    <row r="355" spans="1:5" x14ac:dyDescent="0.25">
      <c r="A355" s="189"/>
      <c r="B355" s="11" t="s">
        <v>278</v>
      </c>
      <c r="C355" s="15"/>
      <c r="D355" s="15"/>
      <c r="E355" s="19"/>
    </row>
    <row r="356" spans="1:5" x14ac:dyDescent="0.25">
      <c r="A356" s="187" t="s">
        <v>279</v>
      </c>
      <c r="B356" s="11" t="s">
        <v>280</v>
      </c>
      <c r="C356" s="12">
        <v>25</v>
      </c>
      <c r="D356" s="12">
        <v>48</v>
      </c>
      <c r="E356" s="20">
        <v>9</v>
      </c>
    </row>
    <row r="357" spans="1:5" x14ac:dyDescent="0.25">
      <c r="A357" s="188"/>
      <c r="B357" s="11" t="s">
        <v>281</v>
      </c>
      <c r="C357" s="15"/>
      <c r="D357" s="15"/>
      <c r="E357" s="19"/>
    </row>
    <row r="358" spans="1:5" x14ac:dyDescent="0.25">
      <c r="A358" s="188"/>
      <c r="B358" s="11" t="s">
        <v>282</v>
      </c>
      <c r="C358" s="15"/>
      <c r="D358" s="15"/>
      <c r="E358" s="19"/>
    </row>
    <row r="359" spans="1:5" x14ac:dyDescent="0.25">
      <c r="A359" s="188"/>
      <c r="B359" s="11" t="s">
        <v>283</v>
      </c>
      <c r="C359" s="12">
        <v>5</v>
      </c>
      <c r="D359" s="12">
        <v>4</v>
      </c>
      <c r="E359" s="20">
        <v>1</v>
      </c>
    </row>
    <row r="360" spans="1:5" x14ac:dyDescent="0.25">
      <c r="A360" s="188"/>
      <c r="B360" s="11" t="s">
        <v>284</v>
      </c>
      <c r="C360" s="15"/>
      <c r="D360" s="15"/>
      <c r="E360" s="19"/>
    </row>
    <row r="361" spans="1:5" x14ac:dyDescent="0.25">
      <c r="A361" s="188"/>
      <c r="B361" s="11" t="s">
        <v>285</v>
      </c>
      <c r="C361" s="15"/>
      <c r="D361" s="15"/>
      <c r="E361" s="19"/>
    </row>
    <row r="362" spans="1:5" x14ac:dyDescent="0.25">
      <c r="A362" s="188"/>
      <c r="B362" s="11" t="s">
        <v>286</v>
      </c>
      <c r="C362" s="15"/>
      <c r="D362" s="15"/>
      <c r="E362" s="19"/>
    </row>
    <row r="363" spans="1:5" x14ac:dyDescent="0.25">
      <c r="A363" s="188"/>
      <c r="B363" s="11" t="s">
        <v>287</v>
      </c>
      <c r="C363" s="15"/>
      <c r="D363" s="15"/>
      <c r="E363" s="19"/>
    </row>
    <row r="364" spans="1:5" x14ac:dyDescent="0.25">
      <c r="A364" s="189"/>
      <c r="B364" s="11" t="s">
        <v>288</v>
      </c>
      <c r="C364" s="15"/>
      <c r="D364" s="15"/>
      <c r="E364" s="19"/>
    </row>
    <row r="365" spans="1:5" x14ac:dyDescent="0.25">
      <c r="A365" s="187" t="s">
        <v>289</v>
      </c>
      <c r="B365" s="11" t="s">
        <v>290</v>
      </c>
      <c r="C365" s="12">
        <v>3</v>
      </c>
      <c r="D365" s="12">
        <v>0</v>
      </c>
      <c r="E365" s="20">
        <v>0</v>
      </c>
    </row>
    <row r="366" spans="1:5" x14ac:dyDescent="0.25">
      <c r="A366" s="188"/>
      <c r="B366" s="11" t="s">
        <v>291</v>
      </c>
      <c r="C366" s="12">
        <v>0</v>
      </c>
      <c r="D366" s="12">
        <v>1</v>
      </c>
      <c r="E366" s="20">
        <v>0</v>
      </c>
    </row>
    <row r="367" spans="1:5" x14ac:dyDescent="0.25">
      <c r="A367" s="188"/>
      <c r="B367" s="11" t="s">
        <v>292</v>
      </c>
      <c r="C367" s="15"/>
      <c r="D367" s="15"/>
      <c r="E367" s="19"/>
    </row>
    <row r="368" spans="1:5" x14ac:dyDescent="0.25">
      <c r="A368" s="188"/>
      <c r="B368" s="11" t="s">
        <v>293</v>
      </c>
      <c r="C368" s="12">
        <v>2</v>
      </c>
      <c r="D368" s="12">
        <v>1</v>
      </c>
      <c r="E368" s="20">
        <v>0</v>
      </c>
    </row>
    <row r="369" spans="1:5" x14ac:dyDescent="0.25">
      <c r="A369" s="188"/>
      <c r="B369" s="11" t="s">
        <v>209</v>
      </c>
      <c r="C369" s="15"/>
      <c r="D369" s="15"/>
      <c r="E369" s="19"/>
    </row>
    <row r="370" spans="1:5" x14ac:dyDescent="0.25">
      <c r="A370" s="188"/>
      <c r="B370" s="11" t="s">
        <v>294</v>
      </c>
      <c r="C370" s="15"/>
      <c r="D370" s="15"/>
      <c r="E370" s="19"/>
    </row>
    <row r="371" spans="1:5" x14ac:dyDescent="0.25">
      <c r="A371" s="188"/>
      <c r="B371" s="11" t="s">
        <v>295</v>
      </c>
      <c r="C371" s="15"/>
      <c r="D371" s="15"/>
      <c r="E371" s="19"/>
    </row>
    <row r="372" spans="1:5" x14ac:dyDescent="0.25">
      <c r="A372" s="188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88"/>
      <c r="B373" s="11" t="s">
        <v>297</v>
      </c>
      <c r="C373" s="12">
        <v>105</v>
      </c>
      <c r="D373" s="12">
        <v>21</v>
      </c>
      <c r="E373" s="20">
        <v>3</v>
      </c>
    </row>
    <row r="374" spans="1:5" x14ac:dyDescent="0.25">
      <c r="A374" s="188"/>
      <c r="B374" s="11" t="s">
        <v>298</v>
      </c>
      <c r="C374" s="15"/>
      <c r="D374" s="15"/>
      <c r="E374" s="19"/>
    </row>
    <row r="375" spans="1:5" x14ac:dyDescent="0.25">
      <c r="A375" s="188"/>
      <c r="B375" s="11" t="s">
        <v>299</v>
      </c>
      <c r="C375" s="15"/>
      <c r="D375" s="15"/>
      <c r="E375" s="19"/>
    </row>
    <row r="376" spans="1:5" x14ac:dyDescent="0.25">
      <c r="A376" s="188"/>
      <c r="B376" s="11" t="s">
        <v>300</v>
      </c>
      <c r="C376" s="15"/>
      <c r="D376" s="15"/>
      <c r="E376" s="19"/>
    </row>
    <row r="377" spans="1:5" x14ac:dyDescent="0.25">
      <c r="A377" s="189"/>
      <c r="B377" s="11" t="s">
        <v>301</v>
      </c>
      <c r="C377" s="15"/>
      <c r="D377" s="15"/>
      <c r="E377" s="19"/>
    </row>
    <row r="378" spans="1:5" x14ac:dyDescent="0.25">
      <c r="A378" s="4"/>
    </row>
  </sheetData>
  <sheetProtection algorithmName="SHA-512" hashValue="w1dxacRl2kn2U4BcuUoMbat3daYJpJiJlipc+gNFIVFkfDPqMw2rhMTbZW5oH0Vy8X3wGAkJawjyl7g/iIXiNQ==" saltValue="sorZBJ+Rj/NBf4tlp/f5b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42ED-942F-4A55-8855-FD9F52D75B98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16384" width="11.42578125" style="100"/>
  </cols>
  <sheetData>
    <row r="1" spans="1:26" x14ac:dyDescent="0.2">
      <c r="A1" s="136"/>
      <c r="C1" s="182" t="s">
        <v>1828</v>
      </c>
      <c r="D1" s="182"/>
      <c r="E1" s="182"/>
      <c r="F1" s="136"/>
      <c r="H1" s="176"/>
      <c r="I1" s="176"/>
      <c r="J1" s="176"/>
      <c r="K1" s="136"/>
      <c r="P1" s="136"/>
      <c r="U1" s="136"/>
      <c r="Z1" s="136"/>
    </row>
    <row r="2" spans="1:26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1829</v>
      </c>
      <c r="D3" s="128"/>
      <c r="E3" s="128"/>
      <c r="F3" s="128"/>
      <c r="G3" s="128"/>
      <c r="H3" s="128" t="s">
        <v>1830</v>
      </c>
      <c r="I3" s="128"/>
      <c r="J3" s="128"/>
      <c r="K3" s="128"/>
      <c r="L3" s="128"/>
      <c r="M3" s="128" t="s">
        <v>1818</v>
      </c>
      <c r="N3" s="128"/>
      <c r="O3" s="128"/>
      <c r="P3" s="128"/>
      <c r="Q3" s="128"/>
      <c r="R3" s="128" t="s">
        <v>1831</v>
      </c>
      <c r="S3" s="128"/>
      <c r="T3" s="128"/>
      <c r="U3" s="128"/>
      <c r="V3" s="128"/>
      <c r="W3" s="128" t="s">
        <v>1832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</row>
  </sheetData>
  <sheetProtection algorithmName="SHA-512" hashValue="b3eQ39DRe+gR3KpjB4Wkbd7FfDGIDlyltC7Wdb7U7PqAXWgxXOhDKKSVP7TL/LDDiyP0qmCQtdWZB+VlzhLy5A==" saltValue="CePAZ2iFQYAGasNJeMkm0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2EE54-93EA-41CD-8F4B-C77F73453227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4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4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4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4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4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4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4.42578125" style="137" customWidth="1"/>
    <col min="61" max="61" width="2.5703125" style="137" customWidth="1"/>
    <col min="62" max="16384" width="11.42578125" style="100"/>
  </cols>
  <sheetData>
    <row r="1" spans="1:61" x14ac:dyDescent="0.2">
      <c r="A1" s="136"/>
      <c r="C1" s="182" t="s">
        <v>1833</v>
      </c>
      <c r="D1" s="182"/>
      <c r="E1" s="182"/>
      <c r="F1" s="136"/>
      <c r="H1" s="176"/>
      <c r="I1" s="176"/>
      <c r="J1" s="176"/>
      <c r="K1" s="136"/>
      <c r="M1" s="176"/>
      <c r="N1" s="176"/>
      <c r="O1" s="176"/>
      <c r="P1" s="136"/>
      <c r="R1" s="176"/>
      <c r="S1" s="176"/>
      <c r="T1" s="176"/>
      <c r="U1" s="136"/>
      <c r="W1" s="176"/>
      <c r="X1" s="176"/>
      <c r="Y1" s="176"/>
      <c r="Z1" s="136"/>
      <c r="AB1" s="176"/>
      <c r="AC1" s="176"/>
      <c r="AD1" s="176"/>
      <c r="AE1" s="136"/>
      <c r="AG1" s="176"/>
      <c r="AH1" s="176"/>
      <c r="AI1" s="176"/>
      <c r="AJ1" s="136"/>
      <c r="AL1" s="176"/>
      <c r="AM1" s="176"/>
      <c r="AN1" s="176"/>
      <c r="AO1" s="136"/>
      <c r="AQ1" s="176"/>
      <c r="AR1" s="176"/>
      <c r="AS1" s="176"/>
      <c r="AT1" s="136"/>
      <c r="AV1" s="176"/>
      <c r="AW1" s="176"/>
      <c r="AX1" s="176"/>
      <c r="AY1" s="136"/>
      <c r="BA1" s="176"/>
      <c r="BB1" s="176"/>
      <c r="BC1" s="176"/>
      <c r="BD1" s="136"/>
      <c r="BF1" s="176"/>
      <c r="BG1" s="176"/>
      <c r="BH1" s="176"/>
      <c r="BI1" s="136"/>
    </row>
    <row r="2" spans="1:61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304</v>
      </c>
      <c r="D3" s="128"/>
      <c r="E3" s="128"/>
      <c r="F3" s="128"/>
      <c r="G3" s="128"/>
      <c r="H3" s="128" t="s">
        <v>1608</v>
      </c>
      <c r="I3" s="128"/>
      <c r="J3" s="128"/>
      <c r="K3" s="128"/>
      <c r="L3" s="128"/>
      <c r="M3" s="128" t="s">
        <v>1834</v>
      </c>
      <c r="N3" s="128"/>
      <c r="O3" s="128"/>
      <c r="P3" s="128"/>
      <c r="Q3" s="128"/>
      <c r="R3" s="128" t="s">
        <v>1835</v>
      </c>
      <c r="S3" s="128"/>
      <c r="T3" s="128"/>
      <c r="U3" s="128"/>
      <c r="V3" s="128"/>
      <c r="W3" s="128" t="s">
        <v>1836</v>
      </c>
      <c r="X3" s="128"/>
      <c r="Y3" s="128"/>
      <c r="Z3" s="128"/>
      <c r="AA3" s="128"/>
      <c r="AB3" s="128" t="s">
        <v>1612</v>
      </c>
      <c r="AC3" s="128"/>
      <c r="AD3" s="128"/>
      <c r="AE3" s="128"/>
      <c r="AF3" s="128"/>
      <c r="AG3" s="128" t="s">
        <v>1613</v>
      </c>
      <c r="AH3" s="128"/>
      <c r="AI3" s="128"/>
      <c r="AJ3" s="128"/>
      <c r="AK3" s="128"/>
      <c r="AL3" s="128" t="s">
        <v>1614</v>
      </c>
      <c r="AM3" s="128"/>
      <c r="AN3" s="128"/>
      <c r="AO3" s="128"/>
      <c r="AP3" s="128"/>
      <c r="AQ3" s="128" t="s">
        <v>1615</v>
      </c>
      <c r="AR3" s="128"/>
      <c r="AS3" s="128"/>
      <c r="AT3" s="128"/>
      <c r="AU3" s="128"/>
      <c r="AV3" s="128" t="s">
        <v>1818</v>
      </c>
      <c r="AW3" s="128"/>
      <c r="AX3" s="128"/>
      <c r="AY3" s="128"/>
      <c r="AZ3" s="128"/>
      <c r="BA3" s="128" t="s">
        <v>1616</v>
      </c>
      <c r="BB3" s="128"/>
      <c r="BC3" s="128"/>
      <c r="BD3" s="128"/>
      <c r="BE3" s="128"/>
      <c r="BF3" s="128" t="s">
        <v>317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4" t="s">
        <v>1774</v>
      </c>
      <c r="N25" s="135">
        <v>0</v>
      </c>
      <c r="O25" s="139"/>
      <c r="P25" s="139"/>
      <c r="Q25" s="139"/>
      <c r="R25" s="134" t="s">
        <v>1774</v>
      </c>
      <c r="S25" s="135">
        <v>0</v>
      </c>
      <c r="T25" s="139"/>
      <c r="U25" s="139"/>
      <c r="V25" s="139"/>
      <c r="W25" s="134" t="s">
        <v>1774</v>
      </c>
      <c r="X25" s="135">
        <v>0</v>
      </c>
      <c r="Y25" s="139"/>
      <c r="Z25" s="139"/>
      <c r="AA25" s="139"/>
      <c r="AB25" s="134" t="s">
        <v>1774</v>
      </c>
      <c r="AC25" s="135">
        <v>0</v>
      </c>
      <c r="AD25" s="139"/>
      <c r="AE25" s="139"/>
      <c r="AF25" s="139"/>
      <c r="AG25" s="134" t="s">
        <v>1774</v>
      </c>
      <c r="AH25" s="135">
        <v>0</v>
      </c>
      <c r="AI25" s="139"/>
      <c r="AJ25" s="139"/>
      <c r="AK25" s="139"/>
      <c r="AL25" s="134" t="s">
        <v>1774</v>
      </c>
      <c r="AM25" s="135">
        <v>0</v>
      </c>
      <c r="AN25" s="139"/>
      <c r="AO25" s="139"/>
      <c r="AP25" s="139"/>
      <c r="AQ25" s="134" t="s">
        <v>1774</v>
      </c>
      <c r="AR25" s="135">
        <v>0</v>
      </c>
      <c r="AS25" s="139"/>
      <c r="AT25" s="139"/>
      <c r="AU25" s="139"/>
      <c r="AV25" s="134" t="s">
        <v>1774</v>
      </c>
      <c r="AW25" s="135">
        <v>0</v>
      </c>
      <c r="AX25" s="139"/>
      <c r="AY25" s="139"/>
      <c r="AZ25" s="139"/>
      <c r="BA25" s="134" t="s">
        <v>1774</v>
      </c>
      <c r="BB25" s="135">
        <v>0</v>
      </c>
      <c r="BC25" s="139"/>
      <c r="BD25" s="139"/>
      <c r="BE25" s="139"/>
      <c r="BF25" s="134" t="s">
        <v>1774</v>
      </c>
      <c r="BG25" s="135">
        <v>0</v>
      </c>
      <c r="BH25" s="139"/>
      <c r="BI25" s="139"/>
    </row>
  </sheetData>
  <sheetProtection algorithmName="SHA-512" hashValue="TOS49Q4as6MNtCPCZRhd47vggwpduv+EKgML1p+7BBDTw8jqRjP96Tw1Ub/1w8w61z9bwg1z8u9dK45gnPBOKA==" saltValue="Ddltspkdfahih+FO2/kit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01CB-B8B3-4980-ACFE-FA2C33CAA6C6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7" width="11.42578125" style="137"/>
    <col min="18" max="18" width="11.42578125" style="75"/>
    <col min="19" max="19" width="2.5703125" style="137" customWidth="1"/>
    <col min="20" max="20" width="7.85546875" style="137" customWidth="1"/>
    <col min="21" max="25" width="11.42578125" style="137"/>
    <col min="26" max="16384" width="11.42578125" style="75"/>
  </cols>
  <sheetData>
    <row r="1" spans="1:26" x14ac:dyDescent="0.2">
      <c r="A1" s="136"/>
      <c r="C1" s="182" t="s">
        <v>1837</v>
      </c>
      <c r="D1" s="182"/>
      <c r="E1" s="182"/>
      <c r="F1" s="136"/>
      <c r="H1" s="176"/>
      <c r="I1" s="176"/>
      <c r="J1" s="176"/>
      <c r="K1" s="136"/>
      <c r="M1" s="176"/>
      <c r="N1" s="176"/>
      <c r="O1" s="176"/>
      <c r="P1" s="176"/>
      <c r="Q1" s="176"/>
      <c r="S1" s="136"/>
      <c r="U1" s="176"/>
      <c r="V1" s="176"/>
      <c r="W1" s="176"/>
      <c r="X1" s="176"/>
      <c r="Y1" s="176"/>
    </row>
    <row r="3" spans="1:26" x14ac:dyDescent="0.2">
      <c r="A3" s="128"/>
      <c r="B3" s="128"/>
      <c r="C3" s="128" t="s">
        <v>1818</v>
      </c>
      <c r="D3" s="128"/>
      <c r="E3" s="128"/>
      <c r="F3" s="128"/>
      <c r="G3" s="128"/>
      <c r="H3" s="128" t="s">
        <v>1838</v>
      </c>
      <c r="I3" s="128"/>
      <c r="J3" s="128"/>
      <c r="K3" s="128"/>
      <c r="L3" s="128"/>
      <c r="M3" s="128" t="s">
        <v>1057</v>
      </c>
      <c r="N3" s="128"/>
      <c r="O3" s="128"/>
      <c r="P3" s="128"/>
      <c r="Q3" s="128"/>
      <c r="S3" s="128"/>
      <c r="T3" s="128"/>
      <c r="U3" s="128" t="s">
        <v>1058</v>
      </c>
      <c r="V3" s="128"/>
      <c r="W3" s="128"/>
      <c r="X3" s="128"/>
      <c r="Y3" s="128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0</v>
      </c>
      <c r="N6" s="180">
        <f>DatosMedioAmbiente!C55</f>
        <v>0</v>
      </c>
      <c r="O6" s="180">
        <f>DatosMedioAmbiente!C57</f>
        <v>0</v>
      </c>
      <c r="P6" s="180">
        <f>DatosMedioAmbiente!C59</f>
        <v>2</v>
      </c>
      <c r="Q6" s="180">
        <f>DatosMedioAmbiente!C61</f>
        <v>1</v>
      </c>
      <c r="R6" s="180">
        <f>DatosMedioAmbiente!C63</f>
        <v>7</v>
      </c>
      <c r="S6" s="178"/>
      <c r="U6" s="181">
        <f>DatosMedioAmbiente!C54</f>
        <v>0</v>
      </c>
      <c r="V6" s="181">
        <f>DatosMedioAmbiente!C56</f>
        <v>0</v>
      </c>
      <c r="W6" s="181">
        <f>DatosMedioAmbiente!C58</f>
        <v>0</v>
      </c>
      <c r="X6" s="181">
        <f>DatosMedioAmbiente!C60</f>
        <v>0</v>
      </c>
      <c r="Y6" s="181">
        <f>DatosMedioAmbiente!C62</f>
        <v>1</v>
      </c>
      <c r="Z6" s="181">
        <f>DatosMedioAmbiente!C64</f>
        <v>2</v>
      </c>
    </row>
    <row r="25" spans="1:20" s="75" customFormat="1" ht="15.75" x14ac:dyDescent="0.25">
      <c r="A25" s="139"/>
      <c r="B25" s="139"/>
      <c r="C25" s="134" t="s">
        <v>1774</v>
      </c>
      <c r="D25" s="135">
        <v>0</v>
      </c>
      <c r="E25" s="139"/>
      <c r="F25" s="139"/>
      <c r="G25" s="139"/>
      <c r="H25" s="134" t="s">
        <v>1774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VF9kZ/5J0XM5ZWY1Q7gXKtJrKIKtjXPguxsPEZFh2YExeAOYmcwewFLbpB/3thAllMVMpvi9lequ0mz4CbqmJQ==" saltValue="8i9epdkzMb4jOXWAdXzDW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62EE-4344-44A7-BEC0-FD9F0BDCEF5D}">
  <dimension ref="A1:BI16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1681</v>
      </c>
      <c r="B1" s="97" t="s">
        <v>1682</v>
      </c>
      <c r="C1" s="97" t="s">
        <v>1683</v>
      </c>
      <c r="D1" s="97" t="s">
        <v>1684</v>
      </c>
      <c r="E1" s="97" t="s">
        <v>1685</v>
      </c>
      <c r="F1" s="97" t="s">
        <v>1686</v>
      </c>
      <c r="G1" s="97" t="s">
        <v>1687</v>
      </c>
      <c r="H1" s="97" t="s">
        <v>1688</v>
      </c>
      <c r="I1" s="97" t="s">
        <v>1689</v>
      </c>
      <c r="J1" s="97" t="s">
        <v>1690</v>
      </c>
      <c r="K1" s="97" t="s">
        <v>1691</v>
      </c>
      <c r="L1" s="97" t="s">
        <v>1692</v>
      </c>
      <c r="M1" s="97" t="s">
        <v>1693</v>
      </c>
      <c r="N1" s="97" t="s">
        <v>1694</v>
      </c>
      <c r="O1" s="97" t="s">
        <v>1695</v>
      </c>
      <c r="P1" s="97" t="s">
        <v>1696</v>
      </c>
      <c r="Q1" s="97" t="s">
        <v>1697</v>
      </c>
      <c r="R1" s="97" t="s">
        <v>1698</v>
      </c>
      <c r="S1" s="97" t="s">
        <v>1699</v>
      </c>
      <c r="T1" s="97" t="s">
        <v>1700</v>
      </c>
      <c r="U1" s="97" t="s">
        <v>1701</v>
      </c>
      <c r="V1" s="97" t="s">
        <v>1702</v>
      </c>
      <c r="W1" s="97" t="s">
        <v>1703</v>
      </c>
      <c r="AA1" s="97" t="s">
        <v>1704</v>
      </c>
      <c r="AB1" s="97" t="s">
        <v>1705</v>
      </c>
      <c r="AC1" s="97" t="s">
        <v>1706</v>
      </c>
      <c r="AD1" s="97" t="s">
        <v>1707</v>
      </c>
      <c r="AE1" s="97" t="s">
        <v>1708</v>
      </c>
      <c r="AF1" s="97" t="s">
        <v>1709</v>
      </c>
      <c r="AI1" s="97" t="s">
        <v>1710</v>
      </c>
      <c r="AL1" s="97" t="s">
        <v>1711</v>
      </c>
      <c r="AM1" s="97" t="s">
        <v>1712</v>
      </c>
      <c r="AN1" s="97" t="s">
        <v>1713</v>
      </c>
      <c r="AO1" s="97" t="s">
        <v>1714</v>
      </c>
      <c r="AP1" s="97" t="s">
        <v>1715</v>
      </c>
      <c r="AQ1" s="97" t="s">
        <v>1716</v>
      </c>
      <c r="AR1" s="97" t="s">
        <v>1717</v>
      </c>
      <c r="AS1" s="97" t="s">
        <v>1718</v>
      </c>
      <c r="AT1" s="97" t="s">
        <v>1719</v>
      </c>
      <c r="AU1" s="97" t="s">
        <v>1720</v>
      </c>
      <c r="AV1" s="97" t="s">
        <v>1721</v>
      </c>
      <c r="AW1" s="97" t="s">
        <v>1722</v>
      </c>
      <c r="AX1" s="97" t="s">
        <v>1723</v>
      </c>
      <c r="AY1" s="97" t="s">
        <v>1724</v>
      </c>
      <c r="AZ1" s="97" t="s">
        <v>1725</v>
      </c>
      <c r="BA1" s="97" t="s">
        <v>1726</v>
      </c>
      <c r="BB1" s="97" t="s">
        <v>1727</v>
      </c>
      <c r="BC1" s="97" t="s">
        <v>1728</v>
      </c>
      <c r="BD1" s="97" t="s">
        <v>1729</v>
      </c>
      <c r="BE1" s="97" t="s">
        <v>1730</v>
      </c>
      <c r="BF1" s="97" t="s">
        <v>1731</v>
      </c>
      <c r="BG1" s="97" t="s">
        <v>1732</v>
      </c>
      <c r="BH1" s="97" t="s">
        <v>1733</v>
      </c>
      <c r="BI1" s="97" t="s">
        <v>1734</v>
      </c>
    </row>
    <row r="2" spans="1:61" x14ac:dyDescent="0.2">
      <c r="A2" s="75" t="s">
        <v>1257</v>
      </c>
      <c r="B2" s="75" t="s">
        <v>1752</v>
      </c>
      <c r="C2" s="75" t="s">
        <v>1741</v>
      </c>
      <c r="D2" s="75" t="s">
        <v>1618</v>
      </c>
      <c r="E2" s="75" t="s">
        <v>1618</v>
      </c>
      <c r="F2" s="75" t="s">
        <v>1626</v>
      </c>
      <c r="G2" s="75" t="s">
        <v>1619</v>
      </c>
      <c r="H2" s="75" t="s">
        <v>1647</v>
      </c>
      <c r="I2" s="75" t="s">
        <v>1618</v>
      </c>
      <c r="J2" s="75" t="s">
        <v>1618</v>
      </c>
      <c r="K2" s="75" t="s">
        <v>1618</v>
      </c>
      <c r="L2" s="75" t="s">
        <v>1618</v>
      </c>
      <c r="M2" s="75" t="s">
        <v>1618</v>
      </c>
      <c r="N2" s="75" t="s">
        <v>1618</v>
      </c>
      <c r="O2" s="75" t="s">
        <v>1618</v>
      </c>
      <c r="P2" s="75" t="s">
        <v>1671</v>
      </c>
      <c r="Q2" s="75" t="s">
        <v>1671</v>
      </c>
      <c r="R2" s="75" t="s">
        <v>1060</v>
      </c>
      <c r="S2" s="75" t="s">
        <v>1671</v>
      </c>
      <c r="T2" s="75" t="s">
        <v>1671</v>
      </c>
      <c r="V2" s="75" t="s">
        <v>29</v>
      </c>
      <c r="W2" s="75" t="s">
        <v>113</v>
      </c>
      <c r="AA2" s="75" t="s">
        <v>1152</v>
      </c>
      <c r="AB2" s="75" t="s">
        <v>1151</v>
      </c>
      <c r="AC2" s="75" t="s">
        <v>1158</v>
      </c>
      <c r="AD2" s="75" t="s">
        <v>647</v>
      </c>
      <c r="AE2" s="75" t="s">
        <v>1194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649</v>
      </c>
      <c r="AT2" s="75" t="s">
        <v>657</v>
      </c>
      <c r="AV2" s="75" t="s">
        <v>647</v>
      </c>
      <c r="AW2" s="75" t="s">
        <v>1197</v>
      </c>
      <c r="AX2" s="75" t="s">
        <v>615</v>
      </c>
      <c r="BA2" s="75" t="s">
        <v>82</v>
      </c>
      <c r="BC2" s="75" t="s">
        <v>983</v>
      </c>
      <c r="BD2" s="75" t="s">
        <v>334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1759</v>
      </c>
      <c r="B3" s="75" t="s">
        <v>1753</v>
      </c>
      <c r="C3" s="75" t="s">
        <v>1742</v>
      </c>
      <c r="D3" s="75" t="s">
        <v>1619</v>
      </c>
      <c r="E3" s="75" t="s">
        <v>1619</v>
      </c>
      <c r="F3" s="75" t="s">
        <v>978</v>
      </c>
      <c r="G3" s="75" t="s">
        <v>1620</v>
      </c>
      <c r="H3" s="75" t="s">
        <v>1619</v>
      </c>
      <c r="I3" s="75" t="s">
        <v>1619</v>
      </c>
      <c r="J3" s="75" t="s">
        <v>1619</v>
      </c>
      <c r="K3" s="75" t="s">
        <v>1619</v>
      </c>
      <c r="L3" s="75" t="s">
        <v>1622</v>
      </c>
      <c r="M3" s="75" t="s">
        <v>978</v>
      </c>
      <c r="N3" s="75" t="s">
        <v>1634</v>
      </c>
      <c r="O3" s="75" t="s">
        <v>1619</v>
      </c>
      <c r="P3" s="75" t="s">
        <v>1620</v>
      </c>
      <c r="Q3" s="75" t="s">
        <v>1620</v>
      </c>
      <c r="R3" s="75" t="s">
        <v>1061</v>
      </c>
      <c r="S3" s="75" t="s">
        <v>1620</v>
      </c>
      <c r="T3" s="75" t="s">
        <v>1620</v>
      </c>
      <c r="V3" s="75" t="s">
        <v>30</v>
      </c>
      <c r="W3" s="75" t="s">
        <v>114</v>
      </c>
      <c r="AB3" s="75" t="s">
        <v>1152</v>
      </c>
      <c r="AC3" s="75" t="s">
        <v>1159</v>
      </c>
      <c r="AD3" s="75" t="s">
        <v>649</v>
      </c>
      <c r="AE3" s="75" t="s">
        <v>1195</v>
      </c>
      <c r="AF3" s="75" t="s">
        <v>1204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651</v>
      </c>
      <c r="AV3" s="75" t="s">
        <v>649</v>
      </c>
      <c r="AW3" s="75" t="s">
        <v>615</v>
      </c>
      <c r="AX3" s="75" t="s">
        <v>1198</v>
      </c>
      <c r="BA3" s="75" t="s">
        <v>1802</v>
      </c>
      <c r="BC3" s="75" t="s">
        <v>1804</v>
      </c>
      <c r="BD3" s="75" t="s">
        <v>962</v>
      </c>
      <c r="BF3" s="75" t="s">
        <v>114</v>
      </c>
      <c r="BG3" s="75" t="s">
        <v>1080</v>
      </c>
      <c r="BH3" s="75" t="s">
        <v>1164</v>
      </c>
      <c r="BI3" s="75" t="s">
        <v>1169</v>
      </c>
    </row>
    <row r="4" spans="1:61" x14ac:dyDescent="0.2">
      <c r="A4" s="75" t="s">
        <v>1760</v>
      </c>
      <c r="B4" s="75" t="s">
        <v>1754</v>
      </c>
      <c r="C4" s="75" t="s">
        <v>1743</v>
      </c>
      <c r="D4" s="75" t="s">
        <v>1620</v>
      </c>
      <c r="E4" s="75" t="s">
        <v>1620</v>
      </c>
      <c r="F4" s="75" t="s">
        <v>1628</v>
      </c>
      <c r="G4" s="75" t="s">
        <v>978</v>
      </c>
      <c r="H4" s="75" t="s">
        <v>1620</v>
      </c>
      <c r="I4" s="75" t="s">
        <v>1620</v>
      </c>
      <c r="J4" s="75" t="s">
        <v>1620</v>
      </c>
      <c r="K4" s="75" t="s">
        <v>1622</v>
      </c>
      <c r="L4" s="75" t="s">
        <v>978</v>
      </c>
      <c r="M4" s="75" t="s">
        <v>1635</v>
      </c>
      <c r="N4" s="75" t="s">
        <v>1635</v>
      </c>
      <c r="O4" s="75" t="s">
        <v>1620</v>
      </c>
      <c r="P4" s="75" t="s">
        <v>1676</v>
      </c>
      <c r="Q4" s="75" t="s">
        <v>1675</v>
      </c>
      <c r="R4" s="75" t="s">
        <v>1062</v>
      </c>
      <c r="S4" s="75" t="s">
        <v>1672</v>
      </c>
      <c r="T4" s="75" t="s">
        <v>1676</v>
      </c>
      <c r="V4" s="75" t="s">
        <v>31</v>
      </c>
      <c r="W4" s="75" t="s">
        <v>1767</v>
      </c>
      <c r="AB4" s="75" t="s">
        <v>1157</v>
      </c>
      <c r="AC4" s="75" t="s">
        <v>1160</v>
      </c>
      <c r="AD4" s="75" t="s">
        <v>651</v>
      </c>
      <c r="AE4" s="75" t="s">
        <v>1196</v>
      </c>
      <c r="AF4" s="75" t="s">
        <v>1147</v>
      </c>
      <c r="AI4" s="75" t="s">
        <v>238</v>
      </c>
      <c r="AL4" s="75" t="s">
        <v>651</v>
      </c>
      <c r="AM4" s="75" t="s">
        <v>655</v>
      </c>
      <c r="AN4" s="75" t="s">
        <v>651</v>
      </c>
      <c r="AO4" s="75" t="s">
        <v>655</v>
      </c>
      <c r="AV4" s="75" t="s">
        <v>651</v>
      </c>
      <c r="AW4" s="75" t="s">
        <v>1198</v>
      </c>
      <c r="BA4" s="75" t="s">
        <v>1803</v>
      </c>
      <c r="BC4" s="75" t="s">
        <v>989</v>
      </c>
      <c r="BD4" s="75" t="s">
        <v>964</v>
      </c>
      <c r="BF4" s="75" t="s">
        <v>1080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1622</v>
      </c>
      <c r="E5" s="75" t="s">
        <v>1622</v>
      </c>
      <c r="F5" s="75" t="s">
        <v>1194</v>
      </c>
      <c r="G5" s="75" t="s">
        <v>1633</v>
      </c>
      <c r="H5" s="75" t="s">
        <v>978</v>
      </c>
      <c r="I5" s="75" t="s">
        <v>1622</v>
      </c>
      <c r="J5" s="75" t="s">
        <v>978</v>
      </c>
      <c r="K5" s="75" t="s">
        <v>1636</v>
      </c>
      <c r="L5" s="75" t="s">
        <v>1632</v>
      </c>
      <c r="O5" s="75" t="s">
        <v>978</v>
      </c>
      <c r="Q5" s="75" t="s">
        <v>1676</v>
      </c>
      <c r="R5" s="75" t="s">
        <v>1063</v>
      </c>
      <c r="S5" s="75" t="s">
        <v>1673</v>
      </c>
      <c r="V5" s="75" t="s">
        <v>32</v>
      </c>
      <c r="AC5" s="75" t="s">
        <v>1161</v>
      </c>
      <c r="AD5" s="75" t="s">
        <v>655</v>
      </c>
      <c r="AE5" s="75" t="s">
        <v>1197</v>
      </c>
      <c r="AF5" s="75" t="s">
        <v>1205</v>
      </c>
      <c r="AI5" s="75" t="s">
        <v>241</v>
      </c>
      <c r="AL5" s="75" t="s">
        <v>655</v>
      </c>
      <c r="AM5" s="75" t="s">
        <v>657</v>
      </c>
      <c r="AN5" s="75" t="s">
        <v>653</v>
      </c>
      <c r="AO5" s="75" t="s">
        <v>657</v>
      </c>
      <c r="AV5" s="75" t="s">
        <v>655</v>
      </c>
      <c r="BC5" s="75" t="s">
        <v>990</v>
      </c>
      <c r="BD5" s="75" t="s">
        <v>965</v>
      </c>
    </row>
    <row r="6" spans="1:61" x14ac:dyDescent="0.2">
      <c r="A6" s="75" t="s">
        <v>1761</v>
      </c>
      <c r="B6" s="75" t="s">
        <v>110</v>
      </c>
      <c r="C6" s="75" t="s">
        <v>1744</v>
      </c>
      <c r="D6" s="75" t="s">
        <v>1626</v>
      </c>
      <c r="E6" s="75" t="s">
        <v>1623</v>
      </c>
      <c r="F6" s="75" t="s">
        <v>1654</v>
      </c>
      <c r="G6" s="75" t="s">
        <v>1636</v>
      </c>
      <c r="H6" s="75" t="s">
        <v>1631</v>
      </c>
      <c r="I6" s="75" t="s">
        <v>1626</v>
      </c>
      <c r="J6" s="75" t="s">
        <v>1633</v>
      </c>
      <c r="L6" s="75" t="s">
        <v>1638</v>
      </c>
      <c r="O6" s="75" t="s">
        <v>1632</v>
      </c>
      <c r="R6" s="75" t="s">
        <v>1064</v>
      </c>
      <c r="S6" s="75" t="s">
        <v>1674</v>
      </c>
      <c r="V6" s="75" t="s">
        <v>33</v>
      </c>
      <c r="AD6" s="75" t="s">
        <v>657</v>
      </c>
      <c r="AE6" s="75" t="s">
        <v>615</v>
      </c>
      <c r="AI6" s="75" t="s">
        <v>111</v>
      </c>
      <c r="AL6" s="75" t="s">
        <v>657</v>
      </c>
      <c r="AN6" s="75" t="s">
        <v>655</v>
      </c>
      <c r="AV6" s="75" t="s">
        <v>657</v>
      </c>
      <c r="BC6" s="75" t="s">
        <v>993</v>
      </c>
      <c r="BD6" s="75" t="s">
        <v>966</v>
      </c>
    </row>
    <row r="7" spans="1:61" x14ac:dyDescent="0.2">
      <c r="C7" s="75" t="s">
        <v>1746</v>
      </c>
      <c r="D7" s="75" t="s">
        <v>978</v>
      </c>
      <c r="E7" s="75" t="s">
        <v>978</v>
      </c>
      <c r="F7" s="75" t="s">
        <v>1633</v>
      </c>
      <c r="G7" s="75" t="s">
        <v>111</v>
      </c>
      <c r="H7" s="75" t="s">
        <v>1632</v>
      </c>
      <c r="I7" s="75" t="s">
        <v>978</v>
      </c>
      <c r="J7" s="75" t="s">
        <v>1636</v>
      </c>
      <c r="O7" s="75" t="s">
        <v>1633</v>
      </c>
      <c r="R7" s="75" t="s">
        <v>1065</v>
      </c>
      <c r="S7" s="75" t="s">
        <v>1676</v>
      </c>
      <c r="AD7" s="75" t="s">
        <v>659</v>
      </c>
      <c r="AE7" s="75" t="s">
        <v>1198</v>
      </c>
      <c r="AL7" s="75" t="s">
        <v>659</v>
      </c>
      <c r="AN7" s="75" t="s">
        <v>657</v>
      </c>
      <c r="BC7" s="75" t="s">
        <v>1805</v>
      </c>
      <c r="BD7" s="75" t="s">
        <v>518</v>
      </c>
    </row>
    <row r="8" spans="1:61" x14ac:dyDescent="0.2">
      <c r="C8" s="75" t="s">
        <v>209</v>
      </c>
      <c r="D8" s="75" t="s">
        <v>1631</v>
      </c>
      <c r="E8" s="75" t="s">
        <v>1630</v>
      </c>
      <c r="F8" s="75" t="s">
        <v>1635</v>
      </c>
      <c r="H8" s="75" t="s">
        <v>1633</v>
      </c>
      <c r="I8" s="75" t="s">
        <v>1633</v>
      </c>
      <c r="J8" s="75" t="s">
        <v>1638</v>
      </c>
      <c r="O8" s="75" t="s">
        <v>1636</v>
      </c>
      <c r="R8" s="75" t="s">
        <v>1066</v>
      </c>
      <c r="AN8" s="75" t="s">
        <v>659</v>
      </c>
      <c r="BC8" s="75" t="s">
        <v>995</v>
      </c>
      <c r="BD8" s="75" t="s">
        <v>967</v>
      </c>
    </row>
    <row r="9" spans="1:61" x14ac:dyDescent="0.2">
      <c r="C9" s="75" t="s">
        <v>1747</v>
      </c>
      <c r="D9" s="75" t="s">
        <v>1633</v>
      </c>
      <c r="E9" s="75" t="s">
        <v>1631</v>
      </c>
      <c r="F9" s="75" t="s">
        <v>111</v>
      </c>
      <c r="H9" s="75" t="s">
        <v>1636</v>
      </c>
      <c r="I9" s="75" t="s">
        <v>1634</v>
      </c>
      <c r="J9" s="75" t="s">
        <v>111</v>
      </c>
      <c r="O9" s="75" t="s">
        <v>1638</v>
      </c>
      <c r="R9" s="75" t="s">
        <v>1067</v>
      </c>
      <c r="BC9" s="75" t="s">
        <v>980</v>
      </c>
      <c r="BD9" s="75" t="s">
        <v>651</v>
      </c>
    </row>
    <row r="10" spans="1:61" x14ac:dyDescent="0.2">
      <c r="C10" s="75" t="s">
        <v>289</v>
      </c>
      <c r="D10" s="75" t="s">
        <v>1634</v>
      </c>
      <c r="E10" s="75" t="s">
        <v>1632</v>
      </c>
      <c r="H10" s="75" t="s">
        <v>1638</v>
      </c>
      <c r="I10" s="75" t="s">
        <v>1636</v>
      </c>
      <c r="O10" s="75" t="s">
        <v>111</v>
      </c>
      <c r="R10" s="75" t="s">
        <v>1069</v>
      </c>
      <c r="BD10" s="75" t="s">
        <v>969</v>
      </c>
    </row>
    <row r="11" spans="1:61" x14ac:dyDescent="0.2">
      <c r="D11" s="75" t="s">
        <v>1636</v>
      </c>
      <c r="E11" s="75" t="s">
        <v>1634</v>
      </c>
      <c r="H11" s="75" t="s">
        <v>111</v>
      </c>
      <c r="I11" s="75" t="s">
        <v>1638</v>
      </c>
      <c r="BD11" s="75" t="s">
        <v>970</v>
      </c>
    </row>
    <row r="12" spans="1:61" x14ac:dyDescent="0.2">
      <c r="D12" s="75" t="s">
        <v>1638</v>
      </c>
      <c r="E12" s="75" t="s">
        <v>1636</v>
      </c>
      <c r="I12" s="75" t="s">
        <v>111</v>
      </c>
      <c r="BD12" s="75" t="s">
        <v>971</v>
      </c>
    </row>
    <row r="13" spans="1:61" x14ac:dyDescent="0.2">
      <c r="D13" s="75" t="s">
        <v>1642</v>
      </c>
      <c r="E13" s="75" t="s">
        <v>1638</v>
      </c>
      <c r="BD13" s="75" t="s">
        <v>973</v>
      </c>
    </row>
    <row r="14" spans="1:61" x14ac:dyDescent="0.2">
      <c r="D14" s="75" t="s">
        <v>111</v>
      </c>
      <c r="BD14" s="75" t="s">
        <v>974</v>
      </c>
    </row>
    <row r="15" spans="1:61" x14ac:dyDescent="0.2">
      <c r="BD15" s="75" t="s">
        <v>111</v>
      </c>
    </row>
    <row r="16" spans="1:61" x14ac:dyDescent="0.2">
      <c r="BD16" s="75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3B51F-620C-4073-8EF9-A88026923C5B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SUM(DatosViolenciaGénero!C63:C69)</f>
        <v>596</v>
      </c>
      <c r="D4" s="92">
        <f>SUM(DatosViolenciaGénero!D63:D69)</f>
        <v>184</v>
      </c>
    </row>
    <row r="5" spans="2:4" x14ac:dyDescent="0.2">
      <c r="B5" s="91" t="s">
        <v>1620</v>
      </c>
      <c r="C5" s="92">
        <f>SUM(DatosViolenciaGénero!C70:C73)</f>
        <v>11</v>
      </c>
      <c r="D5" s="92">
        <f>SUM(DatosViolenciaGénero!D70:D73)</f>
        <v>15</v>
      </c>
    </row>
    <row r="6" spans="2:4" ht="12.75" customHeight="1" x14ac:dyDescent="0.2">
      <c r="B6" s="91" t="s">
        <v>1672</v>
      </c>
      <c r="C6" s="92">
        <f>DatosViolenciaGénero!C74</f>
        <v>4</v>
      </c>
      <c r="D6" s="92">
        <f>DatosViolenciaGénero!D74</f>
        <v>0</v>
      </c>
    </row>
    <row r="7" spans="2:4" ht="12.75" customHeight="1" x14ac:dyDescent="0.2">
      <c r="B7" s="91" t="s">
        <v>1673</v>
      </c>
      <c r="C7" s="92">
        <f>SUM(DatosViolenciaGénero!C75:C77)</f>
        <v>1</v>
      </c>
      <c r="D7" s="92">
        <f>SUM(DatosViolenciaGénero!D75:D77)</f>
        <v>0</v>
      </c>
    </row>
    <row r="8" spans="2:4" ht="12.75" customHeight="1" x14ac:dyDescent="0.2">
      <c r="B8" s="91" t="s">
        <v>1674</v>
      </c>
      <c r="C8" s="92">
        <f>DatosViolenciaGénero!C81</f>
        <v>1</v>
      </c>
      <c r="D8" s="92">
        <f>DatosViolenciaGénero!D81</f>
        <v>0</v>
      </c>
    </row>
    <row r="9" spans="2:4" ht="12.75" customHeight="1" x14ac:dyDescent="0.2">
      <c r="B9" s="91" t="s">
        <v>1675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2">
      <c r="B10" s="91" t="s">
        <v>1676</v>
      </c>
      <c r="C10" s="92">
        <f>SUM(DatosViolenciaGénero!C79:C80)</f>
        <v>220</v>
      </c>
      <c r="D10" s="92">
        <f>SUM(DatosViolenciaGénero!D79:D80)</f>
        <v>122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3" t="s">
        <v>1678</v>
      </c>
      <c r="C15" s="94">
        <f>DatosViolenciaGénero!C38</f>
        <v>66</v>
      </c>
    </row>
    <row r="16" spans="2:4" ht="13.5" thickBot="1" x14ac:dyDescent="0.25">
      <c r="B16" s="95" t="s">
        <v>1679</v>
      </c>
      <c r="C16" s="96">
        <f>DatosViolenciaGénero!C39</f>
        <v>269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5C1AD-9937-4F1C-803C-E4A3F9F8194F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1671</v>
      </c>
      <c r="C4" s="92">
        <f>SUM(DatosViolenciaDoméstica!C48:C54)</f>
        <v>74</v>
      </c>
      <c r="D4" s="92">
        <f>SUM(DatosViolenciaDoméstica!D48:D54)</f>
        <v>37</v>
      </c>
    </row>
    <row r="5" spans="2:4" x14ac:dyDescent="0.2">
      <c r="B5" s="91" t="s">
        <v>1620</v>
      </c>
      <c r="C5" s="92">
        <f>SUM(DatosViolenciaDoméstica!C55:C58)</f>
        <v>4</v>
      </c>
      <c r="D5" s="92">
        <f>SUM(DatosViolenciaDoméstica!D55:D58)</f>
        <v>7</v>
      </c>
    </row>
    <row r="6" spans="2:4" ht="12.75" customHeight="1" x14ac:dyDescent="0.2">
      <c r="B6" s="91" t="s">
        <v>1672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1673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1" t="s">
        <v>1674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1675</v>
      </c>
      <c r="C9" s="92">
        <f>DatosViolenciaDoméstica!C63</f>
        <v>0</v>
      </c>
      <c r="D9" s="92">
        <f>DatosViolenciaDoméstica!D63</f>
        <v>1</v>
      </c>
    </row>
    <row r="10" spans="2:4" ht="12.75" customHeight="1" x14ac:dyDescent="0.2">
      <c r="B10" s="91" t="s">
        <v>1676</v>
      </c>
      <c r="C10" s="92">
        <f>SUM(DatosViolenciaDoméstica!C64:C65)</f>
        <v>9</v>
      </c>
      <c r="D10" s="92">
        <f>SUM(DatosViolenciaDoméstica!D64:D65)</f>
        <v>23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3" t="s">
        <v>1678</v>
      </c>
      <c r="C15" s="94">
        <f>DatosViolenciaDoméstica!C33</f>
        <v>18</v>
      </c>
    </row>
    <row r="16" spans="2:4" ht="13.5" thickBot="1" x14ac:dyDescent="0.25">
      <c r="B16" s="95" t="s">
        <v>1679</v>
      </c>
      <c r="C16" s="96">
        <f>DatosViolenciaDoméstica!C34</f>
        <v>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78D1-51A9-4F13-88EE-204DF2E852F3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79" t="s">
        <v>1018</v>
      </c>
      <c r="D5" s="80">
        <f>DatosMenores!C86</f>
        <v>51</v>
      </c>
      <c r="E5" s="81" t="s">
        <v>1657</v>
      </c>
      <c r="F5" s="82">
        <f>DatosMenores!C105+DatosMenores!C106</f>
        <v>37</v>
      </c>
    </row>
    <row r="6" spans="2:6" ht="33.75" x14ac:dyDescent="0.2">
      <c r="B6" s="238"/>
      <c r="C6" s="79" t="s">
        <v>1013</v>
      </c>
      <c r="D6" s="80">
        <f>DatosMenores!C87</f>
        <v>143</v>
      </c>
      <c r="E6" s="83" t="s">
        <v>1658</v>
      </c>
      <c r="F6" s="82">
        <f>DatosMenores!C107</f>
        <v>24</v>
      </c>
    </row>
    <row r="7" spans="2:6" ht="33.75" x14ac:dyDescent="0.2">
      <c r="B7" s="237" t="s">
        <v>1659</v>
      </c>
      <c r="C7" s="79" t="s">
        <v>1018</v>
      </c>
      <c r="D7" s="80">
        <f>DatosMenores!C88</f>
        <v>28</v>
      </c>
      <c r="E7" s="83" t="s">
        <v>1660</v>
      </c>
      <c r="F7" s="82">
        <f>DatosMenores!C108</f>
        <v>0</v>
      </c>
    </row>
    <row r="8" spans="2:6" ht="33.75" x14ac:dyDescent="0.2">
      <c r="B8" s="238"/>
      <c r="C8" s="79" t="s">
        <v>1013</v>
      </c>
      <c r="D8" s="80">
        <f>DatosMenores!C89</f>
        <v>113</v>
      </c>
      <c r="E8" s="83" t="s">
        <v>1661</v>
      </c>
      <c r="F8" s="82">
        <f>DatosMenores!C109</f>
        <v>0</v>
      </c>
    </row>
    <row r="9" spans="2:6" ht="33.75" x14ac:dyDescent="0.2">
      <c r="B9" s="237" t="s">
        <v>266</v>
      </c>
      <c r="C9" s="79" t="s">
        <v>1018</v>
      </c>
      <c r="D9" s="80">
        <f>DatosMenores!C90</f>
        <v>72</v>
      </c>
      <c r="E9" s="83" t="s">
        <v>1662</v>
      </c>
      <c r="F9" s="82">
        <f>DatosMenores!C110</f>
        <v>0</v>
      </c>
    </row>
    <row r="10" spans="2:6" ht="22.5" x14ac:dyDescent="0.2">
      <c r="B10" s="238"/>
      <c r="C10" s="79" t="s">
        <v>1013</v>
      </c>
      <c r="D10" s="80">
        <f>DatosMenores!C91</f>
        <v>575</v>
      </c>
      <c r="E10" s="83" t="s">
        <v>1663</v>
      </c>
      <c r="F10" s="82">
        <f>DatosMenores!C111</f>
        <v>0</v>
      </c>
    </row>
    <row r="11" spans="2:6" ht="45" x14ac:dyDescent="0.2">
      <c r="B11" s="237" t="s">
        <v>1664</v>
      </c>
      <c r="C11" s="79" t="s">
        <v>1018</v>
      </c>
      <c r="D11" s="80">
        <f>DatosMenores!C92</f>
        <v>0</v>
      </c>
      <c r="E11" s="83" t="s">
        <v>1665</v>
      </c>
      <c r="F11" s="82">
        <f>DatosMenores!C112</f>
        <v>0</v>
      </c>
    </row>
    <row r="12" spans="2:6" x14ac:dyDescent="0.2">
      <c r="B12" s="238"/>
      <c r="C12" s="79" t="s">
        <v>1013</v>
      </c>
      <c r="D12" s="80">
        <f>DatosMenores!C93</f>
        <v>0</v>
      </c>
    </row>
    <row r="13" spans="2:6" x14ac:dyDescent="0.2">
      <c r="B13" s="237" t="s">
        <v>1666</v>
      </c>
      <c r="C13" s="79" t="s">
        <v>1018</v>
      </c>
      <c r="D13" s="80">
        <f>DatosMenores!C94</f>
        <v>2</v>
      </c>
    </row>
    <row r="14" spans="2:6" x14ac:dyDescent="0.2">
      <c r="B14" s="238"/>
      <c r="C14" s="79" t="s">
        <v>1013</v>
      </c>
      <c r="D14" s="80">
        <f>DatosMenores!C95</f>
        <v>2</v>
      </c>
    </row>
    <row r="15" spans="2:6" x14ac:dyDescent="0.2">
      <c r="B15" s="237" t="s">
        <v>1667</v>
      </c>
      <c r="C15" s="79" t="s">
        <v>1018</v>
      </c>
      <c r="D15" s="80">
        <f>DatosMenores!C96</f>
        <v>0</v>
      </c>
    </row>
    <row r="16" spans="2:6" x14ac:dyDescent="0.2">
      <c r="B16" s="238"/>
      <c r="C16" s="79" t="s">
        <v>1013</v>
      </c>
      <c r="D16" s="80">
        <f>DatosMenores!C97</f>
        <v>0</v>
      </c>
    </row>
    <row r="17" spans="2:4" x14ac:dyDescent="0.2">
      <c r="B17" s="237" t="s">
        <v>1668</v>
      </c>
      <c r="C17" s="79" t="s">
        <v>1018</v>
      </c>
      <c r="D17" s="80">
        <f>DatosMenores!C98</f>
        <v>0</v>
      </c>
    </row>
    <row r="18" spans="2:4" x14ac:dyDescent="0.2">
      <c r="B18" s="238"/>
      <c r="C18" s="79" t="s">
        <v>1013</v>
      </c>
      <c r="D18" s="80">
        <f>DatosMenores!C99</f>
        <v>0</v>
      </c>
    </row>
    <row r="19" spans="2:4" ht="22.5" x14ac:dyDescent="0.2">
      <c r="B19" s="84" t="s">
        <v>1669</v>
      </c>
      <c r="C19" s="85"/>
      <c r="D19" s="80">
        <f>DatosMenores!C100</f>
        <v>24</v>
      </c>
    </row>
    <row r="20" spans="2:4" ht="22.5" x14ac:dyDescent="0.2">
      <c r="B20" s="84" t="s">
        <v>1670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2DF21-3847-4D67-B87B-C407E97ACFD9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1607</v>
      </c>
    </row>
    <row r="4" spans="2:13" ht="39" thickBot="1" x14ac:dyDescent="0.25">
      <c r="B4" s="42" t="s">
        <v>304</v>
      </c>
      <c r="C4" s="43" t="s">
        <v>1608</v>
      </c>
      <c r="D4" s="43" t="s">
        <v>1609</v>
      </c>
      <c r="E4" s="43" t="s">
        <v>1610</v>
      </c>
      <c r="F4" s="43" t="s">
        <v>1611</v>
      </c>
      <c r="G4" s="43" t="s">
        <v>1612</v>
      </c>
      <c r="H4" s="43" t="s">
        <v>1613</v>
      </c>
      <c r="I4" s="43" t="s">
        <v>1614</v>
      </c>
      <c r="J4" s="43" t="s">
        <v>1615</v>
      </c>
      <c r="K4" s="43" t="s">
        <v>315</v>
      </c>
      <c r="L4" s="43" t="s">
        <v>1616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1610</v>
      </c>
      <c r="F10" s="55" t="s">
        <v>1611</v>
      </c>
      <c r="G10" s="55" t="s">
        <v>1612</v>
      </c>
      <c r="H10" s="55" t="s">
        <v>1613</v>
      </c>
      <c r="I10" s="55" t="s">
        <v>1614</v>
      </c>
      <c r="J10" s="55" t="s">
        <v>1615</v>
      </c>
      <c r="K10" s="55" t="s">
        <v>1616</v>
      </c>
      <c r="L10" s="56" t="s">
        <v>317</v>
      </c>
      <c r="M10" s="57"/>
    </row>
    <row r="11" spans="2:13" ht="13.35" customHeight="1" x14ac:dyDescent="0.2">
      <c r="B11" s="240" t="s">
        <v>1618</v>
      </c>
      <c r="C11" s="240"/>
      <c r="D11" s="58">
        <f>DatosDelitos!C5+DatosDelitos!C13-DatosDelitos!C17</f>
        <v>3782</v>
      </c>
      <c r="E11" s="59">
        <f>DatosDelitos!H5+DatosDelitos!H13-DatosDelitos!H17</f>
        <v>319</v>
      </c>
      <c r="F11" s="59">
        <f>DatosDelitos!I5+DatosDelitos!I13-DatosDelitos!I17</f>
        <v>208</v>
      </c>
      <c r="G11" s="59">
        <f>DatosDelitos!J5+DatosDelitos!J13-DatosDelitos!J17</f>
        <v>6</v>
      </c>
      <c r="H11" s="60">
        <f>DatosDelitos!K5+DatosDelitos!K13-DatosDelitos!K17</f>
        <v>18</v>
      </c>
      <c r="I11" s="60">
        <f>DatosDelitos!L5+DatosDelitos!L13-DatosDelitos!L17</f>
        <v>1</v>
      </c>
      <c r="J11" s="60">
        <f>DatosDelitos!M5+DatosDelitos!M13-DatosDelitos!M17</f>
        <v>1</v>
      </c>
      <c r="K11" s="60">
        <f>DatosDelitos!O5+DatosDelitos!O13-DatosDelitos!O17</f>
        <v>19</v>
      </c>
      <c r="L11" s="61">
        <f>DatosDelitos!P5+DatosDelitos!P13-DatosDelitos!P17</f>
        <v>330</v>
      </c>
    </row>
    <row r="12" spans="2:13" ht="13.35" customHeight="1" x14ac:dyDescent="0.2">
      <c r="B12" s="241" t="s">
        <v>329</v>
      </c>
      <c r="C12" s="241"/>
      <c r="D12" s="62">
        <f>DatosDelitos!C10</f>
        <v>1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1" t="s">
        <v>347</v>
      </c>
      <c r="C13" s="241"/>
      <c r="D13" s="62">
        <f>DatosDelitos!C20</f>
        <v>6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1" t="s">
        <v>352</v>
      </c>
      <c r="C14" s="241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1" t="s">
        <v>1619</v>
      </c>
      <c r="C15" s="241"/>
      <c r="D15" s="62">
        <f>DatosDelitos!C17+DatosDelitos!C44</f>
        <v>866</v>
      </c>
      <c r="E15" s="63">
        <f>DatosDelitos!H17+DatosDelitos!H44</f>
        <v>301</v>
      </c>
      <c r="F15" s="63">
        <f>DatosDelitos!I16+DatosDelitos!I44</f>
        <v>75</v>
      </c>
      <c r="G15" s="63">
        <f>DatosDelitos!J17+DatosDelitos!J44</f>
        <v>5</v>
      </c>
      <c r="H15" s="63">
        <f>DatosDelitos!K17+DatosDelitos!K44</f>
        <v>0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12</v>
      </c>
      <c r="L15" s="64">
        <f>DatosDelitos!P17+DatosDelitos!P44</f>
        <v>224</v>
      </c>
    </row>
    <row r="16" spans="2:13" ht="13.35" customHeight="1" x14ac:dyDescent="0.2">
      <c r="B16" s="241" t="s">
        <v>1620</v>
      </c>
      <c r="C16" s="241"/>
      <c r="D16" s="62">
        <f>DatosDelitos!C30</f>
        <v>501</v>
      </c>
      <c r="E16" s="63">
        <f>DatosDelitos!H30</f>
        <v>118</v>
      </c>
      <c r="F16" s="63">
        <f>DatosDelitos!I30</f>
        <v>85</v>
      </c>
      <c r="G16" s="63">
        <f>DatosDelitos!J30</f>
        <v>0</v>
      </c>
      <c r="H16" s="63">
        <f>DatosDelitos!K30</f>
        <v>0</v>
      </c>
      <c r="I16" s="63">
        <f>DatosDelitos!L30</f>
        <v>0</v>
      </c>
      <c r="J16" s="63">
        <f>DatosDelitos!M30</f>
        <v>0</v>
      </c>
      <c r="K16" s="63">
        <f>DatosDelitos!O30</f>
        <v>8</v>
      </c>
      <c r="L16" s="64">
        <f>DatosDelitos!P30</f>
        <v>182</v>
      </c>
    </row>
    <row r="17" spans="2:12" ht="13.35" customHeight="1" x14ac:dyDescent="0.2">
      <c r="B17" s="242" t="s">
        <v>1621</v>
      </c>
      <c r="C17" s="242"/>
      <c r="D17" s="62">
        <f>DatosDelitos!C42-DatosDelitos!C44</f>
        <v>16</v>
      </c>
      <c r="E17" s="63">
        <f>DatosDelitos!H42-DatosDelitos!H44</f>
        <v>2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0</v>
      </c>
    </row>
    <row r="18" spans="2:12" ht="13.35" customHeight="1" x14ac:dyDescent="0.2">
      <c r="B18" s="241" t="s">
        <v>1622</v>
      </c>
      <c r="C18" s="241"/>
      <c r="D18" s="62">
        <f>DatosDelitos!C50</f>
        <v>171</v>
      </c>
      <c r="E18" s="63">
        <f>DatosDelitos!H50</f>
        <v>93</v>
      </c>
      <c r="F18" s="63">
        <f>DatosDelitos!I50</f>
        <v>47</v>
      </c>
      <c r="G18" s="63">
        <f>DatosDelitos!J50</f>
        <v>16</v>
      </c>
      <c r="H18" s="63">
        <f>DatosDelitos!K50</f>
        <v>16</v>
      </c>
      <c r="I18" s="63">
        <f>DatosDelitos!L50</f>
        <v>0</v>
      </c>
      <c r="J18" s="63">
        <f>DatosDelitos!M50</f>
        <v>0</v>
      </c>
      <c r="K18" s="63">
        <f>DatosDelitos!O50</f>
        <v>9</v>
      </c>
      <c r="L18" s="64">
        <f>DatosDelitos!P50</f>
        <v>42</v>
      </c>
    </row>
    <row r="19" spans="2:12" ht="13.35" customHeight="1" x14ac:dyDescent="0.2">
      <c r="B19" s="241" t="s">
        <v>1623</v>
      </c>
      <c r="C19" s="241"/>
      <c r="D19" s="62">
        <f>DatosDelitos!C72</f>
        <v>2</v>
      </c>
      <c r="E19" s="63">
        <f>DatosDelitos!H72</f>
        <v>2</v>
      </c>
      <c r="F19" s="63">
        <f>DatosDelitos!I72</f>
        <v>1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1</v>
      </c>
      <c r="L19" s="64">
        <f>DatosDelitos!P72</f>
        <v>1</v>
      </c>
    </row>
    <row r="20" spans="2:12" ht="27" customHeight="1" x14ac:dyDescent="0.2">
      <c r="B20" s="241" t="s">
        <v>1624</v>
      </c>
      <c r="C20" s="241"/>
      <c r="D20" s="62">
        <f>DatosDelitos!C74</f>
        <v>59</v>
      </c>
      <c r="E20" s="63">
        <f>DatosDelitos!H74</f>
        <v>18</v>
      </c>
      <c r="F20" s="63">
        <f>DatosDelitos!I74</f>
        <v>1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10</v>
      </c>
    </row>
    <row r="21" spans="2:12" ht="13.35" customHeight="1" x14ac:dyDescent="0.2">
      <c r="B21" s="242" t="s">
        <v>1625</v>
      </c>
      <c r="C21" s="242"/>
      <c r="D21" s="62">
        <f>DatosDelitos!C82</f>
        <v>67</v>
      </c>
      <c r="E21" s="63">
        <f>DatosDelitos!H82</f>
        <v>5</v>
      </c>
      <c r="F21" s="63">
        <f>DatosDelitos!I82</f>
        <v>2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2</v>
      </c>
    </row>
    <row r="22" spans="2:12" ht="13.35" customHeight="1" x14ac:dyDescent="0.2">
      <c r="B22" s="241" t="s">
        <v>1626</v>
      </c>
      <c r="C22" s="241"/>
      <c r="D22" s="62">
        <f>DatosDelitos!C85</f>
        <v>222</v>
      </c>
      <c r="E22" s="63">
        <f>DatosDelitos!H85</f>
        <v>82</v>
      </c>
      <c r="F22" s="63">
        <f>DatosDelitos!I85</f>
        <v>36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41</v>
      </c>
    </row>
    <row r="23" spans="2:12" ht="13.35" customHeight="1" x14ac:dyDescent="0.2">
      <c r="B23" s="241" t="s">
        <v>978</v>
      </c>
      <c r="C23" s="241"/>
      <c r="D23" s="62">
        <f>DatosDelitos!C97</f>
        <v>2993</v>
      </c>
      <c r="E23" s="63">
        <f>DatosDelitos!H97</f>
        <v>1589</v>
      </c>
      <c r="F23" s="63">
        <f>DatosDelitos!I97</f>
        <v>650</v>
      </c>
      <c r="G23" s="63">
        <f>DatosDelitos!J97</f>
        <v>0</v>
      </c>
      <c r="H23" s="63">
        <f>DatosDelitos!K97</f>
        <v>1</v>
      </c>
      <c r="I23" s="63">
        <f>DatosDelitos!L97</f>
        <v>1</v>
      </c>
      <c r="J23" s="63">
        <f>DatosDelitos!M97</f>
        <v>0</v>
      </c>
      <c r="K23" s="63">
        <f>DatosDelitos!O97</f>
        <v>19</v>
      </c>
      <c r="L23" s="64">
        <f>DatosDelitos!P97</f>
        <v>791</v>
      </c>
    </row>
    <row r="24" spans="2:12" ht="27" customHeight="1" x14ac:dyDescent="0.2">
      <c r="B24" s="241" t="s">
        <v>1627</v>
      </c>
      <c r="C24" s="241"/>
      <c r="D24" s="62">
        <f>DatosDelitos!C131</f>
        <v>4</v>
      </c>
      <c r="E24" s="63">
        <f>DatosDelitos!H131</f>
        <v>10</v>
      </c>
      <c r="F24" s="63">
        <f>DatosDelitos!I131</f>
        <v>5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2</v>
      </c>
    </row>
    <row r="25" spans="2:12" ht="13.35" customHeight="1" x14ac:dyDescent="0.2">
      <c r="B25" s="241" t="s">
        <v>1628</v>
      </c>
      <c r="C25" s="241"/>
      <c r="D25" s="62">
        <f>DatosDelitos!C137</f>
        <v>64</v>
      </c>
      <c r="E25" s="63">
        <f>DatosDelitos!H137</f>
        <v>7</v>
      </c>
      <c r="F25" s="63">
        <f>DatosDelitos!I137</f>
        <v>6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9</v>
      </c>
    </row>
    <row r="26" spans="2:12" ht="13.35" customHeight="1" x14ac:dyDescent="0.2">
      <c r="B26" s="242" t="s">
        <v>1629</v>
      </c>
      <c r="C26" s="242"/>
      <c r="D26" s="62">
        <f>DatosDelitos!C144</f>
        <v>0</v>
      </c>
      <c r="E26" s="63">
        <f>DatosDelitos!H144</f>
        <v>0</v>
      </c>
      <c r="F26" s="63">
        <f>DatosDelitos!I144</f>
        <v>1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1</v>
      </c>
    </row>
    <row r="27" spans="2:12" ht="38.25" customHeight="1" x14ac:dyDescent="0.2">
      <c r="B27" s="241" t="s">
        <v>1630</v>
      </c>
      <c r="C27" s="241"/>
      <c r="D27" s="62">
        <f>DatosDelitos!C147</f>
        <v>37</v>
      </c>
      <c r="E27" s="63">
        <f>DatosDelitos!H147</f>
        <v>13</v>
      </c>
      <c r="F27" s="63">
        <f>DatosDelitos!I147</f>
        <v>5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1</v>
      </c>
      <c r="L27" s="64">
        <f>DatosDelitos!P147</f>
        <v>10</v>
      </c>
    </row>
    <row r="28" spans="2:12" ht="13.35" customHeight="1" x14ac:dyDescent="0.2">
      <c r="B28" s="241" t="s">
        <v>1631</v>
      </c>
      <c r="C28" s="241"/>
      <c r="D28" s="62">
        <f>DatosDelitos!C156+SUM(DatosDelitos!C167:C172)</f>
        <v>142</v>
      </c>
      <c r="E28" s="63">
        <f>DatosDelitos!H156+SUM(DatosDelitos!H167:H172)</f>
        <v>45</v>
      </c>
      <c r="F28" s="63">
        <f>DatosDelitos!I156+SUM(DatosDelitos!I167:I172)</f>
        <v>4</v>
      </c>
      <c r="G28" s="63">
        <f>DatosDelitos!J156+SUM(DatosDelitos!J167:J172)</f>
        <v>0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4</v>
      </c>
      <c r="L28" s="63">
        <f>DatosDelitos!P156+SUM(DatosDelitos!P167:Q172)</f>
        <v>1</v>
      </c>
    </row>
    <row r="29" spans="2:12" ht="13.35" customHeight="1" x14ac:dyDescent="0.2">
      <c r="B29" s="241" t="s">
        <v>1632</v>
      </c>
      <c r="C29" s="241"/>
      <c r="D29" s="62">
        <f>SUM(DatosDelitos!C173:C177)</f>
        <v>93</v>
      </c>
      <c r="E29" s="63">
        <f>SUM(DatosDelitos!H173:H177)</f>
        <v>46</v>
      </c>
      <c r="F29" s="63">
        <f>SUM(DatosDelitos!I173:I177)</f>
        <v>29</v>
      </c>
      <c r="G29" s="63">
        <f>SUM(DatosDelitos!J173:J177)</f>
        <v>0</v>
      </c>
      <c r="H29" s="63">
        <f>SUM(DatosDelitos!K173:K177)</f>
        <v>2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7</v>
      </c>
      <c r="L29" s="63">
        <f>SUM(DatosDelitos!P173:P177)</f>
        <v>51</v>
      </c>
    </row>
    <row r="30" spans="2:12" ht="13.35" customHeight="1" x14ac:dyDescent="0.2">
      <c r="B30" s="241" t="s">
        <v>1633</v>
      </c>
      <c r="C30" s="241"/>
      <c r="D30" s="62">
        <f>DatosDelitos!C178</f>
        <v>350</v>
      </c>
      <c r="E30" s="63">
        <f>DatosDelitos!H178</f>
        <v>192</v>
      </c>
      <c r="F30" s="63">
        <f>DatosDelitos!I178</f>
        <v>64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3">
        <f>DatosDelitos!P178</f>
        <v>488</v>
      </c>
    </row>
    <row r="31" spans="2:12" ht="13.35" customHeight="1" x14ac:dyDescent="0.2">
      <c r="B31" s="241" t="s">
        <v>1634</v>
      </c>
      <c r="C31" s="241"/>
      <c r="D31" s="62">
        <f>DatosDelitos!C186</f>
        <v>177</v>
      </c>
      <c r="E31" s="63">
        <f>DatosDelitos!H186</f>
        <v>74</v>
      </c>
      <c r="F31" s="63">
        <f>DatosDelitos!I186</f>
        <v>18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1</v>
      </c>
      <c r="K31" s="63">
        <f>DatosDelitos!O186</f>
        <v>3</v>
      </c>
      <c r="L31" s="63">
        <f>DatosDelitos!P186</f>
        <v>33</v>
      </c>
    </row>
    <row r="32" spans="2:12" ht="13.35" customHeight="1" x14ac:dyDescent="0.2">
      <c r="B32" s="241" t="s">
        <v>1635</v>
      </c>
      <c r="C32" s="241"/>
      <c r="D32" s="62">
        <f>DatosDelitos!C201</f>
        <v>33</v>
      </c>
      <c r="E32" s="63">
        <f>DatosDelitos!H201</f>
        <v>12</v>
      </c>
      <c r="F32" s="63">
        <f>DatosDelitos!I201</f>
        <v>3</v>
      </c>
      <c r="G32" s="63">
        <f>DatosDelitos!J201</f>
        <v>0</v>
      </c>
      <c r="H32" s="63">
        <f>DatosDelitos!K201</f>
        <v>0</v>
      </c>
      <c r="I32" s="63">
        <f>DatosDelitos!L201</f>
        <v>3</v>
      </c>
      <c r="J32" s="63">
        <f>DatosDelitos!M201</f>
        <v>1</v>
      </c>
      <c r="K32" s="63">
        <f>DatosDelitos!O201</f>
        <v>0</v>
      </c>
      <c r="L32" s="63">
        <f>DatosDelitos!P201</f>
        <v>7</v>
      </c>
    </row>
    <row r="33" spans="2:13" ht="13.35" customHeight="1" x14ac:dyDescent="0.2">
      <c r="B33" s="241" t="s">
        <v>1636</v>
      </c>
      <c r="C33" s="241"/>
      <c r="D33" s="62">
        <f>DatosDelitos!C223</f>
        <v>626</v>
      </c>
      <c r="E33" s="63">
        <f>DatosDelitos!H223</f>
        <v>452</v>
      </c>
      <c r="F33" s="63">
        <f>DatosDelitos!I223</f>
        <v>178</v>
      </c>
      <c r="G33" s="63">
        <f>DatosDelitos!J223</f>
        <v>1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27</v>
      </c>
      <c r="L33" s="63">
        <f>DatosDelitos!P223</f>
        <v>250</v>
      </c>
    </row>
    <row r="34" spans="2:13" ht="13.35" customHeight="1" x14ac:dyDescent="0.2">
      <c r="B34" s="241" t="s">
        <v>1637</v>
      </c>
      <c r="C34" s="241"/>
      <c r="D34" s="62">
        <f>DatosDelitos!C244</f>
        <v>4</v>
      </c>
      <c r="E34" s="63">
        <f>DatosDelitos!H244</f>
        <v>3</v>
      </c>
      <c r="F34" s="63">
        <f>DatosDelitos!I244</f>
        <v>3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1" t="s">
        <v>1638</v>
      </c>
      <c r="C35" s="241"/>
      <c r="D35" s="62">
        <f>DatosDelitos!C271</f>
        <v>188</v>
      </c>
      <c r="E35" s="63">
        <f>DatosDelitos!H271</f>
        <v>212</v>
      </c>
      <c r="F35" s="63">
        <f>DatosDelitos!I271</f>
        <v>108</v>
      </c>
      <c r="G35" s="63">
        <f>DatosDelitos!J271</f>
        <v>0</v>
      </c>
      <c r="H35" s="63">
        <f>DatosDelitos!K271</f>
        <v>1</v>
      </c>
      <c r="I35" s="63">
        <f>DatosDelitos!L271</f>
        <v>0</v>
      </c>
      <c r="J35" s="63">
        <f>DatosDelitos!M271</f>
        <v>0</v>
      </c>
      <c r="K35" s="63">
        <f>DatosDelitos!O271</f>
        <v>1</v>
      </c>
      <c r="L35" s="63">
        <f>DatosDelitos!P271</f>
        <v>196</v>
      </c>
    </row>
    <row r="36" spans="2:13" ht="38.25" customHeight="1" x14ac:dyDescent="0.2">
      <c r="B36" s="241" t="s">
        <v>1639</v>
      </c>
      <c r="C36" s="241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1" t="s">
        <v>1640</v>
      </c>
      <c r="C37" s="241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1" t="s">
        <v>1641</v>
      </c>
      <c r="C38" s="241"/>
      <c r="D38" s="62">
        <f>DatosDelitos!C312+DatosDelitos!C318+DatosDelitos!C320</f>
        <v>0</v>
      </c>
      <c r="E38" s="63">
        <f>DatosDelitos!H312+DatosDelitos!H318+DatosDelitos!H320</f>
        <v>0</v>
      </c>
      <c r="F38" s="63">
        <f>DatosDelitos!I312+DatosDelitos!I318+DatosDelitos!I320</f>
        <v>0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0</v>
      </c>
    </row>
    <row r="39" spans="2:13" ht="13.35" customHeight="1" x14ac:dyDescent="0.2">
      <c r="B39" s="241" t="s">
        <v>1642</v>
      </c>
      <c r="C39" s="241"/>
      <c r="D39" s="62">
        <f>DatosDelitos!C323</f>
        <v>1860</v>
      </c>
      <c r="E39" s="63">
        <f>DatosDelitos!H323</f>
        <v>26</v>
      </c>
      <c r="F39" s="63">
        <f>DatosDelitos!I323</f>
        <v>1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0</v>
      </c>
    </row>
    <row r="40" spans="2:13" ht="13.35" customHeight="1" x14ac:dyDescent="0.2">
      <c r="B40" s="241" t="s">
        <v>1643</v>
      </c>
      <c r="C40" s="241"/>
      <c r="D40" s="62">
        <f>DatosDelitos!C325</f>
        <v>1</v>
      </c>
      <c r="E40" s="62">
        <f>DatosDelitos!H325</f>
        <v>0</v>
      </c>
      <c r="F40" s="62">
        <f>DatosDelitos!I325</f>
        <v>1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2">
        <f>DatosDelitos!P325</f>
        <v>0</v>
      </c>
    </row>
    <row r="41" spans="2:13" ht="13.35" customHeight="1" x14ac:dyDescent="0.2">
      <c r="B41" s="241" t="s">
        <v>952</v>
      </c>
      <c r="C41" s="241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1" t="s">
        <v>1644</v>
      </c>
      <c r="C42" s="241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4" t="s">
        <v>956</v>
      </c>
      <c r="C43" s="244"/>
      <c r="D43" s="65">
        <f>SUM(D11:D42)</f>
        <v>12265</v>
      </c>
      <c r="E43" s="65">
        <f t="shared" ref="E43:L43" si="0">SUM(E11:E42)</f>
        <v>3621</v>
      </c>
      <c r="F43" s="65">
        <f t="shared" si="0"/>
        <v>1532</v>
      </c>
      <c r="G43" s="65">
        <f t="shared" si="0"/>
        <v>28</v>
      </c>
      <c r="H43" s="65">
        <f t="shared" si="0"/>
        <v>38</v>
      </c>
      <c r="I43" s="65">
        <f t="shared" si="0"/>
        <v>5</v>
      </c>
      <c r="J43" s="65">
        <f t="shared" si="0"/>
        <v>3</v>
      </c>
      <c r="K43" s="65">
        <f t="shared" si="0"/>
        <v>111</v>
      </c>
      <c r="L43" s="65">
        <f t="shared" si="0"/>
        <v>2671</v>
      </c>
    </row>
    <row r="46" spans="2:13" ht="15.75" x14ac:dyDescent="0.25">
      <c r="B46" s="66" t="s">
        <v>1645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1608</v>
      </c>
      <c r="E48" s="44" t="s">
        <v>1609</v>
      </c>
    </row>
    <row r="49" spans="2:5" ht="13.35" customHeight="1" x14ac:dyDescent="0.25">
      <c r="B49" s="243" t="s">
        <v>1646</v>
      </c>
      <c r="C49" s="243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3" t="s">
        <v>1647</v>
      </c>
      <c r="C50" s="243"/>
      <c r="D50" s="68">
        <f>DatosDelitos!F13-DatosDelitos!F17</f>
        <v>24</v>
      </c>
      <c r="E50" s="68">
        <f>DatosDelitos!G13-DatosDelitos!G17</f>
        <v>56</v>
      </c>
    </row>
    <row r="51" spans="2:5" ht="13.35" customHeight="1" x14ac:dyDescent="0.25">
      <c r="B51" s="243" t="s">
        <v>329</v>
      </c>
      <c r="C51" s="243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3" t="s">
        <v>347</v>
      </c>
      <c r="C52" s="243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3" t="s">
        <v>352</v>
      </c>
      <c r="C53" s="243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3" t="s">
        <v>1619</v>
      </c>
      <c r="C54" s="243"/>
      <c r="D54" s="68">
        <f>DatosDelitos!F17+DatosDelitos!F44</f>
        <v>344</v>
      </c>
      <c r="E54" s="68">
        <f>DatosDelitos!G17+DatosDelitos!G44</f>
        <v>112</v>
      </c>
    </row>
    <row r="55" spans="2:5" ht="13.35" customHeight="1" x14ac:dyDescent="0.25">
      <c r="B55" s="243" t="s">
        <v>1620</v>
      </c>
      <c r="C55" s="243"/>
      <c r="D55" s="68">
        <f>DatosDelitos!F30</f>
        <v>95</v>
      </c>
      <c r="E55" s="68">
        <f>DatosDelitos!G30</f>
        <v>67</v>
      </c>
    </row>
    <row r="56" spans="2:5" ht="13.35" customHeight="1" x14ac:dyDescent="0.25">
      <c r="B56" s="243" t="s">
        <v>1621</v>
      </c>
      <c r="C56" s="243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243" t="s">
        <v>1622</v>
      </c>
      <c r="C57" s="243"/>
      <c r="D57" s="68">
        <f>DatosDelitos!F50</f>
        <v>6</v>
      </c>
      <c r="E57" s="68">
        <f>DatosDelitos!G50</f>
        <v>3</v>
      </c>
    </row>
    <row r="58" spans="2:5" ht="13.35" customHeight="1" x14ac:dyDescent="0.25">
      <c r="B58" s="243" t="s">
        <v>1623</v>
      </c>
      <c r="C58" s="243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3" t="s">
        <v>1648</v>
      </c>
      <c r="C59" s="243"/>
      <c r="D59" s="68">
        <f>DatosDelitos!F74</f>
        <v>3</v>
      </c>
      <c r="E59" s="68">
        <f>DatosDelitos!G74</f>
        <v>3</v>
      </c>
    </row>
    <row r="60" spans="2:5" ht="13.35" customHeight="1" x14ac:dyDescent="0.25">
      <c r="B60" s="243" t="s">
        <v>1625</v>
      </c>
      <c r="C60" s="243"/>
      <c r="D60" s="68">
        <f>DatosDelitos!F82</f>
        <v>1</v>
      </c>
      <c r="E60" s="68">
        <f>DatosDelitos!G82</f>
        <v>1</v>
      </c>
    </row>
    <row r="61" spans="2:5" ht="13.35" customHeight="1" x14ac:dyDescent="0.25">
      <c r="B61" s="243" t="s">
        <v>1626</v>
      </c>
      <c r="C61" s="243"/>
      <c r="D61" s="68">
        <f>DatosDelitos!F85</f>
        <v>9</v>
      </c>
      <c r="E61" s="68">
        <f>DatosDelitos!G85</f>
        <v>9</v>
      </c>
    </row>
    <row r="62" spans="2:5" ht="13.35" customHeight="1" x14ac:dyDescent="0.25">
      <c r="B62" s="243" t="s">
        <v>978</v>
      </c>
      <c r="C62" s="243"/>
      <c r="D62" s="68">
        <f>DatosDelitos!F97</f>
        <v>90</v>
      </c>
      <c r="E62" s="68">
        <f>DatosDelitos!G97</f>
        <v>71</v>
      </c>
    </row>
    <row r="63" spans="2:5" ht="27" customHeight="1" x14ac:dyDescent="0.25">
      <c r="B63" s="243" t="s">
        <v>1649</v>
      </c>
      <c r="C63" s="243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3" t="s">
        <v>1628</v>
      </c>
      <c r="C64" s="243"/>
      <c r="D64" s="68">
        <f>DatosDelitos!F137</f>
        <v>1</v>
      </c>
      <c r="E64" s="68">
        <f>DatosDelitos!G137</f>
        <v>1</v>
      </c>
    </row>
    <row r="65" spans="2:5" ht="13.35" customHeight="1" x14ac:dyDescent="0.25">
      <c r="B65" s="243" t="s">
        <v>1629</v>
      </c>
      <c r="C65" s="243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3" t="s">
        <v>1630</v>
      </c>
      <c r="C66" s="243"/>
      <c r="D66" s="68">
        <f>DatosDelitos!F147</f>
        <v>2</v>
      </c>
      <c r="E66" s="68">
        <f>DatosDelitos!G147</f>
        <v>1</v>
      </c>
    </row>
    <row r="67" spans="2:5" ht="13.35" customHeight="1" x14ac:dyDescent="0.25">
      <c r="B67" s="243" t="s">
        <v>1631</v>
      </c>
      <c r="C67" s="243"/>
      <c r="D67" s="68">
        <f>DatosDelitos!F156+SUM(DatosDelitos!F167:G172)</f>
        <v>0</v>
      </c>
      <c r="E67" s="68">
        <f>DatosDelitos!G156+SUM(DatosDelitos!G167:H172)</f>
        <v>41</v>
      </c>
    </row>
    <row r="68" spans="2:5" ht="13.35" customHeight="1" x14ac:dyDescent="0.25">
      <c r="B68" s="243" t="s">
        <v>1632</v>
      </c>
      <c r="C68" s="243"/>
      <c r="D68" s="68">
        <f>SUM(DatosDelitos!F173:G177)</f>
        <v>1</v>
      </c>
      <c r="E68" s="68">
        <f>SUM(DatosDelitos!G173:H177)</f>
        <v>46</v>
      </c>
    </row>
    <row r="69" spans="2:5" ht="13.35" customHeight="1" x14ac:dyDescent="0.25">
      <c r="B69" s="243" t="s">
        <v>1633</v>
      </c>
      <c r="C69" s="243"/>
      <c r="D69" s="68">
        <f>DatosDelitos!F178</f>
        <v>772</v>
      </c>
      <c r="E69" s="68">
        <f>DatosDelitos!G178</f>
        <v>380</v>
      </c>
    </row>
    <row r="70" spans="2:5" ht="13.35" customHeight="1" x14ac:dyDescent="0.25">
      <c r="B70" s="243" t="s">
        <v>1634</v>
      </c>
      <c r="C70" s="243"/>
      <c r="D70" s="68">
        <f>DatosDelitos!F186</f>
        <v>6</v>
      </c>
      <c r="E70" s="68">
        <f>DatosDelitos!G186</f>
        <v>7</v>
      </c>
    </row>
    <row r="71" spans="2:5" ht="13.35" customHeight="1" x14ac:dyDescent="0.25">
      <c r="B71" s="243" t="s">
        <v>1635</v>
      </c>
      <c r="C71" s="243"/>
      <c r="D71" s="68">
        <f>DatosDelitos!F201</f>
        <v>1</v>
      </c>
      <c r="E71" s="68">
        <f>DatosDelitos!G201</f>
        <v>1</v>
      </c>
    </row>
    <row r="72" spans="2:5" ht="13.35" customHeight="1" x14ac:dyDescent="0.25">
      <c r="B72" s="243" t="s">
        <v>1636</v>
      </c>
      <c r="C72" s="243"/>
      <c r="D72" s="68">
        <f>DatosDelitos!F223</f>
        <v>162</v>
      </c>
      <c r="E72" s="68">
        <f>DatosDelitos!G223</f>
        <v>89</v>
      </c>
    </row>
    <row r="73" spans="2:5" ht="13.35" customHeight="1" x14ac:dyDescent="0.25">
      <c r="B73" s="243" t="s">
        <v>1637</v>
      </c>
      <c r="C73" s="243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3" t="s">
        <v>1638</v>
      </c>
      <c r="C74" s="243"/>
      <c r="D74" s="68">
        <f>DatosDelitos!F271</f>
        <v>47</v>
      </c>
      <c r="E74" s="68">
        <f>DatosDelitos!G271</f>
        <v>49</v>
      </c>
    </row>
    <row r="75" spans="2:5" ht="38.25" customHeight="1" x14ac:dyDescent="0.25">
      <c r="B75" s="243" t="s">
        <v>1639</v>
      </c>
      <c r="C75" s="243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3" t="s">
        <v>1640</v>
      </c>
      <c r="C76" s="243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3" t="s">
        <v>1641</v>
      </c>
      <c r="C77" s="243"/>
      <c r="D77" s="68">
        <f>DatosDelitos!F312+DatosDelitos!F318+DatosDelitos!F320</f>
        <v>0</v>
      </c>
      <c r="E77" s="68">
        <f>DatosDelitos!G312+DatosDelitos!G318+DatosDelitos!G320</f>
        <v>0</v>
      </c>
    </row>
    <row r="78" spans="2:5" ht="14.1" customHeight="1" x14ac:dyDescent="0.25">
      <c r="B78" s="243" t="s">
        <v>1642</v>
      </c>
      <c r="C78" s="243"/>
      <c r="D78" s="68">
        <f>DatosDelitos!F323</f>
        <v>1</v>
      </c>
      <c r="E78" s="68">
        <f>DatosDelitos!G323</f>
        <v>0</v>
      </c>
    </row>
    <row r="79" spans="2:5" ht="15" customHeight="1" x14ac:dyDescent="0.25">
      <c r="B79" s="245" t="s">
        <v>1643</v>
      </c>
      <c r="C79" s="245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5" t="s">
        <v>952</v>
      </c>
      <c r="C80" s="245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5" t="s">
        <v>1644</v>
      </c>
      <c r="C81" s="245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5" t="s">
        <v>1650</v>
      </c>
      <c r="C82" s="245"/>
      <c r="D82" s="68">
        <f>SUM(D49:D81)</f>
        <v>1565</v>
      </c>
      <c r="E82" s="68">
        <f>SUM(E49:E81)</f>
        <v>937</v>
      </c>
    </row>
    <row r="84" spans="2:13" s="71" customFormat="1" ht="15.75" x14ac:dyDescent="0.25">
      <c r="B84" s="69" t="s">
        <v>1651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3" t="s">
        <v>1618</v>
      </c>
      <c r="C87" s="243"/>
      <c r="D87" s="68">
        <f>DatosDelitos!N5+DatosDelitos!N13-DatosDelitos!N17</f>
        <v>3</v>
      </c>
    </row>
    <row r="88" spans="2:13" ht="13.35" customHeight="1" x14ac:dyDescent="0.25">
      <c r="B88" s="243" t="s">
        <v>329</v>
      </c>
      <c r="C88" s="243"/>
      <c r="D88" s="68">
        <f>DatosDelitos!N10</f>
        <v>0</v>
      </c>
    </row>
    <row r="89" spans="2:13" ht="13.35" customHeight="1" x14ac:dyDescent="0.25">
      <c r="B89" s="243" t="s">
        <v>347</v>
      </c>
      <c r="C89" s="243"/>
      <c r="D89" s="68">
        <f>DatosDelitos!N20</f>
        <v>0</v>
      </c>
    </row>
    <row r="90" spans="2:13" ht="13.35" customHeight="1" x14ac:dyDescent="0.25">
      <c r="B90" s="243" t="s">
        <v>352</v>
      </c>
      <c r="C90" s="243"/>
      <c r="D90" s="68">
        <f>DatosDelitos!N23</f>
        <v>0</v>
      </c>
    </row>
    <row r="91" spans="2:13" ht="13.35" customHeight="1" x14ac:dyDescent="0.25">
      <c r="B91" s="243" t="s">
        <v>1652</v>
      </c>
      <c r="C91" s="243"/>
      <c r="D91" s="68">
        <f>SUM(DatosDelitos!N17,DatosDelitos!N44)</f>
        <v>4</v>
      </c>
    </row>
    <row r="92" spans="2:13" ht="13.35" customHeight="1" x14ac:dyDescent="0.25">
      <c r="B92" s="243" t="s">
        <v>1620</v>
      </c>
      <c r="C92" s="243"/>
      <c r="D92" s="68">
        <f>DatosDelitos!N30</f>
        <v>3</v>
      </c>
    </row>
    <row r="93" spans="2:13" ht="13.35" customHeight="1" x14ac:dyDescent="0.25">
      <c r="B93" s="243" t="s">
        <v>1621</v>
      </c>
      <c r="C93" s="243"/>
      <c r="D93" s="68">
        <f>DatosDelitos!N42-DatosDelitos!N44</f>
        <v>0</v>
      </c>
    </row>
    <row r="94" spans="2:13" ht="13.35" customHeight="1" x14ac:dyDescent="0.25">
      <c r="B94" s="243" t="s">
        <v>1622</v>
      </c>
      <c r="C94" s="243"/>
      <c r="D94" s="68">
        <f>DatosDelitos!N50</f>
        <v>3</v>
      </c>
    </row>
    <row r="95" spans="2:13" ht="13.35" customHeight="1" x14ac:dyDescent="0.25">
      <c r="B95" s="243" t="s">
        <v>1623</v>
      </c>
      <c r="C95" s="243"/>
      <c r="D95" s="68">
        <f>DatosDelitos!N72</f>
        <v>0</v>
      </c>
    </row>
    <row r="96" spans="2:13" ht="27" customHeight="1" x14ac:dyDescent="0.25">
      <c r="B96" s="243" t="s">
        <v>1648</v>
      </c>
      <c r="C96" s="243"/>
      <c r="D96" s="68">
        <f>DatosDelitos!N74</f>
        <v>3</v>
      </c>
    </row>
    <row r="97" spans="2:4" ht="13.35" customHeight="1" x14ac:dyDescent="0.25">
      <c r="B97" s="243" t="s">
        <v>1625</v>
      </c>
      <c r="C97" s="243"/>
      <c r="D97" s="68">
        <f>DatosDelitos!N82</f>
        <v>0</v>
      </c>
    </row>
    <row r="98" spans="2:4" ht="13.35" customHeight="1" x14ac:dyDescent="0.25">
      <c r="B98" s="243" t="s">
        <v>1626</v>
      </c>
      <c r="C98" s="243"/>
      <c r="D98" s="68">
        <f>DatosDelitos!N85</f>
        <v>21</v>
      </c>
    </row>
    <row r="99" spans="2:4" ht="13.35" customHeight="1" x14ac:dyDescent="0.25">
      <c r="B99" s="243" t="s">
        <v>978</v>
      </c>
      <c r="C99" s="243"/>
      <c r="D99" s="68">
        <f>DatosDelitos!N97</f>
        <v>20</v>
      </c>
    </row>
    <row r="100" spans="2:4" ht="27" customHeight="1" x14ac:dyDescent="0.25">
      <c r="B100" s="243" t="s">
        <v>1649</v>
      </c>
      <c r="C100" s="243"/>
      <c r="D100" s="68">
        <f>DatosDelitos!N131</f>
        <v>4</v>
      </c>
    </row>
    <row r="101" spans="2:4" ht="13.35" customHeight="1" x14ac:dyDescent="0.25">
      <c r="B101" s="243" t="s">
        <v>1628</v>
      </c>
      <c r="C101" s="243"/>
      <c r="D101" s="68">
        <f>DatosDelitos!N137</f>
        <v>17</v>
      </c>
    </row>
    <row r="102" spans="2:4" ht="13.35" customHeight="1" x14ac:dyDescent="0.25">
      <c r="B102" s="243" t="s">
        <v>1629</v>
      </c>
      <c r="C102" s="243"/>
      <c r="D102" s="68">
        <f>DatosDelitos!N144</f>
        <v>0</v>
      </c>
    </row>
    <row r="103" spans="2:4" ht="13.35" customHeight="1" x14ac:dyDescent="0.25">
      <c r="B103" s="243" t="s">
        <v>1653</v>
      </c>
      <c r="C103" s="243"/>
      <c r="D103" s="68">
        <f>DatosDelitos!N148</f>
        <v>6</v>
      </c>
    </row>
    <row r="104" spans="2:4" ht="13.35" customHeight="1" x14ac:dyDescent="0.25">
      <c r="B104" s="243" t="s">
        <v>1196</v>
      </c>
      <c r="C104" s="243"/>
      <c r="D104" s="68">
        <f>SUM(DatosDelitos!N149,DatosDelitos!N150)</f>
        <v>1</v>
      </c>
    </row>
    <row r="105" spans="2:4" ht="13.35" customHeight="1" x14ac:dyDescent="0.25">
      <c r="B105" s="243" t="s">
        <v>1194</v>
      </c>
      <c r="C105" s="243"/>
      <c r="D105" s="68">
        <f>SUM(DatosDelitos!N151:N155)</f>
        <v>14</v>
      </c>
    </row>
    <row r="106" spans="2:4" ht="13.35" customHeight="1" x14ac:dyDescent="0.25">
      <c r="B106" s="243" t="s">
        <v>1631</v>
      </c>
      <c r="C106" s="243"/>
      <c r="D106" s="68">
        <f>SUM(SUM(DatosDelitos!N157:N160),SUM(DatosDelitos!N167:N172))</f>
        <v>0</v>
      </c>
    </row>
    <row r="107" spans="2:4" ht="13.35" customHeight="1" x14ac:dyDescent="0.25">
      <c r="B107" s="243" t="s">
        <v>1654</v>
      </c>
      <c r="C107" s="243"/>
      <c r="D107" s="68">
        <f>SUM(DatosDelitos!N161:N165)</f>
        <v>17</v>
      </c>
    </row>
    <row r="108" spans="2:4" ht="13.35" customHeight="1" x14ac:dyDescent="0.25">
      <c r="B108" s="243" t="s">
        <v>1632</v>
      </c>
      <c r="C108" s="243"/>
      <c r="D108" s="68">
        <f>SUM(DatosDelitos!N173:N177)</f>
        <v>0</v>
      </c>
    </row>
    <row r="109" spans="2:4" ht="13.35" customHeight="1" x14ac:dyDescent="0.25">
      <c r="B109" s="243" t="s">
        <v>1633</v>
      </c>
      <c r="C109" s="243"/>
      <c r="D109" s="68">
        <f>DatosDelitos!N178</f>
        <v>16</v>
      </c>
    </row>
    <row r="110" spans="2:4" ht="13.35" customHeight="1" x14ac:dyDescent="0.25">
      <c r="B110" s="243" t="s">
        <v>1634</v>
      </c>
      <c r="C110" s="243"/>
      <c r="D110" s="68">
        <f>DatosDelitos!N186</f>
        <v>5</v>
      </c>
    </row>
    <row r="111" spans="2:4" ht="13.35" customHeight="1" x14ac:dyDescent="0.25">
      <c r="B111" s="243" t="s">
        <v>1635</v>
      </c>
      <c r="C111" s="243"/>
      <c r="D111" s="68">
        <f>DatosDelitos!N201</f>
        <v>39</v>
      </c>
    </row>
    <row r="112" spans="2:4" ht="13.35" customHeight="1" x14ac:dyDescent="0.25">
      <c r="B112" s="243" t="s">
        <v>1636</v>
      </c>
      <c r="C112" s="243"/>
      <c r="D112" s="68">
        <f>DatosDelitos!N223</f>
        <v>3</v>
      </c>
    </row>
    <row r="113" spans="2:4" ht="13.35" customHeight="1" x14ac:dyDescent="0.25">
      <c r="B113" s="243" t="s">
        <v>1637</v>
      </c>
      <c r="C113" s="243"/>
      <c r="D113" s="68">
        <f>DatosDelitos!N244</f>
        <v>5</v>
      </c>
    </row>
    <row r="114" spans="2:4" ht="13.35" customHeight="1" x14ac:dyDescent="0.25">
      <c r="B114" s="243" t="s">
        <v>1638</v>
      </c>
      <c r="C114" s="243"/>
      <c r="D114" s="68">
        <f>DatosDelitos!N271</f>
        <v>1</v>
      </c>
    </row>
    <row r="115" spans="2:4" ht="38.25" customHeight="1" x14ac:dyDescent="0.25">
      <c r="B115" s="243" t="s">
        <v>1639</v>
      </c>
      <c r="C115" s="243"/>
      <c r="D115" s="68">
        <f>DatosDelitos!N301</f>
        <v>0</v>
      </c>
    </row>
    <row r="116" spans="2:4" ht="13.35" customHeight="1" x14ac:dyDescent="0.25">
      <c r="B116" s="243" t="s">
        <v>1640</v>
      </c>
      <c r="C116" s="243"/>
      <c r="D116" s="68">
        <f>DatosDelitos!N305</f>
        <v>1</v>
      </c>
    </row>
    <row r="117" spans="2:4" ht="13.35" customHeight="1" x14ac:dyDescent="0.25">
      <c r="B117" s="243" t="s">
        <v>1641</v>
      </c>
      <c r="C117" s="243"/>
      <c r="D117" s="68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8">
        <f>DatosDelitos!N318</f>
        <v>0</v>
      </c>
    </row>
    <row r="119" spans="2:4" ht="14.1" customHeight="1" x14ac:dyDescent="0.25">
      <c r="B119" s="243" t="s">
        <v>1642</v>
      </c>
      <c r="C119" s="243"/>
      <c r="D119" s="68">
        <f>DatosDelitos!N323</f>
        <v>4</v>
      </c>
    </row>
    <row r="120" spans="2:4" ht="12.75" customHeight="1" x14ac:dyDescent="0.25">
      <c r="B120" s="245" t="s">
        <v>1643</v>
      </c>
      <c r="C120" s="245"/>
      <c r="D120" s="68">
        <f>DatosDelitos!N325</f>
        <v>0</v>
      </c>
    </row>
    <row r="121" spans="2:4" ht="15" customHeight="1" x14ac:dyDescent="0.25">
      <c r="B121" s="245" t="s">
        <v>952</v>
      </c>
      <c r="C121" s="245"/>
      <c r="D121" s="68">
        <f>DatosDelitos!N337</f>
        <v>0</v>
      </c>
    </row>
    <row r="122" spans="2:4" ht="15" customHeight="1" x14ac:dyDescent="0.25">
      <c r="B122" s="245" t="s">
        <v>1644</v>
      </c>
      <c r="C122" s="245"/>
      <c r="D122" s="68">
        <f>DatosDelitos!N339</f>
        <v>0</v>
      </c>
    </row>
    <row r="123" spans="2:4" ht="15" customHeight="1" x14ac:dyDescent="0.25">
      <c r="B123" s="243" t="s">
        <v>1650</v>
      </c>
      <c r="C123" s="243"/>
      <c r="D123" s="68">
        <f>SUM(D87:D122)</f>
        <v>190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7" t="s">
        <v>318</v>
      </c>
      <c r="B5" s="198"/>
      <c r="C5" s="22">
        <v>21</v>
      </c>
      <c r="D5" s="22">
        <v>22</v>
      </c>
      <c r="E5" s="23">
        <v>-4.5454545454545497E-2</v>
      </c>
      <c r="F5" s="22">
        <v>0</v>
      </c>
      <c r="G5" s="22">
        <v>0</v>
      </c>
      <c r="H5" s="22">
        <v>13</v>
      </c>
      <c r="I5" s="22">
        <v>7</v>
      </c>
      <c r="J5" s="22">
        <v>5</v>
      </c>
      <c r="K5" s="22">
        <v>12</v>
      </c>
      <c r="L5" s="22">
        <v>1</v>
      </c>
      <c r="M5" s="22">
        <v>1</v>
      </c>
      <c r="N5" s="22">
        <v>0</v>
      </c>
      <c r="O5" s="22">
        <v>10</v>
      </c>
      <c r="P5" s="24">
        <v>15</v>
      </c>
    </row>
    <row r="6" spans="1:16" x14ac:dyDescent="0.25">
      <c r="A6" s="25" t="s">
        <v>319</v>
      </c>
      <c r="B6" s="25" t="s">
        <v>320</v>
      </c>
      <c r="C6" s="12">
        <v>14</v>
      </c>
      <c r="D6" s="12">
        <v>7</v>
      </c>
      <c r="E6" s="26">
        <v>1</v>
      </c>
      <c r="F6" s="12">
        <v>0</v>
      </c>
      <c r="G6" s="12">
        <v>0</v>
      </c>
      <c r="H6" s="12">
        <v>0</v>
      </c>
      <c r="I6" s="12">
        <v>0</v>
      </c>
      <c r="J6" s="12">
        <v>5</v>
      </c>
      <c r="K6" s="12">
        <v>8</v>
      </c>
      <c r="L6" s="12">
        <v>1</v>
      </c>
      <c r="M6" s="12">
        <v>0</v>
      </c>
      <c r="N6" s="12">
        <v>0</v>
      </c>
      <c r="O6" s="12">
        <v>10</v>
      </c>
      <c r="P6" s="20">
        <v>4</v>
      </c>
    </row>
    <row r="7" spans="1:16" x14ac:dyDescent="0.25">
      <c r="A7" s="25" t="s">
        <v>321</v>
      </c>
      <c r="B7" s="25" t="s">
        <v>322</v>
      </c>
      <c r="C7" s="12">
        <v>2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4</v>
      </c>
      <c r="L7" s="12">
        <v>0</v>
      </c>
      <c r="M7" s="12">
        <v>1</v>
      </c>
      <c r="N7" s="12">
        <v>0</v>
      </c>
      <c r="O7" s="12">
        <v>0</v>
      </c>
      <c r="P7" s="20">
        <v>5</v>
      </c>
    </row>
    <row r="8" spans="1:16" x14ac:dyDescent="0.25">
      <c r="A8" s="25" t="s">
        <v>323</v>
      </c>
      <c r="B8" s="25" t="s">
        <v>324</v>
      </c>
      <c r="C8" s="12">
        <v>4</v>
      </c>
      <c r="D8" s="12">
        <v>14</v>
      </c>
      <c r="E8" s="26">
        <v>-0.71428571428571397</v>
      </c>
      <c r="F8" s="12">
        <v>0</v>
      </c>
      <c r="G8" s="12">
        <v>0</v>
      </c>
      <c r="H8" s="12">
        <v>13</v>
      </c>
      <c r="I8" s="12">
        <v>7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6</v>
      </c>
    </row>
    <row r="9" spans="1:16" x14ac:dyDescent="0.25">
      <c r="A9" s="25" t="s">
        <v>325</v>
      </c>
      <c r="B9" s="25" t="s">
        <v>326</v>
      </c>
      <c r="C9" s="12">
        <v>1</v>
      </c>
      <c r="D9" s="12">
        <v>1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2">
        <v>1</v>
      </c>
      <c r="D10" s="22">
        <v>1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1</v>
      </c>
      <c r="D11" s="12">
        <v>1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2">
        <v>4317</v>
      </c>
      <c r="D13" s="22">
        <v>5116</v>
      </c>
      <c r="E13" s="23">
        <v>-0.15617670054730201</v>
      </c>
      <c r="F13" s="22">
        <v>297</v>
      </c>
      <c r="G13" s="22">
        <v>132</v>
      </c>
      <c r="H13" s="22">
        <v>516</v>
      </c>
      <c r="I13" s="22">
        <v>294</v>
      </c>
      <c r="J13" s="22">
        <v>4</v>
      </c>
      <c r="K13" s="22">
        <v>6</v>
      </c>
      <c r="L13" s="22">
        <v>0</v>
      </c>
      <c r="M13" s="22">
        <v>0</v>
      </c>
      <c r="N13" s="22">
        <v>5</v>
      </c>
      <c r="O13" s="22">
        <v>19</v>
      </c>
      <c r="P13" s="24">
        <v>494</v>
      </c>
    </row>
    <row r="14" spans="1:16" x14ac:dyDescent="0.25">
      <c r="A14" s="25" t="s">
        <v>333</v>
      </c>
      <c r="B14" s="25" t="s">
        <v>334</v>
      </c>
      <c r="C14" s="12">
        <v>2159</v>
      </c>
      <c r="D14" s="12">
        <v>2947</v>
      </c>
      <c r="E14" s="26">
        <v>-0.267390566677978</v>
      </c>
      <c r="F14" s="12">
        <v>18</v>
      </c>
      <c r="G14" s="12">
        <v>42</v>
      </c>
      <c r="H14" s="12">
        <v>267</v>
      </c>
      <c r="I14" s="12">
        <v>179</v>
      </c>
      <c r="J14" s="12">
        <v>1</v>
      </c>
      <c r="K14" s="12">
        <v>5</v>
      </c>
      <c r="L14" s="12">
        <v>0</v>
      </c>
      <c r="M14" s="12">
        <v>0</v>
      </c>
      <c r="N14" s="12">
        <v>2</v>
      </c>
      <c r="O14" s="12">
        <v>8</v>
      </c>
      <c r="P14" s="20">
        <v>301</v>
      </c>
    </row>
    <row r="15" spans="1:16" x14ac:dyDescent="0.25">
      <c r="A15" s="25" t="s">
        <v>335</v>
      </c>
      <c r="B15" s="25" t="s">
        <v>336</v>
      </c>
      <c r="C15" s="12">
        <v>2</v>
      </c>
      <c r="D15" s="12">
        <v>1</v>
      </c>
      <c r="E15" s="26">
        <v>1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1</v>
      </c>
      <c r="P15" s="20">
        <v>0</v>
      </c>
    </row>
    <row r="16" spans="1:16" x14ac:dyDescent="0.25">
      <c r="A16" s="25" t="s">
        <v>337</v>
      </c>
      <c r="B16" s="25" t="s">
        <v>338</v>
      </c>
      <c r="C16" s="12">
        <v>1599</v>
      </c>
      <c r="D16" s="12">
        <v>1616</v>
      </c>
      <c r="E16" s="26">
        <v>-1.0519801980198E-2</v>
      </c>
      <c r="F16" s="12">
        <v>6</v>
      </c>
      <c r="G16" s="12">
        <v>14</v>
      </c>
      <c r="H16" s="12">
        <v>37</v>
      </c>
      <c r="I16" s="12">
        <v>20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0">
        <v>14</v>
      </c>
    </row>
    <row r="17" spans="1:16" ht="33.75" x14ac:dyDescent="0.25">
      <c r="A17" s="25" t="s">
        <v>339</v>
      </c>
      <c r="B17" s="25" t="s">
        <v>340</v>
      </c>
      <c r="C17" s="12">
        <v>556</v>
      </c>
      <c r="D17" s="12">
        <v>552</v>
      </c>
      <c r="E17" s="26">
        <v>7.2463768115942004E-3</v>
      </c>
      <c r="F17" s="12">
        <v>273</v>
      </c>
      <c r="G17" s="12">
        <v>76</v>
      </c>
      <c r="H17" s="12">
        <v>210</v>
      </c>
      <c r="I17" s="12">
        <v>93</v>
      </c>
      <c r="J17" s="12">
        <v>3</v>
      </c>
      <c r="K17" s="12">
        <v>0</v>
      </c>
      <c r="L17" s="12">
        <v>0</v>
      </c>
      <c r="M17" s="12">
        <v>0</v>
      </c>
      <c r="N17" s="12">
        <v>2</v>
      </c>
      <c r="O17" s="12">
        <v>10</v>
      </c>
      <c r="P17" s="20">
        <v>179</v>
      </c>
    </row>
    <row r="18" spans="1:16" x14ac:dyDescent="0.25">
      <c r="A18" s="25" t="s">
        <v>341</v>
      </c>
      <c r="B18" s="25" t="s">
        <v>342</v>
      </c>
      <c r="C18" s="12">
        <v>1</v>
      </c>
      <c r="D18" s="12">
        <v>0</v>
      </c>
      <c r="E18" s="26">
        <v>0</v>
      </c>
      <c r="F18" s="12">
        <v>0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2">
        <v>6</v>
      </c>
      <c r="D20" s="22">
        <v>2</v>
      </c>
      <c r="E20" s="23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6</v>
      </c>
      <c r="D22" s="12">
        <v>2</v>
      </c>
      <c r="E22" s="26">
        <v>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7" t="s">
        <v>350</v>
      </c>
      <c r="B23" s="198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2">
        <v>501</v>
      </c>
      <c r="D30" s="22">
        <v>540</v>
      </c>
      <c r="E30" s="23">
        <v>-7.2222222222222202E-2</v>
      </c>
      <c r="F30" s="22">
        <v>95</v>
      </c>
      <c r="G30" s="22">
        <v>67</v>
      </c>
      <c r="H30" s="22">
        <v>118</v>
      </c>
      <c r="I30" s="22">
        <v>85</v>
      </c>
      <c r="J30" s="22">
        <v>0</v>
      </c>
      <c r="K30" s="22">
        <v>0</v>
      </c>
      <c r="L30" s="22">
        <v>0</v>
      </c>
      <c r="M30" s="22">
        <v>0</v>
      </c>
      <c r="N30" s="22">
        <v>3</v>
      </c>
      <c r="O30" s="22">
        <v>8</v>
      </c>
      <c r="P30" s="24">
        <v>182</v>
      </c>
    </row>
    <row r="31" spans="1:16" x14ac:dyDescent="0.25">
      <c r="A31" s="25" t="s">
        <v>364</v>
      </c>
      <c r="B31" s="25" t="s">
        <v>365</v>
      </c>
      <c r="C31" s="12">
        <v>6</v>
      </c>
      <c r="D31" s="12">
        <v>4</v>
      </c>
      <c r="E31" s="26">
        <v>0.5</v>
      </c>
      <c r="F31" s="12">
        <v>0</v>
      </c>
      <c r="G31" s="12">
        <v>0</v>
      </c>
      <c r="H31" s="12">
        <v>3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5</v>
      </c>
      <c r="P31" s="20">
        <v>1</v>
      </c>
    </row>
    <row r="32" spans="1:16" x14ac:dyDescent="0.25">
      <c r="A32" s="25" t="s">
        <v>366</v>
      </c>
      <c r="B32" s="25" t="s">
        <v>367</v>
      </c>
      <c r="C32" s="12">
        <v>2</v>
      </c>
      <c r="D32" s="12">
        <v>4</v>
      </c>
      <c r="E32" s="26">
        <v>-0.5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238</v>
      </c>
      <c r="D33" s="12">
        <v>259</v>
      </c>
      <c r="E33" s="26">
        <v>-8.1081081081081099E-2</v>
      </c>
      <c r="F33" s="12">
        <v>14</v>
      </c>
      <c r="G33" s="12">
        <v>10</v>
      </c>
      <c r="H33" s="12">
        <v>35</v>
      </c>
      <c r="I33" s="12">
        <v>30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0">
        <v>33</v>
      </c>
    </row>
    <row r="34" spans="1:16" x14ac:dyDescent="0.25">
      <c r="A34" s="25" t="s">
        <v>370</v>
      </c>
      <c r="B34" s="25" t="s">
        <v>371</v>
      </c>
      <c r="C34" s="12">
        <v>2</v>
      </c>
      <c r="D34" s="12">
        <v>2</v>
      </c>
      <c r="E34" s="26">
        <v>0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119</v>
      </c>
      <c r="D35" s="12">
        <v>145</v>
      </c>
      <c r="E35" s="26">
        <v>-0.17931034482758601</v>
      </c>
      <c r="F35" s="12">
        <v>2</v>
      </c>
      <c r="G35" s="12">
        <v>3</v>
      </c>
      <c r="H35" s="12">
        <v>6</v>
      </c>
      <c r="I35" s="12">
        <v>4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0">
        <v>9</v>
      </c>
    </row>
    <row r="36" spans="1:16" ht="22.5" x14ac:dyDescent="0.25">
      <c r="A36" s="25" t="s">
        <v>374</v>
      </c>
      <c r="B36" s="25" t="s">
        <v>375</v>
      </c>
      <c r="C36" s="12">
        <v>46</v>
      </c>
      <c r="D36" s="12">
        <v>46</v>
      </c>
      <c r="E36" s="26">
        <v>0</v>
      </c>
      <c r="F36" s="12">
        <v>48</v>
      </c>
      <c r="G36" s="12">
        <v>42</v>
      </c>
      <c r="H36" s="12">
        <v>43</v>
      </c>
      <c r="I36" s="12">
        <v>39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2</v>
      </c>
      <c r="P36" s="20">
        <v>94</v>
      </c>
    </row>
    <row r="37" spans="1:16" ht="22.5" x14ac:dyDescent="0.25">
      <c r="A37" s="25" t="s">
        <v>376</v>
      </c>
      <c r="B37" s="25" t="s">
        <v>377</v>
      </c>
      <c r="C37" s="12">
        <v>9</v>
      </c>
      <c r="D37" s="12">
        <v>16</v>
      </c>
      <c r="E37" s="26">
        <v>-0.4375</v>
      </c>
      <c r="F37" s="12">
        <v>16</v>
      </c>
      <c r="G37" s="12">
        <v>4</v>
      </c>
      <c r="H37" s="12">
        <v>10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25</v>
      </c>
    </row>
    <row r="38" spans="1:16" ht="22.5" x14ac:dyDescent="0.25">
      <c r="A38" s="25" t="s">
        <v>378</v>
      </c>
      <c r="B38" s="25" t="s">
        <v>379</v>
      </c>
      <c r="C38" s="12">
        <v>10</v>
      </c>
      <c r="D38" s="12">
        <v>8</v>
      </c>
      <c r="E38" s="26">
        <v>0.25</v>
      </c>
      <c r="F38" s="12">
        <v>15</v>
      </c>
      <c r="G38" s="12">
        <v>2</v>
      </c>
      <c r="H38" s="12">
        <v>14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11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69</v>
      </c>
      <c r="D41" s="12">
        <v>56</v>
      </c>
      <c r="E41" s="26">
        <v>0.23214285714285701</v>
      </c>
      <c r="F41" s="12">
        <v>0</v>
      </c>
      <c r="G41" s="12">
        <v>5</v>
      </c>
      <c r="H41" s="12">
        <v>7</v>
      </c>
      <c r="I41" s="12">
        <v>9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0">
        <v>9</v>
      </c>
    </row>
    <row r="42" spans="1:16" x14ac:dyDescent="0.25">
      <c r="A42" s="197" t="s">
        <v>386</v>
      </c>
      <c r="B42" s="198"/>
      <c r="C42" s="22">
        <v>326</v>
      </c>
      <c r="D42" s="22">
        <v>261</v>
      </c>
      <c r="E42" s="23">
        <v>0.24904214559387</v>
      </c>
      <c r="F42" s="22">
        <v>71</v>
      </c>
      <c r="G42" s="22">
        <v>36</v>
      </c>
      <c r="H42" s="22">
        <v>93</v>
      </c>
      <c r="I42" s="22">
        <v>56</v>
      </c>
      <c r="J42" s="22">
        <v>2</v>
      </c>
      <c r="K42" s="22">
        <v>0</v>
      </c>
      <c r="L42" s="22">
        <v>0</v>
      </c>
      <c r="M42" s="22">
        <v>0</v>
      </c>
      <c r="N42" s="22">
        <v>2</v>
      </c>
      <c r="O42" s="22">
        <v>2</v>
      </c>
      <c r="P42" s="24">
        <v>45</v>
      </c>
    </row>
    <row r="43" spans="1:16" x14ac:dyDescent="0.25">
      <c r="A43" s="25" t="s">
        <v>387</v>
      </c>
      <c r="B43" s="25" t="s">
        <v>388</v>
      </c>
      <c r="C43" s="12">
        <v>12</v>
      </c>
      <c r="D43" s="12">
        <v>0</v>
      </c>
      <c r="E43" s="26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310</v>
      </c>
      <c r="D44" s="12">
        <v>247</v>
      </c>
      <c r="E44" s="26">
        <v>0.25506072874493901</v>
      </c>
      <c r="F44" s="12">
        <v>71</v>
      </c>
      <c r="G44" s="12">
        <v>36</v>
      </c>
      <c r="H44" s="12">
        <v>91</v>
      </c>
      <c r="I44" s="12">
        <v>55</v>
      </c>
      <c r="J44" s="12">
        <v>2</v>
      </c>
      <c r="K44" s="12">
        <v>0</v>
      </c>
      <c r="L44" s="12">
        <v>0</v>
      </c>
      <c r="M44" s="12">
        <v>0</v>
      </c>
      <c r="N44" s="12">
        <v>2</v>
      </c>
      <c r="O44" s="12">
        <v>2</v>
      </c>
      <c r="P44" s="20">
        <v>45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1</v>
      </c>
      <c r="E45" s="26">
        <v>-1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1</v>
      </c>
      <c r="E46" s="26">
        <v>-1</v>
      </c>
      <c r="F46" s="12">
        <v>0</v>
      </c>
      <c r="G46" s="12">
        <v>0</v>
      </c>
      <c r="H46" s="12">
        <v>2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4</v>
      </c>
      <c r="D48" s="12">
        <v>12</v>
      </c>
      <c r="E48" s="26">
        <v>-0.66666666666666696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2">
        <v>171</v>
      </c>
      <c r="D50" s="22">
        <v>195</v>
      </c>
      <c r="E50" s="23">
        <v>-0.123076923076923</v>
      </c>
      <c r="F50" s="22">
        <v>6</v>
      </c>
      <c r="G50" s="22">
        <v>3</v>
      </c>
      <c r="H50" s="22">
        <v>93</v>
      </c>
      <c r="I50" s="22">
        <v>47</v>
      </c>
      <c r="J50" s="22">
        <v>16</v>
      </c>
      <c r="K50" s="22">
        <v>16</v>
      </c>
      <c r="L50" s="22">
        <v>0</v>
      </c>
      <c r="M50" s="22">
        <v>0</v>
      </c>
      <c r="N50" s="22">
        <v>3</v>
      </c>
      <c r="O50" s="22">
        <v>9</v>
      </c>
      <c r="P50" s="24">
        <v>42</v>
      </c>
    </row>
    <row r="51" spans="1:16" x14ac:dyDescent="0.25">
      <c r="A51" s="25" t="s">
        <v>402</v>
      </c>
      <c r="B51" s="25" t="s">
        <v>403</v>
      </c>
      <c r="C51" s="12">
        <v>129</v>
      </c>
      <c r="D51" s="12">
        <v>132</v>
      </c>
      <c r="E51" s="26">
        <v>-2.27272727272727E-2</v>
      </c>
      <c r="F51" s="12">
        <v>3</v>
      </c>
      <c r="G51" s="12">
        <v>0</v>
      </c>
      <c r="H51" s="12">
        <v>45</v>
      </c>
      <c r="I51" s="12">
        <v>20</v>
      </c>
      <c r="J51" s="12">
        <v>13</v>
      </c>
      <c r="K51" s="12">
        <v>5</v>
      </c>
      <c r="L51" s="12">
        <v>0</v>
      </c>
      <c r="M51" s="12">
        <v>0</v>
      </c>
      <c r="N51" s="12">
        <v>1</v>
      </c>
      <c r="O51" s="12">
        <v>8</v>
      </c>
      <c r="P51" s="20">
        <v>14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0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3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4</v>
      </c>
      <c r="D53" s="12">
        <v>11</v>
      </c>
      <c r="E53" s="26">
        <v>-0.63636363636363602</v>
      </c>
      <c r="F53" s="12">
        <v>0</v>
      </c>
      <c r="G53" s="12">
        <v>0</v>
      </c>
      <c r="H53" s="12">
        <v>2</v>
      </c>
      <c r="I53" s="12">
        <v>4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20">
        <v>5</v>
      </c>
    </row>
    <row r="54" spans="1:16" ht="22.5" x14ac:dyDescent="0.25">
      <c r="A54" s="25" t="s">
        <v>408</v>
      </c>
      <c r="B54" s="25" t="s">
        <v>409</v>
      </c>
      <c r="C54" s="12">
        <v>0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2</v>
      </c>
    </row>
    <row r="56" spans="1:16" x14ac:dyDescent="0.25">
      <c r="A56" s="25" t="s">
        <v>412</v>
      </c>
      <c r="B56" s="25" t="s">
        <v>413</v>
      </c>
      <c r="C56" s="12">
        <v>7</v>
      </c>
      <c r="D56" s="12">
        <v>13</v>
      </c>
      <c r="E56" s="26">
        <v>-0.46153846153846101</v>
      </c>
      <c r="F56" s="12">
        <v>0</v>
      </c>
      <c r="G56" s="12">
        <v>0</v>
      </c>
      <c r="H56" s="12">
        <v>15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1</v>
      </c>
    </row>
    <row r="57" spans="1:16" ht="22.5" x14ac:dyDescent="0.25">
      <c r="A57" s="25" t="s">
        <v>414</v>
      </c>
      <c r="B57" s="25" t="s">
        <v>415</v>
      </c>
      <c r="C57" s="12">
        <v>6</v>
      </c>
      <c r="D57" s="12">
        <v>5</v>
      </c>
      <c r="E57" s="26">
        <v>0.2</v>
      </c>
      <c r="F57" s="12">
        <v>2</v>
      </c>
      <c r="G57" s="12">
        <v>2</v>
      </c>
      <c r="H57" s="12">
        <v>4</v>
      </c>
      <c r="I57" s="12">
        <v>1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0">
        <v>4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0</v>
      </c>
      <c r="E58" s="26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2</v>
      </c>
      <c r="D59" s="12">
        <v>0</v>
      </c>
      <c r="E59" s="26">
        <v>0</v>
      </c>
      <c r="F59" s="12">
        <v>0</v>
      </c>
      <c r="G59" s="12">
        <v>0</v>
      </c>
      <c r="H59" s="12">
        <v>2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0</v>
      </c>
      <c r="D60" s="12">
        <v>0</v>
      </c>
      <c r="E60" s="26">
        <v>0</v>
      </c>
      <c r="F60" s="12">
        <v>0</v>
      </c>
      <c r="G60" s="12">
        <v>0</v>
      </c>
      <c r="H60" s="12">
        <v>6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1</v>
      </c>
    </row>
    <row r="61" spans="1:16" ht="33.75" x14ac:dyDescent="0.25">
      <c r="A61" s="25" t="s">
        <v>422</v>
      </c>
      <c r="B61" s="25" t="s">
        <v>423</v>
      </c>
      <c r="C61" s="12">
        <v>5</v>
      </c>
      <c r="D61" s="12">
        <v>1</v>
      </c>
      <c r="E61" s="26">
        <v>4</v>
      </c>
      <c r="F61" s="12">
        <v>0</v>
      </c>
      <c r="G61" s="12">
        <v>0</v>
      </c>
      <c r="H61" s="12">
        <v>5</v>
      </c>
      <c r="I61" s="12">
        <v>9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3</v>
      </c>
    </row>
    <row r="62" spans="1:16" x14ac:dyDescent="0.25">
      <c r="A62" s="25" t="s">
        <v>424</v>
      </c>
      <c r="B62" s="25" t="s">
        <v>425</v>
      </c>
      <c r="C62" s="12">
        <v>4</v>
      </c>
      <c r="D62" s="12">
        <v>8</v>
      </c>
      <c r="E62" s="26">
        <v>-0.5</v>
      </c>
      <c r="F62" s="12">
        <v>0</v>
      </c>
      <c r="G62" s="12">
        <v>0</v>
      </c>
      <c r="H62" s="12">
        <v>6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20">
        <v>1</v>
      </c>
    </row>
    <row r="63" spans="1:16" ht="22.5" x14ac:dyDescent="0.25">
      <c r="A63" s="25" t="s">
        <v>426</v>
      </c>
      <c r="B63" s="25" t="s">
        <v>427</v>
      </c>
      <c r="C63" s="12">
        <v>3</v>
      </c>
      <c r="D63" s="12">
        <v>4</v>
      </c>
      <c r="E63" s="26">
        <v>-0.25</v>
      </c>
      <c r="F63" s="12">
        <v>0</v>
      </c>
      <c r="G63" s="12">
        <v>0</v>
      </c>
      <c r="H63" s="12">
        <v>3</v>
      </c>
      <c r="I63" s="12">
        <v>5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  <c r="P63" s="20">
        <v>4</v>
      </c>
    </row>
    <row r="64" spans="1:16" ht="22.5" x14ac:dyDescent="0.25">
      <c r="A64" s="25" t="s">
        <v>428</v>
      </c>
      <c r="B64" s="25" t="s">
        <v>429</v>
      </c>
      <c r="C64" s="12">
        <v>10</v>
      </c>
      <c r="D64" s="12">
        <v>16</v>
      </c>
      <c r="E64" s="26">
        <v>-0.375</v>
      </c>
      <c r="F64" s="12">
        <v>1</v>
      </c>
      <c r="G64" s="12">
        <v>0</v>
      </c>
      <c r="H64" s="12">
        <v>4</v>
      </c>
      <c r="I64" s="12">
        <v>2</v>
      </c>
      <c r="J64" s="12">
        <v>2</v>
      </c>
      <c r="K64" s="12">
        <v>2</v>
      </c>
      <c r="L64" s="12">
        <v>0</v>
      </c>
      <c r="M64" s="12">
        <v>0</v>
      </c>
      <c r="N64" s="12">
        <v>1</v>
      </c>
      <c r="O64" s="12">
        <v>0</v>
      </c>
      <c r="P64" s="20">
        <v>5</v>
      </c>
    </row>
    <row r="65" spans="1:16" ht="33.75" x14ac:dyDescent="0.25">
      <c r="A65" s="25" t="s">
        <v>430</v>
      </c>
      <c r="B65" s="25" t="s">
        <v>431</v>
      </c>
      <c r="C65" s="12">
        <v>0</v>
      </c>
      <c r="D65" s="12">
        <v>3</v>
      </c>
      <c r="E65" s="26">
        <v>-1</v>
      </c>
      <c r="F65" s="12">
        <v>0</v>
      </c>
      <c r="G65" s="12">
        <v>1</v>
      </c>
      <c r="H65" s="12">
        <v>1</v>
      </c>
      <c r="I65" s="12">
        <v>2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1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1</v>
      </c>
      <c r="D67" s="12">
        <v>2</v>
      </c>
      <c r="E67" s="26">
        <v>-0.5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1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7" t="s">
        <v>444</v>
      </c>
      <c r="B72" s="198"/>
      <c r="C72" s="22">
        <v>2</v>
      </c>
      <c r="D72" s="22">
        <v>3</v>
      </c>
      <c r="E72" s="23">
        <v>-0.33333333333333298</v>
      </c>
      <c r="F72" s="22">
        <v>0</v>
      </c>
      <c r="G72" s="22">
        <v>0</v>
      </c>
      <c r="H72" s="22">
        <v>2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1</v>
      </c>
      <c r="P72" s="24">
        <v>1</v>
      </c>
    </row>
    <row r="73" spans="1:16" x14ac:dyDescent="0.25">
      <c r="A73" s="25" t="s">
        <v>445</v>
      </c>
      <c r="B73" s="25" t="s">
        <v>446</v>
      </c>
      <c r="C73" s="12">
        <v>2</v>
      </c>
      <c r="D73" s="12">
        <v>3</v>
      </c>
      <c r="E73" s="26">
        <v>-0.33333333333333298</v>
      </c>
      <c r="F73" s="12">
        <v>0</v>
      </c>
      <c r="G73" s="12">
        <v>0</v>
      </c>
      <c r="H73" s="12">
        <v>2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20">
        <v>1</v>
      </c>
    </row>
    <row r="74" spans="1:16" x14ac:dyDescent="0.25">
      <c r="A74" s="197" t="s">
        <v>447</v>
      </c>
      <c r="B74" s="198"/>
      <c r="C74" s="22">
        <v>59</v>
      </c>
      <c r="D74" s="22">
        <v>45</v>
      </c>
      <c r="E74" s="23">
        <v>0.31111111111111101</v>
      </c>
      <c r="F74" s="22">
        <v>3</v>
      </c>
      <c r="G74" s="22">
        <v>3</v>
      </c>
      <c r="H74" s="22">
        <v>18</v>
      </c>
      <c r="I74" s="22">
        <v>1</v>
      </c>
      <c r="J74" s="22">
        <v>0</v>
      </c>
      <c r="K74" s="22">
        <v>0</v>
      </c>
      <c r="L74" s="22">
        <v>0</v>
      </c>
      <c r="M74" s="22">
        <v>0</v>
      </c>
      <c r="N74" s="22">
        <v>3</v>
      </c>
      <c r="O74" s="22">
        <v>0</v>
      </c>
      <c r="P74" s="24">
        <v>10</v>
      </c>
    </row>
    <row r="75" spans="1:16" x14ac:dyDescent="0.25">
      <c r="A75" s="25" t="s">
        <v>448</v>
      </c>
      <c r="B75" s="25" t="s">
        <v>449</v>
      </c>
      <c r="C75" s="12">
        <v>16</v>
      </c>
      <c r="D75" s="12">
        <v>8</v>
      </c>
      <c r="E75" s="26">
        <v>1</v>
      </c>
      <c r="F75" s="12">
        <v>1</v>
      </c>
      <c r="G75" s="12">
        <v>0</v>
      </c>
      <c r="H75" s="12">
        <v>6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4</v>
      </c>
    </row>
    <row r="76" spans="1:16" ht="33.75" x14ac:dyDescent="0.25">
      <c r="A76" s="25" t="s">
        <v>450</v>
      </c>
      <c r="B76" s="25" t="s">
        <v>451</v>
      </c>
      <c r="C76" s="12">
        <v>3</v>
      </c>
      <c r="D76" s="12">
        <v>2</v>
      </c>
      <c r="E76" s="26">
        <v>0.5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22</v>
      </c>
      <c r="D77" s="12">
        <v>12</v>
      </c>
      <c r="E77" s="26">
        <v>0.83333333333333304</v>
      </c>
      <c r="F77" s="12">
        <v>1</v>
      </c>
      <c r="G77" s="12">
        <v>3</v>
      </c>
      <c r="H77" s="12">
        <v>4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5</v>
      </c>
    </row>
    <row r="78" spans="1:16" x14ac:dyDescent="0.25">
      <c r="A78" s="25" t="s">
        <v>454</v>
      </c>
      <c r="B78" s="25" t="s">
        <v>455</v>
      </c>
      <c r="C78" s="12">
        <v>0</v>
      </c>
      <c r="D78" s="12">
        <v>0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16</v>
      </c>
      <c r="D79" s="12">
        <v>23</v>
      </c>
      <c r="E79" s="26">
        <v>-0.30434782608695599</v>
      </c>
      <c r="F79" s="12">
        <v>0</v>
      </c>
      <c r="G79" s="12">
        <v>0</v>
      </c>
      <c r="H79" s="12">
        <v>5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0">
        <v>1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2</v>
      </c>
      <c r="D81" s="12">
        <v>0</v>
      </c>
      <c r="E81" s="26">
        <v>0</v>
      </c>
      <c r="F81" s="12">
        <v>1</v>
      </c>
      <c r="G81" s="12">
        <v>0</v>
      </c>
      <c r="H81" s="12">
        <v>2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7" t="s">
        <v>462</v>
      </c>
      <c r="B82" s="198"/>
      <c r="C82" s="22">
        <v>67</v>
      </c>
      <c r="D82" s="22">
        <v>72</v>
      </c>
      <c r="E82" s="23">
        <v>-6.9444444444444406E-2</v>
      </c>
      <c r="F82" s="22">
        <v>1</v>
      </c>
      <c r="G82" s="22">
        <v>1</v>
      </c>
      <c r="H82" s="22">
        <v>5</v>
      </c>
      <c r="I82" s="22">
        <v>2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2</v>
      </c>
    </row>
    <row r="83" spans="1:16" x14ac:dyDescent="0.25">
      <c r="A83" s="25" t="s">
        <v>463</v>
      </c>
      <c r="B83" s="25" t="s">
        <v>464</v>
      </c>
      <c r="C83" s="12">
        <v>20</v>
      </c>
      <c r="D83" s="12">
        <v>23</v>
      </c>
      <c r="E83" s="26">
        <v>-0.13043478260869601</v>
      </c>
      <c r="F83" s="12">
        <v>0</v>
      </c>
      <c r="G83" s="12">
        <v>0</v>
      </c>
      <c r="H83" s="12">
        <v>5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1</v>
      </c>
    </row>
    <row r="84" spans="1:16" x14ac:dyDescent="0.25">
      <c r="A84" s="25" t="s">
        <v>465</v>
      </c>
      <c r="B84" s="25" t="s">
        <v>466</v>
      </c>
      <c r="C84" s="12">
        <v>47</v>
      </c>
      <c r="D84" s="12">
        <v>49</v>
      </c>
      <c r="E84" s="26">
        <v>-4.08163265306122E-2</v>
      </c>
      <c r="F84" s="12">
        <v>1</v>
      </c>
      <c r="G84" s="12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1</v>
      </c>
    </row>
    <row r="85" spans="1:16" x14ac:dyDescent="0.25">
      <c r="A85" s="197" t="s">
        <v>467</v>
      </c>
      <c r="B85" s="198"/>
      <c r="C85" s="22">
        <v>222</v>
      </c>
      <c r="D85" s="22">
        <v>348</v>
      </c>
      <c r="E85" s="23">
        <v>-0.36206896551724099</v>
      </c>
      <c r="F85" s="22">
        <v>9</v>
      </c>
      <c r="G85" s="22">
        <v>9</v>
      </c>
      <c r="H85" s="22">
        <v>82</v>
      </c>
      <c r="I85" s="22">
        <v>36</v>
      </c>
      <c r="J85" s="22">
        <v>0</v>
      </c>
      <c r="K85" s="22">
        <v>0</v>
      </c>
      <c r="L85" s="22">
        <v>0</v>
      </c>
      <c r="M85" s="22">
        <v>0</v>
      </c>
      <c r="N85" s="22">
        <v>21</v>
      </c>
      <c r="O85" s="22">
        <v>0</v>
      </c>
      <c r="P85" s="24">
        <v>41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57</v>
      </c>
      <c r="D89" s="12">
        <v>96</v>
      </c>
      <c r="E89" s="26">
        <v>-0.40625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3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16</v>
      </c>
      <c r="D91" s="12">
        <v>8</v>
      </c>
      <c r="E91" s="26">
        <v>1</v>
      </c>
      <c r="F91" s="12">
        <v>0</v>
      </c>
      <c r="G91" s="12">
        <v>0</v>
      </c>
      <c r="H91" s="12">
        <v>3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54</v>
      </c>
      <c r="D92" s="12">
        <v>155</v>
      </c>
      <c r="E92" s="26">
        <v>-0.65161290322580601</v>
      </c>
      <c r="F92" s="12">
        <v>2</v>
      </c>
      <c r="G92" s="12">
        <v>5</v>
      </c>
      <c r="H92" s="12">
        <v>23</v>
      </c>
      <c r="I92" s="12">
        <v>14</v>
      </c>
      <c r="J92" s="12">
        <v>0</v>
      </c>
      <c r="K92" s="12">
        <v>0</v>
      </c>
      <c r="L92" s="12">
        <v>0</v>
      </c>
      <c r="M92" s="12">
        <v>0</v>
      </c>
      <c r="N92" s="12">
        <v>20</v>
      </c>
      <c r="O92" s="12">
        <v>0</v>
      </c>
      <c r="P92" s="20">
        <v>32</v>
      </c>
    </row>
    <row r="93" spans="1:16" x14ac:dyDescent="0.25">
      <c r="A93" s="25" t="s">
        <v>482</v>
      </c>
      <c r="B93" s="25" t="s">
        <v>483</v>
      </c>
      <c r="C93" s="12">
        <v>8</v>
      </c>
      <c r="D93" s="12">
        <v>6</v>
      </c>
      <c r="E93" s="26">
        <v>0.33333333333333298</v>
      </c>
      <c r="F93" s="12">
        <v>0</v>
      </c>
      <c r="G93" s="12">
        <v>0</v>
      </c>
      <c r="H93" s="12">
        <v>2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2</v>
      </c>
    </row>
    <row r="94" spans="1:16" x14ac:dyDescent="0.25">
      <c r="A94" s="25" t="s">
        <v>484</v>
      </c>
      <c r="B94" s="25" t="s">
        <v>485</v>
      </c>
      <c r="C94" s="12">
        <v>84</v>
      </c>
      <c r="D94" s="12">
        <v>83</v>
      </c>
      <c r="E94" s="26">
        <v>1.20481927710843E-2</v>
      </c>
      <c r="F94" s="12">
        <v>7</v>
      </c>
      <c r="G94" s="12">
        <v>4</v>
      </c>
      <c r="H94" s="12">
        <v>54</v>
      </c>
      <c r="I94" s="12">
        <v>20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7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2">
        <v>2993</v>
      </c>
      <c r="D97" s="22">
        <v>3233</v>
      </c>
      <c r="E97" s="23">
        <v>-7.4234457160531994E-2</v>
      </c>
      <c r="F97" s="22">
        <v>90</v>
      </c>
      <c r="G97" s="22">
        <v>71</v>
      </c>
      <c r="H97" s="22">
        <v>1589</v>
      </c>
      <c r="I97" s="22">
        <v>650</v>
      </c>
      <c r="J97" s="22">
        <v>0</v>
      </c>
      <c r="K97" s="22">
        <v>1</v>
      </c>
      <c r="L97" s="22">
        <v>1</v>
      </c>
      <c r="M97" s="22">
        <v>0</v>
      </c>
      <c r="N97" s="22">
        <v>20</v>
      </c>
      <c r="O97" s="22">
        <v>19</v>
      </c>
      <c r="P97" s="24">
        <v>791</v>
      </c>
    </row>
    <row r="98" spans="1:16" x14ac:dyDescent="0.25">
      <c r="A98" s="25" t="s">
        <v>491</v>
      </c>
      <c r="B98" s="25" t="s">
        <v>492</v>
      </c>
      <c r="C98" s="12">
        <v>625</v>
      </c>
      <c r="D98" s="12">
        <v>743</v>
      </c>
      <c r="E98" s="26">
        <v>-0.15881561238223399</v>
      </c>
      <c r="F98" s="12">
        <v>52</v>
      </c>
      <c r="G98" s="12">
        <v>43</v>
      </c>
      <c r="H98" s="12">
        <v>444</v>
      </c>
      <c r="I98" s="12">
        <v>166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20">
        <v>263</v>
      </c>
    </row>
    <row r="99" spans="1:16" x14ac:dyDescent="0.25">
      <c r="A99" s="25" t="s">
        <v>493</v>
      </c>
      <c r="B99" s="25" t="s">
        <v>494</v>
      </c>
      <c r="C99" s="12">
        <v>191</v>
      </c>
      <c r="D99" s="12">
        <v>247</v>
      </c>
      <c r="E99" s="26">
        <v>-0.22672064777327899</v>
      </c>
      <c r="F99" s="12">
        <v>6</v>
      </c>
      <c r="G99" s="12">
        <v>3</v>
      </c>
      <c r="H99" s="12">
        <v>255</v>
      </c>
      <c r="I99" s="12">
        <v>50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20">
        <v>83</v>
      </c>
    </row>
    <row r="100" spans="1:16" ht="33.75" x14ac:dyDescent="0.25">
      <c r="A100" s="25" t="s">
        <v>495</v>
      </c>
      <c r="B100" s="25" t="s">
        <v>496</v>
      </c>
      <c r="C100" s="12">
        <v>7</v>
      </c>
      <c r="D100" s="12">
        <v>24</v>
      </c>
      <c r="E100" s="26">
        <v>-0.70833333333333304</v>
      </c>
      <c r="F100" s="12">
        <v>1</v>
      </c>
      <c r="G100" s="12">
        <v>0</v>
      </c>
      <c r="H100" s="12">
        <v>20</v>
      </c>
      <c r="I100" s="12">
        <v>62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0">
        <v>79</v>
      </c>
    </row>
    <row r="101" spans="1:16" ht="22.5" x14ac:dyDescent="0.25">
      <c r="A101" s="25" t="s">
        <v>497</v>
      </c>
      <c r="B101" s="25" t="s">
        <v>498</v>
      </c>
      <c r="C101" s="12">
        <v>117</v>
      </c>
      <c r="D101" s="12">
        <v>122</v>
      </c>
      <c r="E101" s="26">
        <v>-4.0983606557376998E-2</v>
      </c>
      <c r="F101" s="12">
        <v>3</v>
      </c>
      <c r="G101" s="12">
        <v>1</v>
      </c>
      <c r="H101" s="12">
        <v>126</v>
      </c>
      <c r="I101" s="12">
        <v>51</v>
      </c>
      <c r="J101" s="12">
        <v>0</v>
      </c>
      <c r="K101" s="12">
        <v>1</v>
      </c>
      <c r="L101" s="12">
        <v>0</v>
      </c>
      <c r="M101" s="12">
        <v>0</v>
      </c>
      <c r="N101" s="12">
        <v>0</v>
      </c>
      <c r="O101" s="12">
        <v>15</v>
      </c>
      <c r="P101" s="20">
        <v>58</v>
      </c>
    </row>
    <row r="102" spans="1:16" x14ac:dyDescent="0.25">
      <c r="A102" s="25" t="s">
        <v>499</v>
      </c>
      <c r="B102" s="25" t="s">
        <v>500</v>
      </c>
      <c r="C102" s="12">
        <v>15</v>
      </c>
      <c r="D102" s="12">
        <v>10</v>
      </c>
      <c r="E102" s="26">
        <v>0.5</v>
      </c>
      <c r="F102" s="12">
        <v>0</v>
      </c>
      <c r="G102" s="12">
        <v>0</v>
      </c>
      <c r="H102" s="12">
        <v>2</v>
      </c>
      <c r="I102" s="12">
        <v>4</v>
      </c>
      <c r="J102" s="12">
        <v>0</v>
      </c>
      <c r="K102" s="12">
        <v>0</v>
      </c>
      <c r="L102" s="12">
        <v>1</v>
      </c>
      <c r="M102" s="12">
        <v>0</v>
      </c>
      <c r="N102" s="12">
        <v>0</v>
      </c>
      <c r="O102" s="12">
        <v>0</v>
      </c>
      <c r="P102" s="20">
        <v>2</v>
      </c>
    </row>
    <row r="103" spans="1:16" ht="22.5" x14ac:dyDescent="0.25">
      <c r="A103" s="25" t="s">
        <v>501</v>
      </c>
      <c r="B103" s="25" t="s">
        <v>502</v>
      </c>
      <c r="C103" s="12">
        <v>26</v>
      </c>
      <c r="D103" s="12">
        <v>21</v>
      </c>
      <c r="E103" s="26">
        <v>0.238095238095238</v>
      </c>
      <c r="F103" s="12">
        <v>3</v>
      </c>
      <c r="G103" s="12">
        <v>2</v>
      </c>
      <c r="H103" s="12">
        <v>10</v>
      </c>
      <c r="I103" s="12">
        <v>5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12</v>
      </c>
    </row>
    <row r="104" spans="1:16" x14ac:dyDescent="0.25">
      <c r="A104" s="25" t="s">
        <v>503</v>
      </c>
      <c r="B104" s="25" t="s">
        <v>504</v>
      </c>
      <c r="C104" s="12">
        <v>53</v>
      </c>
      <c r="D104" s="12">
        <v>52</v>
      </c>
      <c r="E104" s="26">
        <v>1.9230769230769201E-2</v>
      </c>
      <c r="F104" s="12">
        <v>2</v>
      </c>
      <c r="G104" s="12">
        <v>0</v>
      </c>
      <c r="H104" s="12">
        <v>5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1</v>
      </c>
    </row>
    <row r="105" spans="1:16" x14ac:dyDescent="0.25">
      <c r="A105" s="25" t="s">
        <v>505</v>
      </c>
      <c r="B105" s="25" t="s">
        <v>506</v>
      </c>
      <c r="C105" s="12">
        <v>1014</v>
      </c>
      <c r="D105" s="12">
        <v>1016</v>
      </c>
      <c r="E105" s="26">
        <v>-1.9685039370078701E-3</v>
      </c>
      <c r="F105" s="12">
        <v>9</v>
      </c>
      <c r="G105" s="12">
        <v>10</v>
      </c>
      <c r="H105" s="12">
        <v>547</v>
      </c>
      <c r="I105" s="12">
        <v>229</v>
      </c>
      <c r="J105" s="12">
        <v>0</v>
      </c>
      <c r="K105" s="12">
        <v>0</v>
      </c>
      <c r="L105" s="12">
        <v>0</v>
      </c>
      <c r="M105" s="12">
        <v>0</v>
      </c>
      <c r="N105" s="12">
        <v>9</v>
      </c>
      <c r="O105" s="12">
        <v>2</v>
      </c>
      <c r="P105" s="20">
        <v>153</v>
      </c>
    </row>
    <row r="106" spans="1:16" ht="22.5" x14ac:dyDescent="0.25">
      <c r="A106" s="25" t="s">
        <v>507</v>
      </c>
      <c r="B106" s="25" t="s">
        <v>508</v>
      </c>
      <c r="C106" s="12">
        <v>198</v>
      </c>
      <c r="D106" s="12">
        <v>204</v>
      </c>
      <c r="E106" s="26">
        <v>-2.9411764705882401E-2</v>
      </c>
      <c r="F106" s="12">
        <v>3</v>
      </c>
      <c r="G106" s="12">
        <v>1</v>
      </c>
      <c r="H106" s="12">
        <v>57</v>
      </c>
      <c r="I106" s="12">
        <v>17</v>
      </c>
      <c r="J106" s="12">
        <v>0</v>
      </c>
      <c r="K106" s="12">
        <v>0</v>
      </c>
      <c r="L106" s="12">
        <v>0</v>
      </c>
      <c r="M106" s="12">
        <v>0</v>
      </c>
      <c r="N106" s="12">
        <v>5</v>
      </c>
      <c r="O106" s="12">
        <v>0</v>
      </c>
      <c r="P106" s="20">
        <v>30</v>
      </c>
    </row>
    <row r="107" spans="1:16" ht="22.5" x14ac:dyDescent="0.25">
      <c r="A107" s="25" t="s">
        <v>509</v>
      </c>
      <c r="B107" s="25" t="s">
        <v>510</v>
      </c>
      <c r="C107" s="12">
        <v>13</v>
      </c>
      <c r="D107" s="12">
        <v>9</v>
      </c>
      <c r="E107" s="26">
        <v>0.44444444444444398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4</v>
      </c>
      <c r="O107" s="12">
        <v>0</v>
      </c>
      <c r="P107" s="20">
        <v>8</v>
      </c>
    </row>
    <row r="108" spans="1:16" x14ac:dyDescent="0.25">
      <c r="A108" s="25" t="s">
        <v>511</v>
      </c>
      <c r="B108" s="25" t="s">
        <v>512</v>
      </c>
      <c r="C108" s="12">
        <v>3</v>
      </c>
      <c r="D108" s="12">
        <v>9</v>
      </c>
      <c r="E108" s="26">
        <v>-0.66666666666666696</v>
      </c>
      <c r="F108" s="12">
        <v>0</v>
      </c>
      <c r="G108" s="12">
        <v>0</v>
      </c>
      <c r="H108" s="12">
        <v>0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4</v>
      </c>
    </row>
    <row r="109" spans="1:16" x14ac:dyDescent="0.25">
      <c r="A109" s="25" t="s">
        <v>513</v>
      </c>
      <c r="B109" s="25" t="s">
        <v>514</v>
      </c>
      <c r="C109" s="12">
        <v>4</v>
      </c>
      <c r="D109" s="12">
        <v>2</v>
      </c>
      <c r="E109" s="26">
        <v>1</v>
      </c>
      <c r="F109" s="12">
        <v>0</v>
      </c>
      <c r="G109" s="12">
        <v>0</v>
      </c>
      <c r="H109" s="12">
        <v>11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655</v>
      </c>
      <c r="D111" s="12">
        <v>671</v>
      </c>
      <c r="E111" s="26">
        <v>-2.3845007451564801E-2</v>
      </c>
      <c r="F111" s="12">
        <v>10</v>
      </c>
      <c r="G111" s="12">
        <v>10</v>
      </c>
      <c r="H111" s="12">
        <v>101</v>
      </c>
      <c r="I111" s="12">
        <v>48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84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1</v>
      </c>
      <c r="D113" s="12">
        <v>6</v>
      </c>
      <c r="E113" s="26">
        <v>-0.83333333333333304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46</v>
      </c>
      <c r="D114" s="12">
        <v>40</v>
      </c>
      <c r="E114" s="26">
        <v>0.15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0</v>
      </c>
      <c r="D115" s="12">
        <v>4</v>
      </c>
      <c r="E115" s="26">
        <v>-1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8</v>
      </c>
      <c r="D116" s="12">
        <v>4</v>
      </c>
      <c r="E116" s="26">
        <v>1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3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1</v>
      </c>
      <c r="E117" s="26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2</v>
      </c>
      <c r="D118" s="12">
        <v>31</v>
      </c>
      <c r="E118" s="26">
        <v>-0.93548387096774199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2</v>
      </c>
      <c r="D120" s="12">
        <v>3</v>
      </c>
      <c r="E120" s="26">
        <v>-0.33333333333333298</v>
      </c>
      <c r="F120" s="12">
        <v>0</v>
      </c>
      <c r="G120" s="12">
        <v>0</v>
      </c>
      <c r="H120" s="12">
        <v>3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1</v>
      </c>
    </row>
    <row r="121" spans="1:16" ht="22.5" x14ac:dyDescent="0.25">
      <c r="A121" s="25" t="s">
        <v>537</v>
      </c>
      <c r="B121" s="25" t="s">
        <v>538</v>
      </c>
      <c r="C121" s="12">
        <v>4</v>
      </c>
      <c r="D121" s="12">
        <v>5</v>
      </c>
      <c r="E121" s="26">
        <v>-0.2</v>
      </c>
      <c r="F121" s="12">
        <v>0</v>
      </c>
      <c r="G121" s="12">
        <v>0</v>
      </c>
      <c r="H121" s="12">
        <v>3</v>
      </c>
      <c r="I121" s="12">
        <v>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5</v>
      </c>
    </row>
    <row r="122" spans="1:16" x14ac:dyDescent="0.25">
      <c r="A122" s="25" t="s">
        <v>539</v>
      </c>
      <c r="B122" s="25" t="s">
        <v>540</v>
      </c>
      <c r="C122" s="12">
        <v>4</v>
      </c>
      <c r="D122" s="12">
        <v>5</v>
      </c>
      <c r="E122" s="26">
        <v>-0.2</v>
      </c>
      <c r="F122" s="12">
        <v>0</v>
      </c>
      <c r="G122" s="12">
        <v>0</v>
      </c>
      <c r="H122" s="12">
        <v>2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3</v>
      </c>
    </row>
    <row r="123" spans="1:16" x14ac:dyDescent="0.25">
      <c r="A123" s="25" t="s">
        <v>541</v>
      </c>
      <c r="B123" s="25" t="s">
        <v>542</v>
      </c>
      <c r="C123" s="12">
        <v>1</v>
      </c>
      <c r="D123" s="12">
        <v>1</v>
      </c>
      <c r="E123" s="26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4</v>
      </c>
      <c r="D126" s="12">
        <v>3</v>
      </c>
      <c r="E126" s="26">
        <v>0.33333333333333298</v>
      </c>
      <c r="F126" s="12">
        <v>1</v>
      </c>
      <c r="G126" s="12">
        <v>1</v>
      </c>
      <c r="H126" s="12">
        <v>2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2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7" t="s">
        <v>557</v>
      </c>
      <c r="B131" s="198"/>
      <c r="C131" s="22">
        <v>4</v>
      </c>
      <c r="D131" s="22">
        <v>2</v>
      </c>
      <c r="E131" s="23">
        <v>1</v>
      </c>
      <c r="F131" s="22">
        <v>0</v>
      </c>
      <c r="G131" s="22">
        <v>0</v>
      </c>
      <c r="H131" s="22">
        <v>10</v>
      </c>
      <c r="I131" s="22">
        <v>5</v>
      </c>
      <c r="J131" s="22">
        <v>0</v>
      </c>
      <c r="K131" s="22">
        <v>0</v>
      </c>
      <c r="L131" s="22">
        <v>0</v>
      </c>
      <c r="M131" s="22">
        <v>0</v>
      </c>
      <c r="N131" s="22">
        <v>4</v>
      </c>
      <c r="O131" s="22">
        <v>0</v>
      </c>
      <c r="P131" s="24">
        <v>2</v>
      </c>
    </row>
    <row r="132" spans="1:16" x14ac:dyDescent="0.25">
      <c r="A132" s="25" t="s">
        <v>558</v>
      </c>
      <c r="B132" s="25" t="s">
        <v>559</v>
      </c>
      <c r="C132" s="12">
        <v>2</v>
      </c>
      <c r="D132" s="12">
        <v>1</v>
      </c>
      <c r="E132" s="26">
        <v>1</v>
      </c>
      <c r="F132" s="12">
        <v>0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3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0</v>
      </c>
      <c r="D134" s="12">
        <v>1</v>
      </c>
      <c r="E134" s="26">
        <v>-1</v>
      </c>
      <c r="F134" s="12">
        <v>0</v>
      </c>
      <c r="G134" s="12">
        <v>0</v>
      </c>
      <c r="H134" s="12">
        <v>9</v>
      </c>
      <c r="I134" s="12">
        <v>4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2</v>
      </c>
    </row>
    <row r="135" spans="1:16" x14ac:dyDescent="0.25">
      <c r="A135" s="25" t="s">
        <v>564</v>
      </c>
      <c r="B135" s="25" t="s">
        <v>565</v>
      </c>
      <c r="C135" s="12">
        <v>2</v>
      </c>
      <c r="D135" s="12">
        <v>0</v>
      </c>
      <c r="E135" s="26">
        <v>0</v>
      </c>
      <c r="F135" s="12">
        <v>0</v>
      </c>
      <c r="G135" s="12">
        <v>0</v>
      </c>
      <c r="H135" s="12">
        <v>1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2">
        <v>64</v>
      </c>
      <c r="D137" s="22">
        <v>773</v>
      </c>
      <c r="E137" s="23">
        <v>-0.91720569210866698</v>
      </c>
      <c r="F137" s="22">
        <v>1</v>
      </c>
      <c r="G137" s="22">
        <v>1</v>
      </c>
      <c r="H137" s="22">
        <v>7</v>
      </c>
      <c r="I137" s="22">
        <v>6</v>
      </c>
      <c r="J137" s="22">
        <v>0</v>
      </c>
      <c r="K137" s="22">
        <v>0</v>
      </c>
      <c r="L137" s="22">
        <v>0</v>
      </c>
      <c r="M137" s="22">
        <v>0</v>
      </c>
      <c r="N137" s="22">
        <v>17</v>
      </c>
      <c r="O137" s="22">
        <v>0</v>
      </c>
      <c r="P137" s="24">
        <v>9</v>
      </c>
    </row>
    <row r="138" spans="1:16" ht="22.5" x14ac:dyDescent="0.25">
      <c r="A138" s="25" t="s">
        <v>569</v>
      </c>
      <c r="B138" s="25" t="s">
        <v>570</v>
      </c>
      <c r="C138" s="12">
        <v>12</v>
      </c>
      <c r="D138" s="12">
        <v>10</v>
      </c>
      <c r="E138" s="26">
        <v>0.2</v>
      </c>
      <c r="F138" s="12">
        <v>0</v>
      </c>
      <c r="G138" s="12">
        <v>0</v>
      </c>
      <c r="H138" s="12">
        <v>3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2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1</v>
      </c>
      <c r="D139" s="12">
        <v>1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39</v>
      </c>
      <c r="D142" s="12">
        <v>666</v>
      </c>
      <c r="E142" s="26">
        <v>-0.94144144144144104</v>
      </c>
      <c r="F142" s="12">
        <v>1</v>
      </c>
      <c r="G142" s="12">
        <v>1</v>
      </c>
      <c r="H142" s="12">
        <v>4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15</v>
      </c>
      <c r="O142" s="12">
        <v>0</v>
      </c>
      <c r="P142" s="20">
        <v>8</v>
      </c>
    </row>
    <row r="143" spans="1:16" ht="22.5" x14ac:dyDescent="0.25">
      <c r="A143" s="25" t="s">
        <v>579</v>
      </c>
      <c r="B143" s="25" t="s">
        <v>580</v>
      </c>
      <c r="C143" s="12">
        <v>12</v>
      </c>
      <c r="D143" s="12">
        <v>96</v>
      </c>
      <c r="E143" s="26">
        <v>-0.875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197" t="s">
        <v>581</v>
      </c>
      <c r="B144" s="198"/>
      <c r="C144" s="22">
        <v>0</v>
      </c>
      <c r="D144" s="22">
        <v>1</v>
      </c>
      <c r="E144" s="23">
        <v>-1</v>
      </c>
      <c r="F144" s="22">
        <v>0</v>
      </c>
      <c r="G144" s="22">
        <v>0</v>
      </c>
      <c r="H144" s="22">
        <v>0</v>
      </c>
      <c r="I144" s="22">
        <v>1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1</v>
      </c>
    </row>
    <row r="145" spans="1:16" ht="22.5" x14ac:dyDescent="0.25">
      <c r="A145" s="25" t="s">
        <v>582</v>
      </c>
      <c r="B145" s="25" t="s">
        <v>583</v>
      </c>
      <c r="C145" s="12">
        <v>0</v>
      </c>
      <c r="D145" s="12">
        <v>1</v>
      </c>
      <c r="E145" s="26">
        <v>-1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1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7" t="s">
        <v>586</v>
      </c>
      <c r="B147" s="198"/>
      <c r="C147" s="22">
        <v>37</v>
      </c>
      <c r="D147" s="22">
        <v>39</v>
      </c>
      <c r="E147" s="23">
        <v>-5.1282051282051301E-2</v>
      </c>
      <c r="F147" s="22">
        <v>2</v>
      </c>
      <c r="G147" s="22">
        <v>1</v>
      </c>
      <c r="H147" s="22">
        <v>13</v>
      </c>
      <c r="I147" s="22">
        <v>5</v>
      </c>
      <c r="J147" s="22">
        <v>0</v>
      </c>
      <c r="K147" s="22">
        <v>0</v>
      </c>
      <c r="L147" s="22">
        <v>0</v>
      </c>
      <c r="M147" s="22">
        <v>0</v>
      </c>
      <c r="N147" s="22">
        <v>21</v>
      </c>
      <c r="O147" s="22">
        <v>1</v>
      </c>
      <c r="P147" s="24">
        <v>10</v>
      </c>
    </row>
    <row r="148" spans="1:16" ht="22.5" x14ac:dyDescent="0.25">
      <c r="A148" s="25" t="s">
        <v>587</v>
      </c>
      <c r="B148" s="25" t="s">
        <v>588</v>
      </c>
      <c r="C148" s="12">
        <v>1</v>
      </c>
      <c r="D148" s="12">
        <v>2</v>
      </c>
      <c r="E148" s="26">
        <v>-0.5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6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1</v>
      </c>
      <c r="D149" s="12">
        <v>0</v>
      </c>
      <c r="E149" s="26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3</v>
      </c>
      <c r="D151" s="12">
        <v>4</v>
      </c>
      <c r="E151" s="26">
        <v>-0.25</v>
      </c>
      <c r="F151" s="12">
        <v>0</v>
      </c>
      <c r="G151" s="12">
        <v>0</v>
      </c>
      <c r="H151" s="12">
        <v>6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6</v>
      </c>
      <c r="O151" s="12">
        <v>1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3</v>
      </c>
      <c r="D154" s="12">
        <v>2</v>
      </c>
      <c r="E154" s="26">
        <v>0.5</v>
      </c>
      <c r="F154" s="12">
        <v>0</v>
      </c>
      <c r="G154" s="12">
        <v>0</v>
      </c>
      <c r="H154" s="12">
        <v>2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5</v>
      </c>
      <c r="O154" s="12">
        <v>0</v>
      </c>
      <c r="P154" s="20">
        <v>3</v>
      </c>
    </row>
    <row r="155" spans="1:16" ht="22.5" x14ac:dyDescent="0.25">
      <c r="A155" s="25" t="s">
        <v>601</v>
      </c>
      <c r="B155" s="25" t="s">
        <v>602</v>
      </c>
      <c r="C155" s="12">
        <v>29</v>
      </c>
      <c r="D155" s="12">
        <v>31</v>
      </c>
      <c r="E155" s="26">
        <v>-6.4516129032258104E-2</v>
      </c>
      <c r="F155" s="12">
        <v>2</v>
      </c>
      <c r="G155" s="12">
        <v>1</v>
      </c>
      <c r="H155" s="12">
        <v>5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0</v>
      </c>
      <c r="P155" s="20">
        <v>7</v>
      </c>
    </row>
    <row r="156" spans="1:16" x14ac:dyDescent="0.25">
      <c r="A156" s="197" t="s">
        <v>603</v>
      </c>
      <c r="B156" s="198"/>
      <c r="C156" s="22">
        <v>89</v>
      </c>
      <c r="D156" s="22">
        <v>52</v>
      </c>
      <c r="E156" s="23">
        <v>0.71153846153846101</v>
      </c>
      <c r="F156" s="22">
        <v>0</v>
      </c>
      <c r="G156" s="22">
        <v>0</v>
      </c>
      <c r="H156" s="22">
        <v>4</v>
      </c>
      <c r="I156" s="22">
        <v>3</v>
      </c>
      <c r="J156" s="22">
        <v>0</v>
      </c>
      <c r="K156" s="22">
        <v>0</v>
      </c>
      <c r="L156" s="22">
        <v>0</v>
      </c>
      <c r="M156" s="22">
        <v>0</v>
      </c>
      <c r="N156" s="22">
        <v>17</v>
      </c>
      <c r="O156" s="22">
        <v>2</v>
      </c>
      <c r="P156" s="24">
        <v>1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6</v>
      </c>
      <c r="D161" s="12">
        <v>2</v>
      </c>
      <c r="E161" s="26">
        <v>2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43</v>
      </c>
      <c r="D162" s="12">
        <v>19</v>
      </c>
      <c r="E162" s="26">
        <v>1.26315789473684</v>
      </c>
      <c r="F162" s="12">
        <v>0</v>
      </c>
      <c r="G162" s="12">
        <v>0</v>
      </c>
      <c r="H162" s="12">
        <v>4</v>
      </c>
      <c r="I162" s="12">
        <v>2</v>
      </c>
      <c r="J162" s="12">
        <v>0</v>
      </c>
      <c r="K162" s="12">
        <v>0</v>
      </c>
      <c r="L162" s="12">
        <v>0</v>
      </c>
      <c r="M162" s="12">
        <v>0</v>
      </c>
      <c r="N162" s="12">
        <v>16</v>
      </c>
      <c r="O162" s="12">
        <v>2</v>
      </c>
      <c r="P162" s="20">
        <v>1</v>
      </c>
    </row>
    <row r="163" spans="1:16" ht="22.5" x14ac:dyDescent="0.25">
      <c r="A163" s="25" t="s">
        <v>616</v>
      </c>
      <c r="B163" s="25" t="s">
        <v>617</v>
      </c>
      <c r="C163" s="12">
        <v>3</v>
      </c>
      <c r="D163" s="12">
        <v>2</v>
      </c>
      <c r="E163" s="26">
        <v>0.5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26</v>
      </c>
      <c r="D164" s="12">
        <v>6</v>
      </c>
      <c r="E164" s="26">
        <v>3.3333333333333299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11</v>
      </c>
      <c r="D165" s="12">
        <v>23</v>
      </c>
      <c r="E165" s="26">
        <v>-0.52173913043478304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7" t="s">
        <v>622</v>
      </c>
      <c r="B166" s="198"/>
      <c r="C166" s="22">
        <v>146</v>
      </c>
      <c r="D166" s="22">
        <v>121</v>
      </c>
      <c r="E166" s="23">
        <v>0.206611570247934</v>
      </c>
      <c r="F166" s="22">
        <v>1</v>
      </c>
      <c r="G166" s="22">
        <v>0</v>
      </c>
      <c r="H166" s="22">
        <v>87</v>
      </c>
      <c r="I166" s="22">
        <v>30</v>
      </c>
      <c r="J166" s="22">
        <v>0</v>
      </c>
      <c r="K166" s="22">
        <v>2</v>
      </c>
      <c r="L166" s="22">
        <v>0</v>
      </c>
      <c r="M166" s="22">
        <v>0</v>
      </c>
      <c r="N166" s="22">
        <v>0</v>
      </c>
      <c r="O166" s="22">
        <v>9</v>
      </c>
      <c r="P166" s="24">
        <v>51</v>
      </c>
    </row>
    <row r="167" spans="1:16" ht="22.5" x14ac:dyDescent="0.25">
      <c r="A167" s="25" t="s">
        <v>623</v>
      </c>
      <c r="B167" s="25" t="s">
        <v>624</v>
      </c>
      <c r="C167" s="12">
        <v>51</v>
      </c>
      <c r="D167" s="12">
        <v>51</v>
      </c>
      <c r="E167" s="26">
        <v>0</v>
      </c>
      <c r="F167" s="12">
        <v>0</v>
      </c>
      <c r="G167" s="12">
        <v>0</v>
      </c>
      <c r="H167" s="12">
        <v>39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2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2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2</v>
      </c>
      <c r="E171" s="26">
        <v>-1</v>
      </c>
      <c r="F171" s="12">
        <v>0</v>
      </c>
      <c r="G171" s="12">
        <v>0</v>
      </c>
      <c r="H171" s="12">
        <v>2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68</v>
      </c>
      <c r="D173" s="12">
        <v>48</v>
      </c>
      <c r="E173" s="26">
        <v>0.41666666666666702</v>
      </c>
      <c r="F173" s="12">
        <v>1</v>
      </c>
      <c r="G173" s="12">
        <v>0</v>
      </c>
      <c r="H173" s="12">
        <v>30</v>
      </c>
      <c r="I173" s="12">
        <v>18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7</v>
      </c>
      <c r="P173" s="20">
        <v>16</v>
      </c>
    </row>
    <row r="174" spans="1:16" ht="22.5" x14ac:dyDescent="0.25">
      <c r="A174" s="25" t="s">
        <v>637</v>
      </c>
      <c r="B174" s="25" t="s">
        <v>638</v>
      </c>
      <c r="C174" s="12">
        <v>14</v>
      </c>
      <c r="D174" s="12">
        <v>11</v>
      </c>
      <c r="E174" s="26">
        <v>0.27272727272727298</v>
      </c>
      <c r="F174" s="12">
        <v>0</v>
      </c>
      <c r="G174" s="12">
        <v>0</v>
      </c>
      <c r="H174" s="12">
        <v>10</v>
      </c>
      <c r="I174" s="12">
        <v>11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0</v>
      </c>
      <c r="P174" s="20">
        <v>14</v>
      </c>
    </row>
    <row r="175" spans="1:16" x14ac:dyDescent="0.25">
      <c r="A175" s="25" t="s">
        <v>639</v>
      </c>
      <c r="B175" s="25" t="s">
        <v>640</v>
      </c>
      <c r="C175" s="12">
        <v>11</v>
      </c>
      <c r="D175" s="12">
        <v>9</v>
      </c>
      <c r="E175" s="26">
        <v>0.22222222222222199</v>
      </c>
      <c r="F175" s="12">
        <v>0</v>
      </c>
      <c r="G175" s="12">
        <v>0</v>
      </c>
      <c r="H175" s="12">
        <v>4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21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2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7" t="s">
        <v>645</v>
      </c>
      <c r="B178" s="198"/>
      <c r="C178" s="22">
        <v>350</v>
      </c>
      <c r="D178" s="22">
        <v>336</v>
      </c>
      <c r="E178" s="23">
        <v>4.1666666666666699E-2</v>
      </c>
      <c r="F178" s="22">
        <v>772</v>
      </c>
      <c r="G178" s="22">
        <v>380</v>
      </c>
      <c r="H178" s="22">
        <v>192</v>
      </c>
      <c r="I178" s="22">
        <v>64</v>
      </c>
      <c r="J178" s="22">
        <v>0</v>
      </c>
      <c r="K178" s="22">
        <v>0</v>
      </c>
      <c r="L178" s="22">
        <v>0</v>
      </c>
      <c r="M178" s="22">
        <v>0</v>
      </c>
      <c r="N178" s="22">
        <v>16</v>
      </c>
      <c r="O178" s="22">
        <v>0</v>
      </c>
      <c r="P178" s="24">
        <v>488</v>
      </c>
    </row>
    <row r="179" spans="1:16" ht="22.5" x14ac:dyDescent="0.25">
      <c r="A179" s="25" t="s">
        <v>646</v>
      </c>
      <c r="B179" s="25" t="s">
        <v>647</v>
      </c>
      <c r="C179" s="12">
        <v>8</v>
      </c>
      <c r="D179" s="12">
        <v>7</v>
      </c>
      <c r="E179" s="26">
        <v>0.14285714285714299</v>
      </c>
      <c r="F179" s="12">
        <v>6</v>
      </c>
      <c r="G179" s="12">
        <v>6</v>
      </c>
      <c r="H179" s="12">
        <v>7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9</v>
      </c>
    </row>
    <row r="180" spans="1:16" ht="22.5" x14ac:dyDescent="0.25">
      <c r="A180" s="25" t="s">
        <v>648</v>
      </c>
      <c r="B180" s="25" t="s">
        <v>649</v>
      </c>
      <c r="C180" s="12">
        <v>197</v>
      </c>
      <c r="D180" s="12">
        <v>204</v>
      </c>
      <c r="E180" s="26">
        <v>-3.4313725490196102E-2</v>
      </c>
      <c r="F180" s="12">
        <v>448</v>
      </c>
      <c r="G180" s="12">
        <v>136</v>
      </c>
      <c r="H180" s="12">
        <v>84</v>
      </c>
      <c r="I180" s="12">
        <v>13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146</v>
      </c>
    </row>
    <row r="181" spans="1:16" x14ac:dyDescent="0.25">
      <c r="A181" s="25" t="s">
        <v>650</v>
      </c>
      <c r="B181" s="25" t="s">
        <v>651</v>
      </c>
      <c r="C181" s="12">
        <v>21</v>
      </c>
      <c r="D181" s="12">
        <v>19</v>
      </c>
      <c r="E181" s="26">
        <v>0.105263157894737</v>
      </c>
      <c r="F181" s="12">
        <v>14</v>
      </c>
      <c r="G181" s="12">
        <v>0</v>
      </c>
      <c r="H181" s="12">
        <v>15</v>
      </c>
      <c r="I181" s="12">
        <v>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8</v>
      </c>
    </row>
    <row r="182" spans="1:16" ht="22.5" x14ac:dyDescent="0.25">
      <c r="A182" s="25" t="s">
        <v>652</v>
      </c>
      <c r="B182" s="25" t="s">
        <v>653</v>
      </c>
      <c r="C182" s="12">
        <v>0</v>
      </c>
      <c r="D182" s="12">
        <v>3</v>
      </c>
      <c r="E182" s="26">
        <v>-1</v>
      </c>
      <c r="F182" s="12">
        <v>0</v>
      </c>
      <c r="G182" s="12">
        <v>0</v>
      </c>
      <c r="H182" s="12">
        <v>2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654</v>
      </c>
      <c r="B183" s="25" t="s">
        <v>655</v>
      </c>
      <c r="C183" s="12">
        <v>12</v>
      </c>
      <c r="D183" s="12">
        <v>5</v>
      </c>
      <c r="E183" s="26">
        <v>1.4</v>
      </c>
      <c r="F183" s="12">
        <v>18</v>
      </c>
      <c r="G183" s="12">
        <v>8</v>
      </c>
      <c r="H183" s="12">
        <v>12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13</v>
      </c>
    </row>
    <row r="184" spans="1:16" ht="22.5" x14ac:dyDescent="0.25">
      <c r="A184" s="25" t="s">
        <v>656</v>
      </c>
      <c r="B184" s="25" t="s">
        <v>657</v>
      </c>
      <c r="C184" s="12">
        <v>109</v>
      </c>
      <c r="D184" s="12">
        <v>90</v>
      </c>
      <c r="E184" s="26">
        <v>0.211111111111111</v>
      </c>
      <c r="F184" s="12">
        <v>285</v>
      </c>
      <c r="G184" s="12">
        <v>230</v>
      </c>
      <c r="H184" s="12">
        <v>71</v>
      </c>
      <c r="I184" s="12">
        <v>44</v>
      </c>
      <c r="J184" s="12">
        <v>0</v>
      </c>
      <c r="K184" s="12">
        <v>0</v>
      </c>
      <c r="L184" s="12">
        <v>0</v>
      </c>
      <c r="M184" s="12">
        <v>0</v>
      </c>
      <c r="N184" s="12">
        <v>16</v>
      </c>
      <c r="O184" s="12">
        <v>0</v>
      </c>
      <c r="P184" s="20">
        <v>312</v>
      </c>
    </row>
    <row r="185" spans="1:16" ht="22.5" x14ac:dyDescent="0.25">
      <c r="A185" s="25" t="s">
        <v>658</v>
      </c>
      <c r="B185" s="25" t="s">
        <v>659</v>
      </c>
      <c r="C185" s="12">
        <v>3</v>
      </c>
      <c r="D185" s="12">
        <v>8</v>
      </c>
      <c r="E185" s="26">
        <v>-0.625</v>
      </c>
      <c r="F185" s="12">
        <v>1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7" t="s">
        <v>660</v>
      </c>
      <c r="B186" s="198"/>
      <c r="C186" s="22">
        <v>177</v>
      </c>
      <c r="D186" s="22">
        <v>155</v>
      </c>
      <c r="E186" s="23">
        <v>0.14193548387096799</v>
      </c>
      <c r="F186" s="22">
        <v>6</v>
      </c>
      <c r="G186" s="22">
        <v>7</v>
      </c>
      <c r="H186" s="22">
        <v>74</v>
      </c>
      <c r="I186" s="22">
        <v>18</v>
      </c>
      <c r="J186" s="22">
        <v>0</v>
      </c>
      <c r="K186" s="22">
        <v>0</v>
      </c>
      <c r="L186" s="22">
        <v>0</v>
      </c>
      <c r="M186" s="22">
        <v>1</v>
      </c>
      <c r="N186" s="22">
        <v>5</v>
      </c>
      <c r="O186" s="22">
        <v>3</v>
      </c>
      <c r="P186" s="24">
        <v>33</v>
      </c>
    </row>
    <row r="187" spans="1:16" x14ac:dyDescent="0.25">
      <c r="A187" s="25" t="s">
        <v>661</v>
      </c>
      <c r="B187" s="25" t="s">
        <v>662</v>
      </c>
      <c r="C187" s="12">
        <v>4</v>
      </c>
      <c r="D187" s="12">
        <v>3</v>
      </c>
      <c r="E187" s="26">
        <v>0.33333333333333298</v>
      </c>
      <c r="F187" s="12">
        <v>0</v>
      </c>
      <c r="G187" s="12">
        <v>0</v>
      </c>
      <c r="H187" s="12">
        <v>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46</v>
      </c>
      <c r="D189" s="12">
        <v>34</v>
      </c>
      <c r="E189" s="26">
        <v>0.35294117647058798</v>
      </c>
      <c r="F189" s="12">
        <v>2</v>
      </c>
      <c r="G189" s="12">
        <v>2</v>
      </c>
      <c r="H189" s="12">
        <v>24</v>
      </c>
      <c r="I189" s="12">
        <v>2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3</v>
      </c>
      <c r="P189" s="20">
        <v>10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1</v>
      </c>
      <c r="E190" s="26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1</v>
      </c>
    </row>
    <row r="191" spans="1:16" ht="33.75" x14ac:dyDescent="0.25">
      <c r="A191" s="25" t="s">
        <v>669</v>
      </c>
      <c r="B191" s="25" t="s">
        <v>670</v>
      </c>
      <c r="C191" s="12">
        <v>9</v>
      </c>
      <c r="D191" s="12">
        <v>8</v>
      </c>
      <c r="E191" s="26">
        <v>0.125</v>
      </c>
      <c r="F191" s="12">
        <v>2</v>
      </c>
      <c r="G191" s="12">
        <v>5</v>
      </c>
      <c r="H191" s="12">
        <v>8</v>
      </c>
      <c r="I191" s="12">
        <v>12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  <c r="P191" s="20">
        <v>10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34</v>
      </c>
      <c r="D193" s="12">
        <v>25</v>
      </c>
      <c r="E193" s="26">
        <v>0.36</v>
      </c>
      <c r="F193" s="12">
        <v>1</v>
      </c>
      <c r="G193" s="12">
        <v>0</v>
      </c>
      <c r="H193" s="12">
        <v>16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0">
        <v>8</v>
      </c>
    </row>
    <row r="194" spans="1:16" x14ac:dyDescent="0.25">
      <c r="A194" s="25" t="s">
        <v>675</v>
      </c>
      <c r="B194" s="25" t="s">
        <v>676</v>
      </c>
      <c r="C194" s="12">
        <v>1</v>
      </c>
      <c r="D194" s="12">
        <v>2</v>
      </c>
      <c r="E194" s="26">
        <v>-0.5</v>
      </c>
      <c r="F194" s="12">
        <v>1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4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0</v>
      </c>
      <c r="D196" s="12">
        <v>1</v>
      </c>
      <c r="E196" s="26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1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681</v>
      </c>
      <c r="B197" s="25" t="s">
        <v>682</v>
      </c>
      <c r="C197" s="12">
        <v>82</v>
      </c>
      <c r="D197" s="12">
        <v>78</v>
      </c>
      <c r="E197" s="26">
        <v>5.1282051282051301E-2</v>
      </c>
      <c r="F197" s="12">
        <v>0</v>
      </c>
      <c r="G197" s="12">
        <v>0</v>
      </c>
      <c r="H197" s="12">
        <v>23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1</v>
      </c>
      <c r="E198" s="26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1</v>
      </c>
      <c r="D199" s="12">
        <v>2</v>
      </c>
      <c r="E199" s="26">
        <v>-0.5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2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2">
        <v>33</v>
      </c>
      <c r="D201" s="22">
        <v>49</v>
      </c>
      <c r="E201" s="23">
        <v>-0.32653061224489799</v>
      </c>
      <c r="F201" s="22">
        <v>1</v>
      </c>
      <c r="G201" s="22">
        <v>1</v>
      </c>
      <c r="H201" s="22">
        <v>12</v>
      </c>
      <c r="I201" s="22">
        <v>3</v>
      </c>
      <c r="J201" s="22">
        <v>0</v>
      </c>
      <c r="K201" s="22">
        <v>0</v>
      </c>
      <c r="L201" s="22">
        <v>3</v>
      </c>
      <c r="M201" s="22">
        <v>1</v>
      </c>
      <c r="N201" s="22">
        <v>39</v>
      </c>
      <c r="O201" s="22">
        <v>0</v>
      </c>
      <c r="P201" s="24">
        <v>7</v>
      </c>
    </row>
    <row r="202" spans="1:16" x14ac:dyDescent="0.25">
      <c r="A202" s="25" t="s">
        <v>690</v>
      </c>
      <c r="B202" s="25" t="s">
        <v>691</v>
      </c>
      <c r="C202" s="12">
        <v>22</v>
      </c>
      <c r="D202" s="12">
        <v>28</v>
      </c>
      <c r="E202" s="26">
        <v>-0.214285714285714</v>
      </c>
      <c r="F202" s="12">
        <v>0</v>
      </c>
      <c r="G202" s="12">
        <v>0</v>
      </c>
      <c r="H202" s="12">
        <v>4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32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2</v>
      </c>
      <c r="D205" s="12">
        <v>1</v>
      </c>
      <c r="E205" s="26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12</v>
      </c>
      <c r="E206" s="26">
        <v>-1</v>
      </c>
      <c r="F206" s="12">
        <v>1</v>
      </c>
      <c r="G206" s="12">
        <v>1</v>
      </c>
      <c r="H206" s="12">
        <v>6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0">
        <v>5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2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1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1</v>
      </c>
      <c r="E213" s="26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7</v>
      </c>
      <c r="D214" s="12">
        <v>5</v>
      </c>
      <c r="E214" s="26">
        <v>0.4</v>
      </c>
      <c r="F214" s="12">
        <v>0</v>
      </c>
      <c r="G214" s="12">
        <v>0</v>
      </c>
      <c r="H214" s="12">
        <v>2</v>
      </c>
      <c r="I214" s="12">
        <v>1</v>
      </c>
      <c r="J214" s="12">
        <v>0</v>
      </c>
      <c r="K214" s="12">
        <v>0</v>
      </c>
      <c r="L214" s="12">
        <v>3</v>
      </c>
      <c r="M214" s="12">
        <v>1</v>
      </c>
      <c r="N214" s="12">
        <v>4</v>
      </c>
      <c r="O214" s="12">
        <v>0</v>
      </c>
      <c r="P214" s="20">
        <v>2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1</v>
      </c>
      <c r="D218" s="12">
        <v>2</v>
      </c>
      <c r="E218" s="26">
        <v>-0.5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2">
        <v>626</v>
      </c>
      <c r="D223" s="22">
        <v>525</v>
      </c>
      <c r="E223" s="23">
        <v>0.19238095238095199</v>
      </c>
      <c r="F223" s="22">
        <v>162</v>
      </c>
      <c r="G223" s="22">
        <v>89</v>
      </c>
      <c r="H223" s="22">
        <v>452</v>
      </c>
      <c r="I223" s="22">
        <v>178</v>
      </c>
      <c r="J223" s="22">
        <v>1</v>
      </c>
      <c r="K223" s="22">
        <v>0</v>
      </c>
      <c r="L223" s="22">
        <v>0</v>
      </c>
      <c r="M223" s="22">
        <v>0</v>
      </c>
      <c r="N223" s="22">
        <v>3</v>
      </c>
      <c r="O223" s="22">
        <v>27</v>
      </c>
      <c r="P223" s="24">
        <v>250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1</v>
      </c>
    </row>
    <row r="230" spans="1:16" ht="22.5" x14ac:dyDescent="0.25">
      <c r="A230" s="25" t="s">
        <v>745</v>
      </c>
      <c r="B230" s="25" t="s">
        <v>746</v>
      </c>
      <c r="C230" s="12">
        <v>1</v>
      </c>
      <c r="D230" s="12">
        <v>0</v>
      </c>
      <c r="E230" s="26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35</v>
      </c>
      <c r="D231" s="12">
        <v>35</v>
      </c>
      <c r="E231" s="26">
        <v>0</v>
      </c>
      <c r="F231" s="12">
        <v>0</v>
      </c>
      <c r="G231" s="12">
        <v>0</v>
      </c>
      <c r="H231" s="12">
        <v>14</v>
      </c>
      <c r="I231" s="12">
        <v>7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2</v>
      </c>
    </row>
    <row r="232" spans="1:16" x14ac:dyDescent="0.25">
      <c r="A232" s="25" t="s">
        <v>749</v>
      </c>
      <c r="B232" s="25" t="s">
        <v>750</v>
      </c>
      <c r="C232" s="12">
        <v>9</v>
      </c>
      <c r="D232" s="12">
        <v>11</v>
      </c>
      <c r="E232" s="26">
        <v>-0.18181818181818199</v>
      </c>
      <c r="F232" s="12">
        <v>2</v>
      </c>
      <c r="G232" s="12">
        <v>2</v>
      </c>
      <c r="H232" s="12">
        <v>5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6</v>
      </c>
    </row>
    <row r="233" spans="1:16" x14ac:dyDescent="0.25">
      <c r="A233" s="25" t="s">
        <v>751</v>
      </c>
      <c r="B233" s="25" t="s">
        <v>752</v>
      </c>
      <c r="C233" s="12">
        <v>13</v>
      </c>
      <c r="D233" s="12">
        <v>9</v>
      </c>
      <c r="E233" s="26">
        <v>0.44444444444444398</v>
      </c>
      <c r="F233" s="12">
        <v>2</v>
      </c>
      <c r="G233" s="12">
        <v>2</v>
      </c>
      <c r="H233" s="12">
        <v>8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2</v>
      </c>
    </row>
    <row r="234" spans="1:16" ht="22.5" x14ac:dyDescent="0.25">
      <c r="A234" s="25" t="s">
        <v>753</v>
      </c>
      <c r="B234" s="25" t="s">
        <v>754</v>
      </c>
      <c r="C234" s="12">
        <v>7</v>
      </c>
      <c r="D234" s="12">
        <v>4</v>
      </c>
      <c r="E234" s="26">
        <v>0.75</v>
      </c>
      <c r="F234" s="12">
        <v>0</v>
      </c>
      <c r="G234" s="12">
        <v>0</v>
      </c>
      <c r="H234" s="12">
        <v>3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5</v>
      </c>
      <c r="D235" s="12">
        <v>8</v>
      </c>
      <c r="E235" s="26">
        <v>-0.375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1</v>
      </c>
    </row>
    <row r="236" spans="1:16" x14ac:dyDescent="0.25">
      <c r="A236" s="25" t="s">
        <v>757</v>
      </c>
      <c r="B236" s="25" t="s">
        <v>758</v>
      </c>
      <c r="C236" s="12">
        <v>2</v>
      </c>
      <c r="D236" s="12">
        <v>1</v>
      </c>
      <c r="E236" s="26">
        <v>1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553</v>
      </c>
      <c r="D238" s="12">
        <v>457</v>
      </c>
      <c r="E238" s="26">
        <v>0.21006564551422299</v>
      </c>
      <c r="F238" s="12">
        <v>158</v>
      </c>
      <c r="G238" s="12">
        <v>85</v>
      </c>
      <c r="H238" s="12">
        <v>421</v>
      </c>
      <c r="I238" s="12">
        <v>163</v>
      </c>
      <c r="J238" s="12">
        <v>1</v>
      </c>
      <c r="K238" s="12">
        <v>0</v>
      </c>
      <c r="L238" s="12">
        <v>0</v>
      </c>
      <c r="M238" s="12">
        <v>0</v>
      </c>
      <c r="N238" s="12">
        <v>0</v>
      </c>
      <c r="O238" s="12">
        <v>27</v>
      </c>
      <c r="P238" s="20">
        <v>238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2">
        <v>4</v>
      </c>
      <c r="D244" s="22">
        <v>4</v>
      </c>
      <c r="E244" s="23">
        <v>0</v>
      </c>
      <c r="F244" s="22">
        <v>0</v>
      </c>
      <c r="G244" s="22">
        <v>0</v>
      </c>
      <c r="H244" s="22">
        <v>3</v>
      </c>
      <c r="I244" s="22">
        <v>3</v>
      </c>
      <c r="J244" s="22">
        <v>0</v>
      </c>
      <c r="K244" s="22">
        <v>0</v>
      </c>
      <c r="L244" s="22">
        <v>0</v>
      </c>
      <c r="M244" s="22">
        <v>0</v>
      </c>
      <c r="N244" s="22">
        <v>5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</v>
      </c>
      <c r="D249" s="12">
        <v>4</v>
      </c>
      <c r="E249" s="26">
        <v>-0.75</v>
      </c>
      <c r="F249" s="12">
        <v>0</v>
      </c>
      <c r="G249" s="12">
        <v>0</v>
      </c>
      <c r="H249" s="12">
        <v>3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1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1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1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2">
        <v>188</v>
      </c>
      <c r="D271" s="22">
        <v>141</v>
      </c>
      <c r="E271" s="23">
        <v>0.33333333333333298</v>
      </c>
      <c r="F271" s="22">
        <v>47</v>
      </c>
      <c r="G271" s="22">
        <v>49</v>
      </c>
      <c r="H271" s="22">
        <v>212</v>
      </c>
      <c r="I271" s="22">
        <v>108</v>
      </c>
      <c r="J271" s="22">
        <v>0</v>
      </c>
      <c r="K271" s="22">
        <v>1</v>
      </c>
      <c r="L271" s="22">
        <v>0</v>
      </c>
      <c r="M271" s="22">
        <v>0</v>
      </c>
      <c r="N271" s="22">
        <v>1</v>
      </c>
      <c r="O271" s="22">
        <v>1</v>
      </c>
      <c r="P271" s="24">
        <v>196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43</v>
      </c>
      <c r="D273" s="12">
        <v>45</v>
      </c>
      <c r="E273" s="26">
        <v>-4.4444444444444398E-2</v>
      </c>
      <c r="F273" s="12">
        <v>8</v>
      </c>
      <c r="G273" s="12">
        <v>24</v>
      </c>
      <c r="H273" s="12">
        <v>63</v>
      </c>
      <c r="I273" s="12">
        <v>77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76</v>
      </c>
    </row>
    <row r="274" spans="1:16" ht="33.75" x14ac:dyDescent="0.25">
      <c r="A274" s="25" t="s">
        <v>831</v>
      </c>
      <c r="B274" s="25" t="s">
        <v>832</v>
      </c>
      <c r="C274" s="12">
        <v>138</v>
      </c>
      <c r="D274" s="12">
        <v>87</v>
      </c>
      <c r="E274" s="26">
        <v>0.58620689655172398</v>
      </c>
      <c r="F274" s="12">
        <v>38</v>
      </c>
      <c r="G274" s="12">
        <v>24</v>
      </c>
      <c r="H274" s="12">
        <v>145</v>
      </c>
      <c r="I274" s="12">
        <v>29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20">
        <v>109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2</v>
      </c>
      <c r="D276" s="12">
        <v>3</v>
      </c>
      <c r="E276" s="26">
        <v>-0.33333333333333298</v>
      </c>
      <c r="F276" s="12">
        <v>0</v>
      </c>
      <c r="G276" s="12">
        <v>0</v>
      </c>
      <c r="H276" s="12">
        <v>4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1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1</v>
      </c>
      <c r="D277" s="12">
        <v>0</v>
      </c>
      <c r="E277" s="26">
        <v>0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7</v>
      </c>
    </row>
    <row r="278" spans="1:16" ht="22.5" x14ac:dyDescent="0.25">
      <c r="A278" s="25" t="s">
        <v>839</v>
      </c>
      <c r="B278" s="25" t="s">
        <v>840</v>
      </c>
      <c r="C278" s="12">
        <v>2</v>
      </c>
      <c r="D278" s="12">
        <v>2</v>
      </c>
      <c r="E278" s="26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0">
        <v>4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1</v>
      </c>
      <c r="E291" s="26">
        <v>-1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2</v>
      </c>
      <c r="D294" s="12">
        <v>3</v>
      </c>
      <c r="E294" s="26">
        <v>-0.33333333333333298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2">
        <v>0</v>
      </c>
      <c r="D305" s="22">
        <v>1</v>
      </c>
      <c r="E305" s="23">
        <v>-1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1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1</v>
      </c>
      <c r="E308" s="26">
        <v>-1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1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2">
        <v>0</v>
      </c>
      <c r="D318" s="22">
        <v>5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5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7" t="s">
        <v>919</v>
      </c>
      <c r="B320" s="198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2">
        <v>1860</v>
      </c>
      <c r="D323" s="22">
        <v>1909</v>
      </c>
      <c r="E323" s="23">
        <v>-2.5667888947092699E-2</v>
      </c>
      <c r="F323" s="22">
        <v>1</v>
      </c>
      <c r="G323" s="22">
        <v>0</v>
      </c>
      <c r="H323" s="22">
        <v>26</v>
      </c>
      <c r="I323" s="22">
        <v>1</v>
      </c>
      <c r="J323" s="22">
        <v>0</v>
      </c>
      <c r="K323" s="22">
        <v>0</v>
      </c>
      <c r="L323" s="22">
        <v>0</v>
      </c>
      <c r="M323" s="22">
        <v>0</v>
      </c>
      <c r="N323" s="22">
        <v>4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1860</v>
      </c>
      <c r="D324" s="12">
        <v>1909</v>
      </c>
      <c r="E324" s="26">
        <v>-2.5667888947092699E-2</v>
      </c>
      <c r="F324" s="12">
        <v>1</v>
      </c>
      <c r="G324" s="12">
        <v>0</v>
      </c>
      <c r="H324" s="12">
        <v>26</v>
      </c>
      <c r="I324" s="12">
        <v>1</v>
      </c>
      <c r="J324" s="12">
        <v>0</v>
      </c>
      <c r="K324" s="12">
        <v>0</v>
      </c>
      <c r="L324" s="12">
        <v>0</v>
      </c>
      <c r="M324" s="12">
        <v>0</v>
      </c>
      <c r="N324" s="12">
        <v>4</v>
      </c>
      <c r="O324" s="12">
        <v>0</v>
      </c>
      <c r="P324" s="20">
        <v>0</v>
      </c>
    </row>
    <row r="325" spans="1:16" x14ac:dyDescent="0.25">
      <c r="A325" s="197" t="s">
        <v>927</v>
      </c>
      <c r="B325" s="198"/>
      <c r="C325" s="22">
        <v>1</v>
      </c>
      <c r="D325" s="22">
        <v>2</v>
      </c>
      <c r="E325" s="23">
        <v>-0.5</v>
      </c>
      <c r="F325" s="22">
        <v>0</v>
      </c>
      <c r="G325" s="22">
        <v>0</v>
      </c>
      <c r="H325" s="22">
        <v>0</v>
      </c>
      <c r="I325" s="22">
        <v>1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1</v>
      </c>
      <c r="D328" s="12">
        <v>1</v>
      </c>
      <c r="E328" s="26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1</v>
      </c>
      <c r="E329" s="26">
        <v>-1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7">
        <v>12265</v>
      </c>
      <c r="D341" s="27">
        <v>13953</v>
      </c>
      <c r="E341" s="28">
        <v>-0.120977567548197</v>
      </c>
      <c r="F341" s="27">
        <v>1565</v>
      </c>
      <c r="G341" s="27">
        <v>850</v>
      </c>
      <c r="H341" s="27">
        <v>3621</v>
      </c>
      <c r="I341" s="27">
        <v>1605</v>
      </c>
      <c r="J341" s="27">
        <v>28</v>
      </c>
      <c r="K341" s="27">
        <v>38</v>
      </c>
      <c r="L341" s="27">
        <v>5</v>
      </c>
      <c r="M341" s="27">
        <v>3</v>
      </c>
      <c r="N341" s="27">
        <v>190</v>
      </c>
      <c r="O341" s="27">
        <v>111</v>
      </c>
      <c r="P341" s="27">
        <v>2671</v>
      </c>
    </row>
    <row r="342" spans="1:16" x14ac:dyDescent="0.25">
      <c r="A342" s="4"/>
    </row>
  </sheetData>
  <sheetProtection algorithmName="SHA-512" hashValue="xJPJMqFQuvkHaFtniAxrT764UX8HiPDR6V+1+chPPhjYeveVEEnXHlUW3lVoms9jAZCirQunjt5qkGnyaRqCwg==" saltValue="aiNweDwfxFmGWc3IRFG/+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0</v>
      </c>
    </row>
    <row r="8" spans="1:3" x14ac:dyDescent="0.25">
      <c r="A8" s="191"/>
      <c r="B8" s="11" t="s">
        <v>334</v>
      </c>
      <c r="C8" s="20">
        <v>48</v>
      </c>
    </row>
    <row r="9" spans="1:3" x14ac:dyDescent="0.25">
      <c r="A9" s="191"/>
      <c r="B9" s="11" t="s">
        <v>962</v>
      </c>
      <c r="C9" s="20">
        <v>6</v>
      </c>
    </row>
    <row r="10" spans="1:3" x14ac:dyDescent="0.25">
      <c r="A10" s="191"/>
      <c r="B10" s="11" t="s">
        <v>963</v>
      </c>
      <c r="C10" s="20">
        <v>0</v>
      </c>
    </row>
    <row r="11" spans="1:3" x14ac:dyDescent="0.25">
      <c r="A11" s="191"/>
      <c r="B11" s="11" t="s">
        <v>964</v>
      </c>
      <c r="C11" s="20">
        <v>15</v>
      </c>
    </row>
    <row r="12" spans="1:3" x14ac:dyDescent="0.25">
      <c r="A12" s="191"/>
      <c r="B12" s="11" t="s">
        <v>965</v>
      </c>
      <c r="C12" s="20">
        <v>17</v>
      </c>
    </row>
    <row r="13" spans="1:3" x14ac:dyDescent="0.25">
      <c r="A13" s="191"/>
      <c r="B13" s="11" t="s">
        <v>966</v>
      </c>
      <c r="C13" s="20">
        <v>26</v>
      </c>
    </row>
    <row r="14" spans="1:3" x14ac:dyDescent="0.25">
      <c r="A14" s="191"/>
      <c r="B14" s="11" t="s">
        <v>518</v>
      </c>
      <c r="C14" s="20">
        <v>12</v>
      </c>
    </row>
    <row r="15" spans="1:3" x14ac:dyDescent="0.25">
      <c r="A15" s="191"/>
      <c r="B15" s="11" t="s">
        <v>967</v>
      </c>
      <c r="C15" s="20">
        <v>1</v>
      </c>
    </row>
    <row r="16" spans="1:3" x14ac:dyDescent="0.25">
      <c r="A16" s="191"/>
      <c r="B16" s="11" t="s">
        <v>968</v>
      </c>
      <c r="C16" s="20">
        <v>0</v>
      </c>
    </row>
    <row r="17" spans="1:3" x14ac:dyDescent="0.25">
      <c r="A17" s="191"/>
      <c r="B17" s="11" t="s">
        <v>651</v>
      </c>
      <c r="C17" s="20">
        <v>1</v>
      </c>
    </row>
    <row r="18" spans="1:3" x14ac:dyDescent="0.25">
      <c r="A18" s="191"/>
      <c r="B18" s="11" t="s">
        <v>969</v>
      </c>
      <c r="C18" s="20">
        <v>8</v>
      </c>
    </row>
    <row r="19" spans="1:3" x14ac:dyDescent="0.25">
      <c r="A19" s="191"/>
      <c r="B19" s="11" t="s">
        <v>970</v>
      </c>
      <c r="C19" s="20">
        <v>30</v>
      </c>
    </row>
    <row r="20" spans="1:3" x14ac:dyDescent="0.25">
      <c r="A20" s="191"/>
      <c r="B20" s="11" t="s">
        <v>971</v>
      </c>
      <c r="C20" s="20">
        <v>2</v>
      </c>
    </row>
    <row r="21" spans="1:3" x14ac:dyDescent="0.25">
      <c r="A21" s="191"/>
      <c r="B21" s="11" t="s">
        <v>972</v>
      </c>
      <c r="C21" s="20">
        <v>0</v>
      </c>
    </row>
    <row r="22" spans="1:3" x14ac:dyDescent="0.25">
      <c r="A22" s="191"/>
      <c r="B22" s="11" t="s">
        <v>973</v>
      </c>
      <c r="C22" s="20">
        <v>1</v>
      </c>
    </row>
    <row r="23" spans="1:3" x14ac:dyDescent="0.25">
      <c r="A23" s="191"/>
      <c r="B23" s="11" t="s">
        <v>974</v>
      </c>
      <c r="C23" s="20">
        <v>1</v>
      </c>
    </row>
    <row r="24" spans="1:3" x14ac:dyDescent="0.25">
      <c r="A24" s="191"/>
      <c r="B24" s="11" t="s">
        <v>111</v>
      </c>
      <c r="C24" s="20">
        <v>36</v>
      </c>
    </row>
    <row r="25" spans="1:3" x14ac:dyDescent="0.25">
      <c r="A25" s="191"/>
      <c r="B25" s="11" t="s">
        <v>975</v>
      </c>
      <c r="C25" s="20">
        <v>6</v>
      </c>
    </row>
    <row r="26" spans="1:3" x14ac:dyDescent="0.25">
      <c r="A26" s="192"/>
      <c r="B26" s="11" t="s">
        <v>976</v>
      </c>
      <c r="C26" s="20">
        <v>0</v>
      </c>
    </row>
    <row r="27" spans="1:3" x14ac:dyDescent="0.25">
      <c r="A27" s="190" t="s">
        <v>977</v>
      </c>
      <c r="B27" s="11" t="s">
        <v>978</v>
      </c>
      <c r="C27" s="20">
        <v>31</v>
      </c>
    </row>
    <row r="28" spans="1:3" x14ac:dyDescent="0.25">
      <c r="A28" s="191"/>
      <c r="B28" s="11" t="s">
        <v>979</v>
      </c>
      <c r="C28" s="20">
        <v>17</v>
      </c>
    </row>
    <row r="29" spans="1:3" x14ac:dyDescent="0.25">
      <c r="A29" s="192"/>
      <c r="B29" s="11" t="s">
        <v>980</v>
      </c>
      <c r="C29" s="20">
        <v>0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20">
        <v>161</v>
      </c>
    </row>
    <row r="34" spans="1:3" x14ac:dyDescent="0.25">
      <c r="A34" s="190" t="s">
        <v>983</v>
      </c>
      <c r="B34" s="11" t="s">
        <v>984</v>
      </c>
      <c r="C34" s="20">
        <v>2</v>
      </c>
    </row>
    <row r="35" spans="1:3" x14ac:dyDescent="0.25">
      <c r="A35" s="191"/>
      <c r="B35" s="11" t="s">
        <v>985</v>
      </c>
      <c r="C35" s="20">
        <v>13</v>
      </c>
    </row>
    <row r="36" spans="1:3" x14ac:dyDescent="0.25">
      <c r="A36" s="191"/>
      <c r="B36" s="11" t="s">
        <v>986</v>
      </c>
      <c r="C36" s="20">
        <v>0</v>
      </c>
    </row>
    <row r="37" spans="1:3" x14ac:dyDescent="0.25">
      <c r="A37" s="192"/>
      <c r="B37" s="11" t="s">
        <v>987</v>
      </c>
      <c r="C37" s="20">
        <v>3</v>
      </c>
    </row>
    <row r="38" spans="1:3" x14ac:dyDescent="0.25">
      <c r="A38" s="10" t="s">
        <v>988</v>
      </c>
      <c r="B38" s="14"/>
      <c r="C38" s="20">
        <v>3</v>
      </c>
    </row>
    <row r="39" spans="1:3" x14ac:dyDescent="0.25">
      <c r="A39" s="10" t="s">
        <v>989</v>
      </c>
      <c r="B39" s="14"/>
      <c r="C39" s="20">
        <v>56</v>
      </c>
    </row>
    <row r="40" spans="1:3" x14ac:dyDescent="0.25">
      <c r="A40" s="10" t="s">
        <v>990</v>
      </c>
      <c r="B40" s="14"/>
      <c r="C40" s="20">
        <v>29</v>
      </c>
    </row>
    <row r="41" spans="1:3" x14ac:dyDescent="0.25">
      <c r="A41" s="10" t="s">
        <v>991</v>
      </c>
      <c r="B41" s="14"/>
      <c r="C41" s="20">
        <v>28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11</v>
      </c>
    </row>
    <row r="44" spans="1:3" x14ac:dyDescent="0.25">
      <c r="A44" s="10" t="s">
        <v>994</v>
      </c>
      <c r="B44" s="14"/>
      <c r="C44" s="20">
        <v>7</v>
      </c>
    </row>
    <row r="45" spans="1:3" x14ac:dyDescent="0.25">
      <c r="A45" s="10" t="s">
        <v>995</v>
      </c>
      <c r="B45" s="14"/>
      <c r="C45" s="20">
        <v>5</v>
      </c>
    </row>
    <row r="46" spans="1:3" x14ac:dyDescent="0.25">
      <c r="A46" s="10" t="s">
        <v>980</v>
      </c>
      <c r="B46" s="14"/>
      <c r="C46" s="20">
        <v>4</v>
      </c>
    </row>
    <row r="47" spans="1:3" x14ac:dyDescent="0.25">
      <c r="A47" s="190" t="s">
        <v>996</v>
      </c>
      <c r="B47" s="11" t="s">
        <v>997</v>
      </c>
      <c r="C47" s="20">
        <v>2</v>
      </c>
    </row>
    <row r="48" spans="1:3" x14ac:dyDescent="0.25">
      <c r="A48" s="191"/>
      <c r="B48" s="11" t="s">
        <v>998</v>
      </c>
      <c r="C48" s="20">
        <v>1</v>
      </c>
    </row>
    <row r="49" spans="1:3" x14ac:dyDescent="0.25">
      <c r="A49" s="191"/>
      <c r="B49" s="11" t="s">
        <v>999</v>
      </c>
      <c r="C49" s="20">
        <v>0</v>
      </c>
    </row>
    <row r="50" spans="1:3" x14ac:dyDescent="0.25">
      <c r="A50" s="191"/>
      <c r="B50" s="11" t="s">
        <v>1000</v>
      </c>
      <c r="C50" s="20">
        <v>0</v>
      </c>
    </row>
    <row r="51" spans="1:3" x14ac:dyDescent="0.25">
      <c r="A51" s="192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6</v>
      </c>
    </row>
    <row r="56" spans="1:3" x14ac:dyDescent="0.25">
      <c r="A56" s="190" t="s">
        <v>79</v>
      </c>
      <c r="B56" s="11" t="s">
        <v>1003</v>
      </c>
      <c r="C56" s="20">
        <v>41</v>
      </c>
    </row>
    <row r="57" spans="1:3" x14ac:dyDescent="0.25">
      <c r="A57" s="192"/>
      <c r="B57" s="11" t="s">
        <v>1004</v>
      </c>
      <c r="C57" s="20">
        <v>65</v>
      </c>
    </row>
    <row r="58" spans="1:3" x14ac:dyDescent="0.25">
      <c r="A58" s="190" t="s">
        <v>1005</v>
      </c>
      <c r="B58" s="11" t="s">
        <v>1006</v>
      </c>
      <c r="C58" s="20">
        <v>0</v>
      </c>
    </row>
    <row r="59" spans="1:3" x14ac:dyDescent="0.25">
      <c r="A59" s="192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18</v>
      </c>
    </row>
    <row r="61" spans="1:3" x14ac:dyDescent="0.25">
      <c r="A61" s="192"/>
      <c r="B61" s="11" t="s">
        <v>1007</v>
      </c>
      <c r="C61" s="20">
        <v>1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508</v>
      </c>
    </row>
    <row r="66" spans="1:3" x14ac:dyDescent="0.25">
      <c r="A66" s="191"/>
      <c r="B66" s="11" t="s">
        <v>1010</v>
      </c>
      <c r="C66" s="20">
        <v>67</v>
      </c>
    </row>
    <row r="67" spans="1:3" x14ac:dyDescent="0.25">
      <c r="A67" s="191"/>
      <c r="B67" s="11" t="s">
        <v>1011</v>
      </c>
      <c r="C67" s="20">
        <v>18</v>
      </c>
    </row>
    <row r="68" spans="1:3" x14ac:dyDescent="0.25">
      <c r="A68" s="191"/>
      <c r="B68" s="11" t="s">
        <v>1012</v>
      </c>
      <c r="C68" s="20">
        <v>153</v>
      </c>
    </row>
    <row r="69" spans="1:3" x14ac:dyDescent="0.25">
      <c r="A69" s="192"/>
      <c r="B69" s="11" t="s">
        <v>1013</v>
      </c>
      <c r="C69" s="20">
        <v>15</v>
      </c>
    </row>
    <row r="70" spans="1:3" x14ac:dyDescent="0.25">
      <c r="A70" s="190" t="s">
        <v>1014</v>
      </c>
      <c r="B70" s="11" t="s">
        <v>1015</v>
      </c>
      <c r="C70" s="20">
        <v>390</v>
      </c>
    </row>
    <row r="71" spans="1:3" x14ac:dyDescent="0.25">
      <c r="A71" s="192"/>
      <c r="B71" s="11" t="s">
        <v>1016</v>
      </c>
      <c r="C71" s="20">
        <v>0</v>
      </c>
    </row>
    <row r="72" spans="1:3" x14ac:dyDescent="0.25">
      <c r="A72" s="190" t="s">
        <v>1017</v>
      </c>
      <c r="B72" s="11" t="s">
        <v>1018</v>
      </c>
      <c r="C72" s="20">
        <v>255</v>
      </c>
    </row>
    <row r="73" spans="1:3" x14ac:dyDescent="0.25">
      <c r="A73" s="191"/>
      <c r="B73" s="11" t="s">
        <v>1019</v>
      </c>
      <c r="C73" s="20">
        <v>80</v>
      </c>
    </row>
    <row r="74" spans="1:3" x14ac:dyDescent="0.25">
      <c r="A74" s="191"/>
      <c r="B74" s="11" t="s">
        <v>1020</v>
      </c>
      <c r="C74" s="20">
        <v>10</v>
      </c>
    </row>
    <row r="75" spans="1:3" x14ac:dyDescent="0.25">
      <c r="A75" s="191"/>
      <c r="B75" s="11" t="s">
        <v>1021</v>
      </c>
      <c r="C75" s="20">
        <v>113</v>
      </c>
    </row>
    <row r="76" spans="1:3" x14ac:dyDescent="0.25">
      <c r="A76" s="192"/>
      <c r="B76" s="11" t="s">
        <v>1013</v>
      </c>
      <c r="C76" s="20">
        <v>52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/>
    </row>
    <row r="81" spans="1:3" x14ac:dyDescent="0.25">
      <c r="A81" s="10" t="s">
        <v>1024</v>
      </c>
      <c r="B81" s="14"/>
      <c r="C81" s="19"/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51</v>
      </c>
    </row>
    <row r="87" spans="1:3" x14ac:dyDescent="0.25">
      <c r="A87" s="192"/>
      <c r="B87" s="11" t="s">
        <v>1013</v>
      </c>
      <c r="C87" s="20">
        <v>143</v>
      </c>
    </row>
    <row r="88" spans="1:3" x14ac:dyDescent="0.25">
      <c r="A88" s="190" t="s">
        <v>1028</v>
      </c>
      <c r="B88" s="11" t="s">
        <v>1018</v>
      </c>
      <c r="C88" s="20">
        <v>28</v>
      </c>
    </row>
    <row r="89" spans="1:3" x14ac:dyDescent="0.25">
      <c r="A89" s="192"/>
      <c r="B89" s="11" t="s">
        <v>1013</v>
      </c>
      <c r="C89" s="20">
        <v>113</v>
      </c>
    </row>
    <row r="90" spans="1:3" x14ac:dyDescent="0.25">
      <c r="A90" s="190" t="s">
        <v>1029</v>
      </c>
      <c r="B90" s="11" t="s">
        <v>1018</v>
      </c>
      <c r="C90" s="20">
        <v>72</v>
      </c>
    </row>
    <row r="91" spans="1:3" x14ac:dyDescent="0.25">
      <c r="A91" s="192"/>
      <c r="B91" s="11" t="s">
        <v>1013</v>
      </c>
      <c r="C91" s="20">
        <v>575</v>
      </c>
    </row>
    <row r="92" spans="1:3" x14ac:dyDescent="0.25">
      <c r="A92" s="190" t="s">
        <v>1030</v>
      </c>
      <c r="B92" s="11" t="s">
        <v>1018</v>
      </c>
      <c r="C92" s="19"/>
    </row>
    <row r="93" spans="1:3" x14ac:dyDescent="0.25">
      <c r="A93" s="192"/>
      <c r="B93" s="11" t="s">
        <v>1013</v>
      </c>
      <c r="C93" s="19"/>
    </row>
    <row r="94" spans="1:3" x14ac:dyDescent="0.25">
      <c r="A94" s="190" t="s">
        <v>1031</v>
      </c>
      <c r="B94" s="11" t="s">
        <v>1018</v>
      </c>
      <c r="C94" s="20">
        <v>2</v>
      </c>
    </row>
    <row r="95" spans="1:3" x14ac:dyDescent="0.25">
      <c r="A95" s="192"/>
      <c r="B95" s="11" t="s">
        <v>1013</v>
      </c>
      <c r="C95" s="20">
        <v>2</v>
      </c>
    </row>
    <row r="96" spans="1:3" x14ac:dyDescent="0.25">
      <c r="A96" s="190" t="s">
        <v>1032</v>
      </c>
      <c r="B96" s="11" t="s">
        <v>1018</v>
      </c>
      <c r="C96" s="19"/>
    </row>
    <row r="97" spans="1:3" x14ac:dyDescent="0.25">
      <c r="A97" s="192"/>
      <c r="B97" s="11" t="s">
        <v>1013</v>
      </c>
      <c r="C97" s="19"/>
    </row>
    <row r="98" spans="1:3" x14ac:dyDescent="0.25">
      <c r="A98" s="190" t="s">
        <v>1033</v>
      </c>
      <c r="B98" s="11" t="s">
        <v>1018</v>
      </c>
      <c r="C98" s="19"/>
    </row>
    <row r="99" spans="1:3" x14ac:dyDescent="0.25">
      <c r="A99" s="192"/>
      <c r="B99" s="11" t="s">
        <v>1013</v>
      </c>
      <c r="C99" s="20">
        <v>0</v>
      </c>
    </row>
    <row r="100" spans="1:3" x14ac:dyDescent="0.25">
      <c r="A100" s="10" t="s">
        <v>1034</v>
      </c>
      <c r="B100" s="14"/>
      <c r="C100" s="20">
        <v>24</v>
      </c>
    </row>
    <row r="101" spans="1:3" x14ac:dyDescent="0.25">
      <c r="A101" s="10" t="s">
        <v>1035</v>
      </c>
      <c r="B101" s="14"/>
      <c r="C101" s="19"/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19"/>
    </row>
    <row r="106" spans="1:3" x14ac:dyDescent="0.25">
      <c r="A106" s="192"/>
      <c r="B106" s="11" t="s">
        <v>1039</v>
      </c>
      <c r="C106" s="20">
        <v>37</v>
      </c>
    </row>
    <row r="107" spans="1:3" x14ac:dyDescent="0.25">
      <c r="A107" s="10" t="s">
        <v>1040</v>
      </c>
      <c r="B107" s="14"/>
      <c r="C107" s="20">
        <v>24</v>
      </c>
    </row>
    <row r="108" spans="1:3" x14ac:dyDescent="0.25">
      <c r="A108" s="10" t="s">
        <v>1041</v>
      </c>
      <c r="B108" s="14"/>
      <c r="C108" s="19"/>
    </row>
    <row r="109" spans="1:3" x14ac:dyDescent="0.25">
      <c r="A109" s="10" t="s">
        <v>1042</v>
      </c>
      <c r="B109" s="14"/>
      <c r="C109" s="19"/>
    </row>
    <row r="110" spans="1:3" x14ac:dyDescent="0.25">
      <c r="A110" s="10" t="s">
        <v>1043</v>
      </c>
      <c r="B110" s="14"/>
      <c r="C110" s="19"/>
    </row>
    <row r="111" spans="1:3" x14ac:dyDescent="0.25">
      <c r="A111" s="10" t="s">
        <v>1044</v>
      </c>
      <c r="B111" s="14"/>
      <c r="C111" s="19"/>
    </row>
    <row r="112" spans="1:3" ht="22.5" x14ac:dyDescent="0.25">
      <c r="A112" s="10" t="s">
        <v>1045</v>
      </c>
      <c r="B112" s="14"/>
      <c r="C112" s="19"/>
    </row>
    <row r="113" spans="1:1" x14ac:dyDescent="0.25">
      <c r="A113" s="4"/>
    </row>
  </sheetData>
  <sheetProtection algorithmName="SHA-512" hashValue="f0mo33KZd3BAZmO54MK58qc9PRLzrwmNpg8vaOajFDoMlfK0u01NjyFMoeFCxCRTj4cj5WmaP6GrWKI+/4Npkw==" saltValue="bjqKZ1GupxATcccxC75ET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6</v>
      </c>
    </row>
    <row r="6" spans="1:3" x14ac:dyDescent="0.25">
      <c r="A6" s="191"/>
      <c r="B6" s="30" t="s">
        <v>304</v>
      </c>
      <c r="C6" s="20">
        <v>71</v>
      </c>
    </row>
    <row r="7" spans="1:3" x14ac:dyDescent="0.25">
      <c r="A7" s="191"/>
      <c r="B7" s="30" t="s">
        <v>1050</v>
      </c>
      <c r="C7" s="20">
        <v>26</v>
      </c>
    </row>
    <row r="8" spans="1:3" x14ac:dyDescent="0.25">
      <c r="A8" s="191"/>
      <c r="B8" s="30" t="s">
        <v>1051</v>
      </c>
      <c r="C8" s="19"/>
    </row>
    <row r="9" spans="1:3" x14ac:dyDescent="0.25">
      <c r="A9" s="191"/>
      <c r="B9" s="30" t="s">
        <v>1052</v>
      </c>
      <c r="C9" s="19"/>
    </row>
    <row r="10" spans="1:3" x14ac:dyDescent="0.25">
      <c r="A10" s="191"/>
      <c r="B10" s="30" t="s">
        <v>1053</v>
      </c>
      <c r="C10" s="19"/>
    </row>
    <row r="11" spans="1:3" x14ac:dyDescent="0.25">
      <c r="A11" s="192"/>
      <c r="B11" s="30" t="s">
        <v>1054</v>
      </c>
      <c r="C11" s="19"/>
    </row>
    <row r="12" spans="1:3" x14ac:dyDescent="0.25">
      <c r="A12" s="190" t="s">
        <v>1055</v>
      </c>
      <c r="B12" s="30" t="s">
        <v>65</v>
      </c>
      <c r="C12" s="20">
        <v>111</v>
      </c>
    </row>
    <row r="13" spans="1:3" x14ac:dyDescent="0.25">
      <c r="A13" s="191"/>
      <c r="B13" s="30" t="s">
        <v>1056</v>
      </c>
      <c r="C13" s="20">
        <v>18</v>
      </c>
    </row>
    <row r="14" spans="1:3" x14ac:dyDescent="0.25">
      <c r="A14" s="191"/>
      <c r="B14" s="30" t="s">
        <v>1057</v>
      </c>
      <c r="C14" s="20">
        <v>3</v>
      </c>
    </row>
    <row r="15" spans="1:3" x14ac:dyDescent="0.25">
      <c r="A15" s="192"/>
      <c r="B15" s="30" t="s">
        <v>1058</v>
      </c>
      <c r="C15" s="20">
        <v>10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4</v>
      </c>
    </row>
    <row r="20" spans="1:3" x14ac:dyDescent="0.25">
      <c r="A20" s="10" t="s">
        <v>1061</v>
      </c>
      <c r="B20" s="31"/>
      <c r="C20" s="20">
        <v>3</v>
      </c>
    </row>
    <row r="21" spans="1:3" x14ac:dyDescent="0.25">
      <c r="A21" s="10" t="s">
        <v>1062</v>
      </c>
      <c r="B21" s="31"/>
      <c r="C21" s="20">
        <v>9</v>
      </c>
    </row>
    <row r="22" spans="1:3" x14ac:dyDescent="0.25">
      <c r="A22" s="10" t="s">
        <v>1063</v>
      </c>
      <c r="B22" s="31"/>
      <c r="C22" s="20">
        <v>3</v>
      </c>
    </row>
    <row r="23" spans="1:3" x14ac:dyDescent="0.25">
      <c r="A23" s="10" t="s">
        <v>1064</v>
      </c>
      <c r="B23" s="31"/>
      <c r="C23" s="20">
        <v>35</v>
      </c>
    </row>
    <row r="24" spans="1:3" x14ac:dyDescent="0.25">
      <c r="A24" s="10" t="s">
        <v>1065</v>
      </c>
      <c r="B24" s="31"/>
      <c r="C24" s="20">
        <v>16</v>
      </c>
    </row>
    <row r="25" spans="1:3" x14ac:dyDescent="0.25">
      <c r="A25" s="10" t="s">
        <v>1066</v>
      </c>
      <c r="B25" s="31"/>
      <c r="C25" s="20">
        <v>16</v>
      </c>
    </row>
    <row r="26" spans="1:3" x14ac:dyDescent="0.25">
      <c r="A26" s="10" t="s">
        <v>1067</v>
      </c>
      <c r="B26" s="31"/>
      <c r="C26" s="20">
        <v>1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11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6</v>
      </c>
    </row>
    <row r="33" spans="1:6" x14ac:dyDescent="0.25">
      <c r="A33" s="10" t="s">
        <v>1072</v>
      </c>
      <c r="B33" s="31"/>
      <c r="C33" s="20">
        <v>18</v>
      </c>
    </row>
    <row r="34" spans="1:6" x14ac:dyDescent="0.25">
      <c r="A34" s="10" t="s">
        <v>1073</v>
      </c>
      <c r="B34" s="31"/>
      <c r="C34" s="20">
        <v>5</v>
      </c>
    </row>
    <row r="35" spans="1:6" x14ac:dyDescent="0.25">
      <c r="A35" s="10" t="s">
        <v>1074</v>
      </c>
      <c r="B35" s="31"/>
      <c r="C35" s="20">
        <v>5</v>
      </c>
    </row>
    <row r="36" spans="1:6" x14ac:dyDescent="0.25">
      <c r="A36" s="10" t="s">
        <v>1075</v>
      </c>
      <c r="B36" s="31"/>
      <c r="C36" s="20">
        <v>2</v>
      </c>
    </row>
    <row r="37" spans="1:6" x14ac:dyDescent="0.25">
      <c r="A37" s="10" t="s">
        <v>1076</v>
      </c>
      <c r="B37" s="31"/>
      <c r="C37" s="20">
        <v>3</v>
      </c>
    </row>
    <row r="38" spans="1:6" x14ac:dyDescent="0.25">
      <c r="A38" s="10" t="s">
        <v>1077</v>
      </c>
      <c r="B38" s="31"/>
      <c r="C38" s="19"/>
    </row>
    <row r="39" spans="1:6" x14ac:dyDescent="0.25">
      <c r="A39" s="10" t="s">
        <v>1078</v>
      </c>
      <c r="B39" s="31"/>
      <c r="C39" s="19"/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4</v>
      </c>
    </row>
    <row r="44" spans="1:6" x14ac:dyDescent="0.25">
      <c r="A44" s="10" t="s">
        <v>114</v>
      </c>
      <c r="B44" s="31"/>
      <c r="C44" s="20">
        <v>2</v>
      </c>
    </row>
    <row r="45" spans="1:6" x14ac:dyDescent="0.25">
      <c r="A45" s="10" t="s">
        <v>1080</v>
      </c>
      <c r="B45" s="31"/>
      <c r="C45" s="20">
        <v>2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5"/>
      <c r="D48" s="15"/>
      <c r="E48" s="15"/>
      <c r="F48" s="19"/>
    </row>
    <row r="49" spans="1:6" x14ac:dyDescent="0.25">
      <c r="A49" s="188"/>
      <c r="B49" s="11" t="s">
        <v>1084</v>
      </c>
      <c r="C49" s="15"/>
      <c r="D49" s="15"/>
      <c r="E49" s="15"/>
      <c r="F49" s="19"/>
    </row>
    <row r="50" spans="1:6" x14ac:dyDescent="0.25">
      <c r="A50" s="188"/>
      <c r="B50" s="11" t="s">
        <v>1085</v>
      </c>
      <c r="C50" s="12">
        <v>1</v>
      </c>
      <c r="D50" s="12">
        <v>0</v>
      </c>
      <c r="E50" s="12">
        <v>0</v>
      </c>
      <c r="F50" s="20">
        <v>0</v>
      </c>
    </row>
    <row r="51" spans="1:6" x14ac:dyDescent="0.25">
      <c r="A51" s="188"/>
      <c r="B51" s="11" t="s">
        <v>1086</v>
      </c>
      <c r="C51" s="15"/>
      <c r="D51" s="15"/>
      <c r="E51" s="15"/>
      <c r="F51" s="19"/>
    </row>
    <row r="52" spans="1:6" x14ac:dyDescent="0.25">
      <c r="A52" s="188"/>
      <c r="B52" s="11" t="s">
        <v>334</v>
      </c>
      <c r="C52" s="12">
        <v>2</v>
      </c>
      <c r="D52" s="12">
        <v>13</v>
      </c>
      <c r="E52" s="12">
        <v>1</v>
      </c>
      <c r="F52" s="20">
        <v>3</v>
      </c>
    </row>
    <row r="53" spans="1:6" x14ac:dyDescent="0.25">
      <c r="A53" s="188"/>
      <c r="B53" s="11" t="s">
        <v>1087</v>
      </c>
      <c r="C53" s="12">
        <v>48</v>
      </c>
      <c r="D53" s="12">
        <v>13</v>
      </c>
      <c r="E53" s="12">
        <v>3</v>
      </c>
      <c r="F53" s="20">
        <v>9</v>
      </c>
    </row>
    <row r="54" spans="1:6" x14ac:dyDescent="0.25">
      <c r="A54" s="188"/>
      <c r="B54" s="11" t="s">
        <v>1088</v>
      </c>
      <c r="C54" s="12">
        <v>23</v>
      </c>
      <c r="D54" s="12">
        <v>11</v>
      </c>
      <c r="E54" s="12">
        <v>1</v>
      </c>
      <c r="F54" s="20">
        <v>5</v>
      </c>
    </row>
    <row r="55" spans="1:6" x14ac:dyDescent="0.25">
      <c r="A55" s="188"/>
      <c r="B55" s="11" t="s">
        <v>1089</v>
      </c>
      <c r="C55" s="15"/>
      <c r="D55" s="15"/>
      <c r="E55" s="15"/>
      <c r="F55" s="19"/>
    </row>
    <row r="56" spans="1:6" x14ac:dyDescent="0.25">
      <c r="A56" s="188"/>
      <c r="B56" s="11" t="s">
        <v>1090</v>
      </c>
      <c r="C56" s="15"/>
      <c r="D56" s="15"/>
      <c r="E56" s="15"/>
      <c r="F56" s="19"/>
    </row>
    <row r="57" spans="1:6" x14ac:dyDescent="0.25">
      <c r="A57" s="188"/>
      <c r="B57" s="11" t="s">
        <v>1091</v>
      </c>
      <c r="C57" s="12">
        <v>3</v>
      </c>
      <c r="D57" s="12">
        <v>6</v>
      </c>
      <c r="E57" s="12">
        <v>0</v>
      </c>
      <c r="F57" s="20">
        <v>1</v>
      </c>
    </row>
    <row r="58" spans="1:6" x14ac:dyDescent="0.25">
      <c r="A58" s="188"/>
      <c r="B58" s="11" t="s">
        <v>1092</v>
      </c>
      <c r="C58" s="12">
        <v>1</v>
      </c>
      <c r="D58" s="12">
        <v>1</v>
      </c>
      <c r="E58" s="12">
        <v>0</v>
      </c>
      <c r="F58" s="20">
        <v>1</v>
      </c>
    </row>
    <row r="59" spans="1:6" x14ac:dyDescent="0.25">
      <c r="A59" s="188"/>
      <c r="B59" s="11" t="s">
        <v>1093</v>
      </c>
      <c r="C59" s="15"/>
      <c r="D59" s="15"/>
      <c r="E59" s="15"/>
      <c r="F59" s="19"/>
    </row>
    <row r="60" spans="1:6" x14ac:dyDescent="0.25">
      <c r="A60" s="188"/>
      <c r="B60" s="11" t="s">
        <v>405</v>
      </c>
      <c r="C60" s="15"/>
      <c r="D60" s="15"/>
      <c r="E60" s="15"/>
      <c r="F60" s="19"/>
    </row>
    <row r="61" spans="1:6" x14ac:dyDescent="0.25">
      <c r="A61" s="188"/>
      <c r="B61" s="11" t="s">
        <v>1094</v>
      </c>
      <c r="C61" s="15"/>
      <c r="D61" s="15"/>
      <c r="E61" s="15"/>
      <c r="F61" s="19"/>
    </row>
    <row r="62" spans="1:6" x14ac:dyDescent="0.25">
      <c r="A62" s="188"/>
      <c r="B62" s="11" t="s">
        <v>1095</v>
      </c>
      <c r="C62" s="15"/>
      <c r="D62" s="15"/>
      <c r="E62" s="15"/>
      <c r="F62" s="19"/>
    </row>
    <row r="63" spans="1:6" x14ac:dyDescent="0.25">
      <c r="A63" s="188"/>
      <c r="B63" s="11" t="s">
        <v>1096</v>
      </c>
      <c r="C63" s="12">
        <v>0</v>
      </c>
      <c r="D63" s="12">
        <v>1</v>
      </c>
      <c r="E63" s="12">
        <v>0</v>
      </c>
      <c r="F63" s="20">
        <v>0</v>
      </c>
    </row>
    <row r="64" spans="1:6" x14ac:dyDescent="0.25">
      <c r="A64" s="188"/>
      <c r="B64" s="11" t="s">
        <v>1097</v>
      </c>
      <c r="C64" s="12">
        <v>9</v>
      </c>
      <c r="D64" s="12">
        <v>23</v>
      </c>
      <c r="E64" s="12">
        <v>0</v>
      </c>
      <c r="F64" s="20">
        <v>6</v>
      </c>
    </row>
    <row r="65" spans="1:6" x14ac:dyDescent="0.25">
      <c r="A65" s="188"/>
      <c r="B65" s="11" t="s">
        <v>1098</v>
      </c>
      <c r="C65" s="15"/>
      <c r="D65" s="15"/>
      <c r="E65" s="15"/>
      <c r="F65" s="19"/>
    </row>
    <row r="66" spans="1:6" x14ac:dyDescent="0.25">
      <c r="A66" s="189"/>
      <c r="B66" s="11" t="s">
        <v>1099</v>
      </c>
      <c r="C66" s="15"/>
      <c r="D66" s="15"/>
      <c r="E66" s="15"/>
      <c r="F66" s="19"/>
    </row>
    <row r="67" spans="1:6" x14ac:dyDescent="0.25">
      <c r="A67" s="201" t="s">
        <v>1100</v>
      </c>
      <c r="B67" s="202"/>
      <c r="C67" s="27">
        <v>87</v>
      </c>
      <c r="D67" s="27">
        <v>68</v>
      </c>
      <c r="E67" s="27">
        <v>5</v>
      </c>
      <c r="F67" s="27">
        <v>25</v>
      </c>
    </row>
    <row r="68" spans="1:6" x14ac:dyDescent="0.25">
      <c r="A68" s="187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0">
        <v>0</v>
      </c>
    </row>
    <row r="69" spans="1:6" x14ac:dyDescent="0.25">
      <c r="A69" s="188"/>
      <c r="B69" s="11" t="s">
        <v>1102</v>
      </c>
      <c r="C69" s="15"/>
      <c r="D69" s="15"/>
      <c r="E69" s="15"/>
      <c r="F69" s="19"/>
    </row>
    <row r="70" spans="1:6" x14ac:dyDescent="0.25">
      <c r="A70" s="189"/>
      <c r="B70" s="11" t="s">
        <v>111</v>
      </c>
      <c r="C70" s="15"/>
      <c r="D70" s="15"/>
      <c r="E70" s="15"/>
      <c r="F70" s="19"/>
    </row>
    <row r="71" spans="1:6" x14ac:dyDescent="0.25">
      <c r="A71" s="201" t="s">
        <v>1103</v>
      </c>
      <c r="B71" s="202"/>
      <c r="C71" s="27">
        <v>1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RWjViQ6t0JkobJ0dfTtAZbPP7AHVn8HGSFhUYRFezNhm6T2SS/mrr9wXev8DdxGUHoEtnsxYp9Sa4N+lypfz0w==" saltValue="fN6nZJQnX4fCY5fH3ka1/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457</v>
      </c>
    </row>
    <row r="6" spans="1:3" x14ac:dyDescent="0.25">
      <c r="A6" s="188"/>
      <c r="B6" s="11" t="s">
        <v>1049</v>
      </c>
      <c r="C6" s="20">
        <v>80</v>
      </c>
    </row>
    <row r="7" spans="1:3" x14ac:dyDescent="0.25">
      <c r="A7" s="188"/>
      <c r="B7" s="11" t="s">
        <v>1108</v>
      </c>
      <c r="C7" s="20">
        <v>806</v>
      </c>
    </row>
    <row r="8" spans="1:3" x14ac:dyDescent="0.25">
      <c r="A8" s="188"/>
      <c r="B8" s="11" t="s">
        <v>1109</v>
      </c>
      <c r="C8" s="20">
        <v>156</v>
      </c>
    </row>
    <row r="9" spans="1:3" x14ac:dyDescent="0.25">
      <c r="A9" s="188"/>
      <c r="B9" s="11" t="s">
        <v>1051</v>
      </c>
      <c r="C9" s="20">
        <v>5</v>
      </c>
    </row>
    <row r="10" spans="1:3" x14ac:dyDescent="0.25">
      <c r="A10" s="188"/>
      <c r="B10" s="11" t="s">
        <v>1052</v>
      </c>
      <c r="C10" s="20">
        <v>3</v>
      </c>
    </row>
    <row r="11" spans="1:3" x14ac:dyDescent="0.25">
      <c r="A11" s="188"/>
      <c r="B11" s="11" t="s">
        <v>1110</v>
      </c>
      <c r="C11" s="19"/>
    </row>
    <row r="12" spans="1:3" x14ac:dyDescent="0.25">
      <c r="A12" s="189"/>
      <c r="B12" s="11" t="s">
        <v>1111</v>
      </c>
      <c r="C12" s="19"/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20">
        <v>492</v>
      </c>
    </row>
    <row r="17" spans="1:3" x14ac:dyDescent="0.25">
      <c r="A17" s="18" t="s">
        <v>1114</v>
      </c>
      <c r="B17" s="14"/>
      <c r="C17" s="20">
        <v>19</v>
      </c>
    </row>
    <row r="18" spans="1:3" x14ac:dyDescent="0.25">
      <c r="A18" s="18" t="s">
        <v>1115</v>
      </c>
      <c r="B18" s="14"/>
      <c r="C18" s="20">
        <v>199</v>
      </c>
    </row>
    <row r="19" spans="1:3" x14ac:dyDescent="0.25">
      <c r="A19" s="18" t="s">
        <v>1116</v>
      </c>
      <c r="B19" s="14"/>
      <c r="C19" s="20">
        <v>92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19"/>
    </row>
    <row r="24" spans="1:3" x14ac:dyDescent="0.25">
      <c r="A24" s="18" t="s">
        <v>1119</v>
      </c>
      <c r="B24" s="14"/>
      <c r="C24" s="19"/>
    </row>
    <row r="25" spans="1:3" x14ac:dyDescent="0.25">
      <c r="A25" s="18" t="s">
        <v>1120</v>
      </c>
      <c r="B25" s="14"/>
      <c r="C25" s="19"/>
    </row>
    <row r="26" spans="1:3" x14ac:dyDescent="0.25">
      <c r="A26" s="18" t="s">
        <v>1121</v>
      </c>
      <c r="B26" s="14"/>
      <c r="C26" s="19"/>
    </row>
    <row r="27" spans="1:3" x14ac:dyDescent="0.25">
      <c r="A27" s="18" t="s">
        <v>1122</v>
      </c>
      <c r="B27" s="14"/>
      <c r="C27" s="19"/>
    </row>
    <row r="28" spans="1:3" x14ac:dyDescent="0.25">
      <c r="A28" s="18" t="s">
        <v>1123</v>
      </c>
      <c r="B28" s="14"/>
      <c r="C28" s="20">
        <v>1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19"/>
    </row>
    <row r="33" spans="1:3" x14ac:dyDescent="0.25">
      <c r="A33" s="18" t="s">
        <v>1126</v>
      </c>
      <c r="B33" s="14"/>
      <c r="C33" s="19"/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20">
        <v>36</v>
      </c>
    </row>
    <row r="38" spans="1:3" x14ac:dyDescent="0.25">
      <c r="A38" s="18" t="s">
        <v>1128</v>
      </c>
      <c r="B38" s="14"/>
      <c r="C38" s="20">
        <v>66</v>
      </c>
    </row>
    <row r="39" spans="1:3" x14ac:dyDescent="0.25">
      <c r="A39" s="18" t="s">
        <v>1129</v>
      </c>
      <c r="B39" s="14"/>
      <c r="C39" s="20">
        <v>269</v>
      </c>
    </row>
    <row r="40" spans="1:3" x14ac:dyDescent="0.25">
      <c r="A40" s="18" t="s">
        <v>1130</v>
      </c>
      <c r="B40" s="14"/>
      <c r="C40" s="20">
        <v>92</v>
      </c>
    </row>
    <row r="41" spans="1:3" x14ac:dyDescent="0.25">
      <c r="A41" s="18" t="s">
        <v>1131</v>
      </c>
      <c r="B41" s="14"/>
      <c r="C41" s="20">
        <v>118</v>
      </c>
    </row>
    <row r="42" spans="1:3" x14ac:dyDescent="0.25">
      <c r="A42" s="18" t="s">
        <v>1132</v>
      </c>
      <c r="B42" s="14"/>
      <c r="C42" s="20">
        <v>53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20">
        <v>25</v>
      </c>
    </row>
    <row r="47" spans="1:3" x14ac:dyDescent="0.25">
      <c r="A47" s="18" t="s">
        <v>1135</v>
      </c>
      <c r="B47" s="14"/>
      <c r="C47" s="20">
        <v>51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54</v>
      </c>
    </row>
    <row r="52" spans="1:6" x14ac:dyDescent="0.25">
      <c r="A52" s="188"/>
      <c r="B52" s="11" t="s">
        <v>1139</v>
      </c>
      <c r="C52" s="20">
        <v>34</v>
      </c>
    </row>
    <row r="53" spans="1:6" x14ac:dyDescent="0.25">
      <c r="A53" s="188"/>
      <c r="B53" s="11" t="s">
        <v>1140</v>
      </c>
      <c r="C53" s="20">
        <v>84</v>
      </c>
    </row>
    <row r="54" spans="1:6" x14ac:dyDescent="0.25">
      <c r="A54" s="189"/>
      <c r="B54" s="11" t="s">
        <v>1141</v>
      </c>
      <c r="C54" s="20">
        <v>2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20">
        <v>2</v>
      </c>
    </row>
    <row r="59" spans="1:6" x14ac:dyDescent="0.25">
      <c r="A59" s="18" t="s">
        <v>114</v>
      </c>
      <c r="B59" s="14"/>
      <c r="C59" s="19"/>
    </row>
    <row r="60" spans="1:6" x14ac:dyDescent="0.25">
      <c r="A60" s="18" t="s">
        <v>1080</v>
      </c>
      <c r="B60" s="14"/>
      <c r="C60" s="20">
        <v>2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5"/>
      <c r="D63" s="15"/>
      <c r="E63" s="15"/>
      <c r="F63" s="19"/>
    </row>
    <row r="64" spans="1:6" x14ac:dyDescent="0.25">
      <c r="A64" s="188"/>
      <c r="B64" s="11" t="s">
        <v>1084</v>
      </c>
      <c r="C64" s="15"/>
      <c r="D64" s="15"/>
      <c r="E64" s="15"/>
      <c r="F64" s="19"/>
    </row>
    <row r="65" spans="1:6" x14ac:dyDescent="0.25">
      <c r="A65" s="188"/>
      <c r="B65" s="11" t="s">
        <v>1085</v>
      </c>
      <c r="C65" s="15"/>
      <c r="D65" s="15"/>
      <c r="E65" s="15"/>
      <c r="F65" s="19"/>
    </row>
    <row r="66" spans="1:6" x14ac:dyDescent="0.25">
      <c r="A66" s="188"/>
      <c r="B66" s="11" t="s">
        <v>1086</v>
      </c>
      <c r="C66" s="15"/>
      <c r="D66" s="15"/>
      <c r="E66" s="15"/>
      <c r="F66" s="19"/>
    </row>
    <row r="67" spans="1:6" x14ac:dyDescent="0.25">
      <c r="A67" s="188"/>
      <c r="B67" s="11" t="s">
        <v>334</v>
      </c>
      <c r="C67" s="12">
        <v>6</v>
      </c>
      <c r="D67" s="12">
        <v>15</v>
      </c>
      <c r="E67" s="12">
        <v>1</v>
      </c>
      <c r="F67" s="20">
        <v>15</v>
      </c>
    </row>
    <row r="68" spans="1:6" x14ac:dyDescent="0.25">
      <c r="A68" s="188"/>
      <c r="B68" s="11" t="s">
        <v>1142</v>
      </c>
      <c r="C68" s="12">
        <v>379</v>
      </c>
      <c r="D68" s="12">
        <v>93</v>
      </c>
      <c r="E68" s="12">
        <v>9</v>
      </c>
      <c r="F68" s="20">
        <v>105</v>
      </c>
    </row>
    <row r="69" spans="1:6" x14ac:dyDescent="0.25">
      <c r="A69" s="188"/>
      <c r="B69" s="11" t="s">
        <v>1143</v>
      </c>
      <c r="C69" s="12">
        <v>211</v>
      </c>
      <c r="D69" s="12">
        <v>76</v>
      </c>
      <c r="E69" s="12">
        <v>5</v>
      </c>
      <c r="F69" s="20">
        <v>57</v>
      </c>
    </row>
    <row r="70" spans="1:6" x14ac:dyDescent="0.25">
      <c r="A70" s="188"/>
      <c r="B70" s="11" t="s">
        <v>1089</v>
      </c>
      <c r="C70" s="12">
        <v>1</v>
      </c>
      <c r="D70" s="12">
        <v>6</v>
      </c>
      <c r="E70" s="12">
        <v>3</v>
      </c>
      <c r="F70" s="20">
        <v>3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1</v>
      </c>
      <c r="F71" s="20">
        <v>0</v>
      </c>
    </row>
    <row r="72" spans="1:6" x14ac:dyDescent="0.25">
      <c r="A72" s="188"/>
      <c r="B72" s="11" t="s">
        <v>1145</v>
      </c>
      <c r="C72" s="12">
        <v>9</v>
      </c>
      <c r="D72" s="12">
        <v>6</v>
      </c>
      <c r="E72" s="12">
        <v>2</v>
      </c>
      <c r="F72" s="20">
        <v>7</v>
      </c>
    </row>
    <row r="73" spans="1:6" x14ac:dyDescent="0.25">
      <c r="A73" s="188"/>
      <c r="B73" s="11" t="s">
        <v>1146</v>
      </c>
      <c r="C73" s="12">
        <v>1</v>
      </c>
      <c r="D73" s="12">
        <v>3</v>
      </c>
      <c r="E73" s="12">
        <v>0</v>
      </c>
      <c r="F73" s="20">
        <v>3</v>
      </c>
    </row>
    <row r="74" spans="1:6" x14ac:dyDescent="0.25">
      <c r="A74" s="188"/>
      <c r="B74" s="11" t="s">
        <v>1093</v>
      </c>
      <c r="C74" s="12">
        <v>4</v>
      </c>
      <c r="D74" s="12">
        <v>0</v>
      </c>
      <c r="E74" s="12">
        <v>0</v>
      </c>
      <c r="F74" s="20">
        <v>1</v>
      </c>
    </row>
    <row r="75" spans="1:6" x14ac:dyDescent="0.25">
      <c r="A75" s="188"/>
      <c r="B75" s="11" t="s">
        <v>405</v>
      </c>
      <c r="C75" s="15"/>
      <c r="D75" s="15"/>
      <c r="E75" s="15"/>
      <c r="F75" s="19"/>
    </row>
    <row r="76" spans="1:6" x14ac:dyDescent="0.25">
      <c r="A76" s="188"/>
      <c r="B76" s="11" t="s">
        <v>1094</v>
      </c>
      <c r="C76" s="15"/>
      <c r="D76" s="15"/>
      <c r="E76" s="15"/>
      <c r="F76" s="19"/>
    </row>
    <row r="77" spans="1:6" x14ac:dyDescent="0.25">
      <c r="A77" s="188"/>
      <c r="B77" s="11" t="s">
        <v>1095</v>
      </c>
      <c r="C77" s="12">
        <v>1</v>
      </c>
      <c r="D77" s="12">
        <v>0</v>
      </c>
      <c r="E77" s="12">
        <v>0</v>
      </c>
      <c r="F77" s="20">
        <v>0</v>
      </c>
    </row>
    <row r="78" spans="1:6" x14ac:dyDescent="0.25">
      <c r="A78" s="188"/>
      <c r="B78" s="11" t="s">
        <v>1096</v>
      </c>
      <c r="C78" s="12">
        <v>0</v>
      </c>
      <c r="D78" s="12">
        <v>0</v>
      </c>
      <c r="E78" s="12">
        <v>0</v>
      </c>
      <c r="F78" s="20">
        <v>1</v>
      </c>
    </row>
    <row r="79" spans="1:6" x14ac:dyDescent="0.25">
      <c r="A79" s="188"/>
      <c r="B79" s="11" t="s">
        <v>1097</v>
      </c>
      <c r="C79" s="12">
        <v>220</v>
      </c>
      <c r="D79" s="12">
        <v>122</v>
      </c>
      <c r="E79" s="12">
        <v>3</v>
      </c>
      <c r="F79" s="20">
        <v>63</v>
      </c>
    </row>
    <row r="80" spans="1:6" x14ac:dyDescent="0.25">
      <c r="A80" s="188"/>
      <c r="B80" s="11" t="s">
        <v>1098</v>
      </c>
      <c r="C80" s="15"/>
      <c r="D80" s="15"/>
      <c r="E80" s="15"/>
      <c r="F80" s="19"/>
    </row>
    <row r="81" spans="1:6" x14ac:dyDescent="0.25">
      <c r="A81" s="189"/>
      <c r="B81" s="11" t="s">
        <v>1099</v>
      </c>
      <c r="C81" s="12">
        <v>1</v>
      </c>
      <c r="D81" s="12">
        <v>0</v>
      </c>
      <c r="E81" s="12">
        <v>1</v>
      </c>
      <c r="F81" s="20">
        <v>0</v>
      </c>
    </row>
    <row r="82" spans="1:6" x14ac:dyDescent="0.25">
      <c r="A82" s="203" t="s">
        <v>1100</v>
      </c>
      <c r="B82" s="204"/>
      <c r="C82" s="27">
        <v>833</v>
      </c>
      <c r="D82" s="27">
        <v>321</v>
      </c>
      <c r="E82" s="27">
        <v>25</v>
      </c>
      <c r="F82" s="27">
        <v>255</v>
      </c>
    </row>
    <row r="83" spans="1:6" x14ac:dyDescent="0.25">
      <c r="A83" s="187" t="s">
        <v>1147</v>
      </c>
      <c r="B83" s="11" t="s">
        <v>1101</v>
      </c>
      <c r="C83" s="15"/>
      <c r="D83" s="15"/>
      <c r="E83" s="15"/>
      <c r="F83" s="19"/>
    </row>
    <row r="84" spans="1:6" x14ac:dyDescent="0.25">
      <c r="A84" s="188"/>
      <c r="B84" s="11" t="s">
        <v>1102</v>
      </c>
      <c r="C84" s="15"/>
      <c r="D84" s="15"/>
      <c r="E84" s="15"/>
      <c r="F84" s="19"/>
    </row>
    <row r="85" spans="1:6" x14ac:dyDescent="0.25">
      <c r="A85" s="189"/>
      <c r="B85" s="11" t="s">
        <v>111</v>
      </c>
      <c r="C85" s="12">
        <v>2</v>
      </c>
      <c r="D85" s="12">
        <v>0</v>
      </c>
      <c r="E85" s="12">
        <v>0</v>
      </c>
      <c r="F85" s="20">
        <v>0</v>
      </c>
    </row>
    <row r="86" spans="1:6" x14ac:dyDescent="0.25">
      <c r="A86" s="203" t="s">
        <v>1148</v>
      </c>
      <c r="B86" s="204"/>
      <c r="C86" s="27">
        <v>2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BLQlt//abjnWX6qP+jzd3eKCoam0frGuOPK9e788fv6d2TT+Itjpv6xffqr9NK5nUpyz93zXtaI0ldzSZDGpzw==" saltValue="PJfAbiBzvZwAq7hVCjgtc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0</v>
      </c>
    </row>
    <row r="6" spans="1:3" x14ac:dyDescent="0.25">
      <c r="A6" s="10" t="s">
        <v>1152</v>
      </c>
      <c r="B6" s="14"/>
      <c r="C6" s="20">
        <v>113</v>
      </c>
    </row>
    <row r="7" spans="1:3" x14ac:dyDescent="0.25">
      <c r="A7" s="10" t="s">
        <v>1153</v>
      </c>
      <c r="B7" s="14"/>
      <c r="C7" s="20">
        <v>0</v>
      </c>
    </row>
    <row r="8" spans="1:3" x14ac:dyDescent="0.25">
      <c r="A8" s="10" t="s">
        <v>1154</v>
      </c>
      <c r="B8" s="14"/>
      <c r="C8" s="19"/>
    </row>
    <row r="9" spans="1:3" x14ac:dyDescent="0.25">
      <c r="A9" s="10" t="s">
        <v>1155</v>
      </c>
      <c r="B9" s="14"/>
      <c r="C9" s="19"/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7</v>
      </c>
    </row>
    <row r="14" spans="1:3" x14ac:dyDescent="0.25">
      <c r="A14" s="10" t="s">
        <v>1152</v>
      </c>
      <c r="B14" s="14"/>
      <c r="C14" s="20">
        <v>178</v>
      </c>
    </row>
    <row r="15" spans="1:3" x14ac:dyDescent="0.25">
      <c r="A15" s="10" t="s">
        <v>1157</v>
      </c>
      <c r="B15" s="14"/>
      <c r="C15" s="20">
        <v>3</v>
      </c>
    </row>
    <row r="16" spans="1:3" x14ac:dyDescent="0.25">
      <c r="A16" s="10" t="s">
        <v>1154</v>
      </c>
      <c r="B16" s="14"/>
      <c r="C16" s="19"/>
    </row>
    <row r="17" spans="1:3" x14ac:dyDescent="0.25">
      <c r="A17" s="10" t="s">
        <v>1155</v>
      </c>
      <c r="B17" s="14"/>
      <c r="C17" s="19"/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17</v>
      </c>
    </row>
    <row r="22" spans="1:3" x14ac:dyDescent="0.25">
      <c r="A22" s="10" t="s">
        <v>1159</v>
      </c>
      <c r="B22" s="14"/>
      <c r="C22" s="20">
        <v>15</v>
      </c>
    </row>
    <row r="23" spans="1:3" x14ac:dyDescent="0.25">
      <c r="A23" s="10" t="s">
        <v>1160</v>
      </c>
      <c r="B23" s="14"/>
      <c r="C23" s="20">
        <v>2</v>
      </c>
    </row>
    <row r="24" spans="1:3" x14ac:dyDescent="0.25">
      <c r="A24" s="10" t="s">
        <v>1161</v>
      </c>
      <c r="B24" s="14"/>
      <c r="C24" s="20">
        <v>2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8</v>
      </c>
    </row>
    <row r="29" spans="1:3" x14ac:dyDescent="0.25">
      <c r="A29" s="10" t="s">
        <v>1164</v>
      </c>
      <c r="B29" s="14"/>
      <c r="C29" s="20">
        <v>6</v>
      </c>
    </row>
    <row r="30" spans="1:3" x14ac:dyDescent="0.25">
      <c r="A30" s="10" t="s">
        <v>1165</v>
      </c>
      <c r="B30" s="14"/>
      <c r="C30" s="19"/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/>
    </row>
    <row r="35" spans="1:3" x14ac:dyDescent="0.25">
      <c r="A35" s="10" t="s">
        <v>1168</v>
      </c>
      <c r="B35" s="14"/>
      <c r="C35" s="20">
        <v>6</v>
      </c>
    </row>
    <row r="36" spans="1:3" x14ac:dyDescent="0.25">
      <c r="A36" s="10" t="s">
        <v>1169</v>
      </c>
      <c r="B36" s="14"/>
      <c r="C36" s="20">
        <v>2</v>
      </c>
    </row>
    <row r="37" spans="1:3" x14ac:dyDescent="0.25">
      <c r="A37" s="4"/>
    </row>
  </sheetData>
  <sheetProtection algorithmName="SHA-512" hashValue="J2MjpsM/BbkumgcpuRzcSPCWOOYIxAAYq/iPOUFyxGeRrYgXLxWAsgXrIINxs6r//+zF1/SRtcnyzdb30ik0uA==" saltValue="j6Q4NN0dG5VHUuALYCb0I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6</v>
      </c>
    </row>
    <row r="6" spans="1:3" x14ac:dyDescent="0.25">
      <c r="A6" s="10" t="s">
        <v>1173</v>
      </c>
      <c r="B6" s="14"/>
      <c r="C6" s="20">
        <v>7</v>
      </c>
    </row>
    <row r="7" spans="1:3" x14ac:dyDescent="0.25">
      <c r="A7" s="10" t="s">
        <v>1174</v>
      </c>
      <c r="B7" s="14"/>
      <c r="C7" s="20">
        <v>0</v>
      </c>
    </row>
    <row r="8" spans="1:3" x14ac:dyDescent="0.25">
      <c r="A8" s="10" t="s">
        <v>1175</v>
      </c>
      <c r="B8" s="14"/>
      <c r="C8" s="20">
        <v>1</v>
      </c>
    </row>
    <row r="9" spans="1:3" x14ac:dyDescent="0.25">
      <c r="A9" s="10" t="s">
        <v>1176</v>
      </c>
      <c r="B9" s="14"/>
      <c r="C9" s="20">
        <v>7</v>
      </c>
    </row>
    <row r="10" spans="1:3" x14ac:dyDescent="0.25">
      <c r="A10" s="10" t="s">
        <v>1177</v>
      </c>
      <c r="B10" s="14"/>
      <c r="C10" s="20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10</v>
      </c>
    </row>
    <row r="15" spans="1:3" x14ac:dyDescent="0.25">
      <c r="A15" s="10" t="s">
        <v>1180</v>
      </c>
      <c r="B15" s="14"/>
      <c r="C15" s="20">
        <v>0</v>
      </c>
    </row>
    <row r="16" spans="1:3" x14ac:dyDescent="0.25">
      <c r="A16" s="10" t="s">
        <v>1181</v>
      </c>
      <c r="B16" s="14"/>
      <c r="C16" s="20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20">
        <v>0</v>
      </c>
    </row>
    <row r="21" spans="1:3" x14ac:dyDescent="0.25">
      <c r="A21" s="10" t="s">
        <v>1184</v>
      </c>
      <c r="B21" s="14"/>
      <c r="C21" s="20">
        <v>0</v>
      </c>
    </row>
    <row r="22" spans="1:3" x14ac:dyDescent="0.25">
      <c r="A22" s="10" t="s">
        <v>1185</v>
      </c>
      <c r="B22" s="14"/>
      <c r="C22" s="20">
        <v>1</v>
      </c>
    </row>
    <row r="23" spans="1:3" x14ac:dyDescent="0.25">
      <c r="A23" s="10" t="s">
        <v>1113</v>
      </c>
      <c r="B23" s="14"/>
      <c r="C23" s="20">
        <v>2</v>
      </c>
    </row>
    <row r="24" spans="1:3" x14ac:dyDescent="0.25">
      <c r="A24" s="10" t="s">
        <v>1186</v>
      </c>
      <c r="B24" s="14"/>
      <c r="C24" s="20">
        <v>0</v>
      </c>
    </row>
    <row r="25" spans="1:3" x14ac:dyDescent="0.25">
      <c r="A25" s="10" t="s">
        <v>1187</v>
      </c>
      <c r="B25" s="14"/>
      <c r="C25" s="20">
        <v>1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20">
        <v>0</v>
      </c>
    </row>
    <row r="30" spans="1:3" x14ac:dyDescent="0.25">
      <c r="A30" s="10" t="s">
        <v>1184</v>
      </c>
      <c r="B30" s="14"/>
      <c r="C30" s="20">
        <v>0</v>
      </c>
    </row>
    <row r="31" spans="1:3" x14ac:dyDescent="0.25">
      <c r="A31" s="10" t="s">
        <v>1185</v>
      </c>
      <c r="B31" s="14"/>
      <c r="C31" s="20">
        <v>1</v>
      </c>
    </row>
    <row r="32" spans="1:3" x14ac:dyDescent="0.25">
      <c r="A32" s="10" t="s">
        <v>1113</v>
      </c>
      <c r="B32" s="14"/>
      <c r="C32" s="20">
        <v>2</v>
      </c>
    </row>
    <row r="33" spans="1:3" x14ac:dyDescent="0.25">
      <c r="A33" s="10" t="s">
        <v>1186</v>
      </c>
      <c r="B33" s="14"/>
      <c r="C33" s="20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20">
        <v>0</v>
      </c>
    </row>
    <row r="38" spans="1:3" x14ac:dyDescent="0.25">
      <c r="A38" s="10" t="s">
        <v>1184</v>
      </c>
      <c r="B38" s="14"/>
      <c r="C38" s="20">
        <v>0</v>
      </c>
    </row>
    <row r="39" spans="1:3" x14ac:dyDescent="0.25">
      <c r="A39" s="10" t="s">
        <v>1185</v>
      </c>
      <c r="B39" s="14"/>
      <c r="C39" s="20">
        <v>1</v>
      </c>
    </row>
    <row r="40" spans="1:3" x14ac:dyDescent="0.25">
      <c r="A40" s="10" t="s">
        <v>1113</v>
      </c>
      <c r="B40" s="14"/>
      <c r="C40" s="20">
        <v>0</v>
      </c>
    </row>
    <row r="41" spans="1:3" x14ac:dyDescent="0.25">
      <c r="A41" s="10" t="s">
        <v>1186</v>
      </c>
      <c r="B41" s="14"/>
      <c r="C41" s="20">
        <v>1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20">
        <v>0</v>
      </c>
    </row>
    <row r="46" spans="1:3" x14ac:dyDescent="0.25">
      <c r="A46" s="10" t="s">
        <v>1184</v>
      </c>
      <c r="B46" s="14"/>
      <c r="C46" s="20">
        <v>0</v>
      </c>
    </row>
    <row r="47" spans="1:3" x14ac:dyDescent="0.25">
      <c r="A47" s="10" t="s">
        <v>1185</v>
      </c>
      <c r="B47" s="14"/>
      <c r="C47" s="20">
        <v>1</v>
      </c>
    </row>
    <row r="48" spans="1:3" x14ac:dyDescent="0.25">
      <c r="A48" s="10" t="s">
        <v>1113</v>
      </c>
      <c r="B48" s="14"/>
      <c r="C48" s="20">
        <v>3</v>
      </c>
    </row>
    <row r="49" spans="1:3" x14ac:dyDescent="0.25">
      <c r="A49" s="10" t="s">
        <v>1186</v>
      </c>
      <c r="B49" s="14"/>
      <c r="C49" s="20">
        <v>0</v>
      </c>
    </row>
    <row r="50" spans="1:3" x14ac:dyDescent="0.25">
      <c r="A50" s="4"/>
    </row>
  </sheetData>
  <sheetProtection algorithmName="SHA-512" hashValue="/rbgLdx2AslDYlEWJwF6/NNURWdP8WHNRzPBSClAZCulJVSRxbaP7/3lcNgO/v6My53SxkWIXcWi+mYPVdcx1A==" saltValue="CwVjmrdOkq282lEcK3qAT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1" t="s">
        <v>645</v>
      </c>
      <c r="B4" s="202"/>
      <c r="C4" s="27">
        <v>350</v>
      </c>
      <c r="D4" s="27">
        <v>336</v>
      </c>
      <c r="E4" s="28">
        <v>0</v>
      </c>
      <c r="F4" s="27">
        <v>772</v>
      </c>
      <c r="G4" s="27">
        <v>380</v>
      </c>
      <c r="H4" s="27">
        <v>192</v>
      </c>
      <c r="I4" s="27">
        <v>64</v>
      </c>
      <c r="J4" s="27">
        <v>0</v>
      </c>
      <c r="K4" s="27">
        <v>0</v>
      </c>
      <c r="L4" s="27">
        <v>0</v>
      </c>
      <c r="M4" s="27">
        <v>0</v>
      </c>
      <c r="N4" s="27">
        <v>16</v>
      </c>
      <c r="O4" s="27">
        <v>0</v>
      </c>
      <c r="P4" s="27">
        <v>488</v>
      </c>
    </row>
    <row r="5" spans="1:16" ht="45" x14ac:dyDescent="0.25">
      <c r="A5" s="33" t="s">
        <v>646</v>
      </c>
      <c r="B5" s="33" t="s">
        <v>647</v>
      </c>
      <c r="C5" s="12">
        <v>8</v>
      </c>
      <c r="D5" s="12">
        <v>7</v>
      </c>
      <c r="E5" s="26">
        <v>0</v>
      </c>
      <c r="F5" s="12">
        <v>6</v>
      </c>
      <c r="G5" s="12">
        <v>6</v>
      </c>
      <c r="H5" s="12">
        <v>7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9</v>
      </c>
    </row>
    <row r="6" spans="1:16" ht="33.75" x14ac:dyDescent="0.25">
      <c r="A6" s="33" t="s">
        <v>648</v>
      </c>
      <c r="B6" s="33" t="s">
        <v>649</v>
      </c>
      <c r="C6" s="12">
        <v>197</v>
      </c>
      <c r="D6" s="12">
        <v>204</v>
      </c>
      <c r="E6" s="26">
        <v>-1</v>
      </c>
      <c r="F6" s="12">
        <v>448</v>
      </c>
      <c r="G6" s="12">
        <v>136</v>
      </c>
      <c r="H6" s="12">
        <v>84</v>
      </c>
      <c r="I6" s="12">
        <v>13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146</v>
      </c>
    </row>
    <row r="7" spans="1:16" ht="22.5" x14ac:dyDescent="0.25">
      <c r="A7" s="33" t="s">
        <v>650</v>
      </c>
      <c r="B7" s="33" t="s">
        <v>651</v>
      </c>
      <c r="C7" s="12">
        <v>21</v>
      </c>
      <c r="D7" s="12">
        <v>19</v>
      </c>
      <c r="E7" s="26">
        <v>0</v>
      </c>
      <c r="F7" s="12">
        <v>14</v>
      </c>
      <c r="G7" s="12">
        <v>0</v>
      </c>
      <c r="H7" s="12">
        <v>15</v>
      </c>
      <c r="I7" s="12">
        <v>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8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3</v>
      </c>
      <c r="E8" s="26">
        <v>-1</v>
      </c>
      <c r="F8" s="12">
        <v>0</v>
      </c>
      <c r="G8" s="12">
        <v>0</v>
      </c>
      <c r="H8" s="12">
        <v>2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3" t="s">
        <v>654</v>
      </c>
      <c r="B9" s="33" t="s">
        <v>655</v>
      </c>
      <c r="C9" s="12">
        <v>12</v>
      </c>
      <c r="D9" s="12">
        <v>5</v>
      </c>
      <c r="E9" s="26">
        <v>1</v>
      </c>
      <c r="F9" s="12">
        <v>18</v>
      </c>
      <c r="G9" s="12">
        <v>8</v>
      </c>
      <c r="H9" s="12">
        <v>12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13</v>
      </c>
    </row>
    <row r="10" spans="1:16" ht="22.5" x14ac:dyDescent="0.25">
      <c r="A10" s="33" t="s">
        <v>656</v>
      </c>
      <c r="B10" s="33" t="s">
        <v>657</v>
      </c>
      <c r="C10" s="12">
        <v>109</v>
      </c>
      <c r="D10" s="12">
        <v>90</v>
      </c>
      <c r="E10" s="26">
        <v>0</v>
      </c>
      <c r="F10" s="12">
        <v>285</v>
      </c>
      <c r="G10" s="12">
        <v>230</v>
      </c>
      <c r="H10" s="12">
        <v>71</v>
      </c>
      <c r="I10" s="12">
        <v>44</v>
      </c>
      <c r="J10" s="12">
        <v>0</v>
      </c>
      <c r="K10" s="12">
        <v>0</v>
      </c>
      <c r="L10" s="12">
        <v>0</v>
      </c>
      <c r="M10" s="12">
        <v>0</v>
      </c>
      <c r="N10" s="12">
        <v>16</v>
      </c>
      <c r="O10" s="12">
        <v>0</v>
      </c>
      <c r="P10" s="20">
        <v>312</v>
      </c>
    </row>
    <row r="11" spans="1:16" ht="33.75" x14ac:dyDescent="0.25">
      <c r="A11" s="33" t="s">
        <v>658</v>
      </c>
      <c r="B11" s="33" t="s">
        <v>659</v>
      </c>
      <c r="C11" s="12">
        <v>3</v>
      </c>
      <c r="D11" s="12">
        <v>8</v>
      </c>
      <c r="E11" s="26">
        <v>-1</v>
      </c>
      <c r="F11" s="12">
        <v>1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A8sxTDvVxi5skvRi3pIcnYG2bd7oJlJRbepl2yXlUL6gRGh/Inwku4dVaOZOGE2mqxAPmnxudjYeGkg/zkRtKw==" saltValue="/fIfrJYjCjt0EbVwodJDR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2026-06-05T08:12:27Z</dcterms:created>
  <dcterms:modified xsi:type="dcterms:W3CDTF">2026-06-22T09:42:47Z</dcterms:modified>
</cp:coreProperties>
</file>