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ml.chartshapes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0104C47-240F-491D-B075-C5D74C5EA0BB}" xr6:coauthVersionLast="47" xr6:coauthVersionMax="47" xr10:uidLastSave="{00000000-0000-0000-0000-000000000000}"/>
  <workbookProtection workbookAlgorithmName="SHA-512" workbookHashValue="m0tZJrEULxLePbtND2q/Y3GFaLCXpEecQ550Pg7vDlSufx08Phr6ns0dB/H98M+SWEzX8UPXVO0gKSpdBsACZw==" workbookSaltValue="v7q3cgYs8OeWa4XI+zO7q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E82" i="15" s="1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D82" i="15" s="1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H43" i="15" s="1"/>
  <c r="G11" i="15"/>
  <c r="G43" i="15" s="1"/>
  <c r="F11" i="15"/>
  <c r="E11" i="15"/>
  <c r="E43" i="15" s="1"/>
  <c r="D11" i="15"/>
  <c r="D43" i="15" s="1"/>
  <c r="D123" i="15"/>
  <c r="L43" i="15"/>
  <c r="K43" i="15"/>
  <c r="J43" i="15"/>
  <c r="F43" i="15"/>
  <c r="I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5FBEA2F-3310-4DE9-8B01-53CCBC7CB4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CFFF215-3112-4E7C-868F-F2F9557B85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27123A0-C04F-49A3-80D2-F2A158A194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72F3CB6-2BC9-4750-A151-6D14510B96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192003E-7E9B-49C6-A849-639884B743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F9B5B25-7DE2-416B-B3CC-018252DCC9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3883534-EEA2-4AD3-8076-7B9119C21B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2DB1E8A-5BA8-46B1-A6B5-8F5F4CF673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EC9C6D2-1BDF-47F9-AEB4-49A8DEBC64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D8613A8-3F34-47F1-BBF8-5CAAA540E1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BC74ED8-869E-4F9C-AA4D-450F48D0E4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5D1AFE7-7A25-472A-87D7-A5315822EC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AB1038E-4914-4C14-ACAA-61A08B999F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80F62E1-92A5-4EAB-85C3-25A6185D45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8F4FDA2-64CD-4FD5-BE5A-4E9CCBA17E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2C53AD6-FC85-414F-8CE3-6F8A379158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229C571-1D2F-46E2-AE8D-FF05DE3F77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FD1523F-9D08-4971-A7B8-795EEB6E13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0464C68-A299-4C5B-9C67-4A17BFCA18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665E736-F0D2-40A3-9652-C452D35B96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22518B3-941A-4C14-B2B0-DCE8D7E452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23E78D3-7FEB-4A96-9118-20A7F32DF8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47D7BA7-2187-4847-B47C-8C180C07AE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68C5EFF-544F-435C-A0BC-959CEED928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1291F57-06DB-44CE-AC16-DAD5C8E124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1023AF5-6D09-4B9B-AC39-B0E9C04565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F04AF6C-5C46-4786-B223-743C505CD1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1DC9647-A77A-47DE-91E9-04109FB689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B695A10-9F98-43F7-B614-2AE31783FC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F10A47D-C2F8-46C4-A789-6E27F678D7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82AF561-A999-4534-AF32-21C12DC61F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5DD9F62-F668-4610-BD7C-D6CEA3EDE4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<sst xmlns="http://schemas.openxmlformats.org/spreadsheetml/2006/main" count="2963" uniqueCount="1839">
  <si>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</si>
  <si>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</si>
  <si>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</si>
  <si>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</si>
  <si>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</si>
  <si>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</si>
  <si>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</si>
  <si>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Las Palmas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</si>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</sst>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02896311-9C1A-4F8D-9DA7-6797E544C7FB}"/>
    <cellStyle name="Normal" xfId="0" builtinId="0"/>
    <cellStyle name="Normal 2" xfId="1" xr:uid="{C4BCACC7-D28D-4D73-B5F0-78D3785A27E0}"/>
    <cellStyle name="Normal 3" xfId="3" xr:uid="{6AA853DF-4F75-4661-BC86-3992D2834B1E}"/>
    <cellStyle name="Normal 3 2" xfId="4" xr:uid="{B0497B43-6DC7-427A-A8EC-B0499524C5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28-412A-8A24-A4A0B2DF3C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28-412A-8A24-A4A0B2DF3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8363</c:v>
                </c:pt>
                <c:pt idx="1">
                  <c:v>56418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28-412A-8A24-A4A0B2DF3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DB-43B4-83FE-8EC6E0AFE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DB-43B4-83FE-8EC6E0AFE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DB-43B4-83FE-8EC6E0AFE24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21</c:v>
                </c:pt>
                <c:pt idx="1">
                  <c:v>1276</c:v>
                </c:pt>
                <c:pt idx="2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DB-43B4-83FE-8EC6E0AFE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FC-4B96-8FBC-50EBD438BF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FC-4B96-8FBC-50EBD438BF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FC-4B96-8FBC-50EBD438BF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FC-4B96-8FBC-50EBD438B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7B-4ADC-92D5-64006D8B2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7B-4ADC-92D5-64006D8B2E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7B-4ADC-92D5-64006D8B2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12-4825-B35D-CF620A8ED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12-4825-B35D-CF620A8EDB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10721</c:v>
                </c:pt>
                <c:pt idx="1">
                  <c:v>6562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2-4825-B35D-CF620A8ED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3309</c:v>
              </c:pt>
              <c:pt idx="1">
                <c:v>3847</c:v>
              </c:pt>
              <c:pt idx="2">
                <c:v>119</c:v>
              </c:pt>
              <c:pt idx="3">
                <c:v>12</c:v>
              </c:pt>
              <c:pt idx="4">
                <c:v>1076</c:v>
              </c:pt>
            </c:numLit>
          </c:val>
          <c:extLst>
            <c:ext xmlns:c16="http://schemas.microsoft.com/office/drawing/2014/chart" uri="{C3380CC4-5D6E-409C-BE32-E72D297353CC}">
              <c16:uniqueId val="{00000001-2AF1-4801-A2FA-930BBDDF2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5694</c:v>
              </c:pt>
              <c:pt idx="1">
                <c:v>2826</c:v>
              </c:pt>
              <c:pt idx="2">
                <c:v>203</c:v>
              </c:pt>
              <c:pt idx="3">
                <c:v>126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8944-4D7A-9136-40FE1FD48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112</c:v>
              </c:pt>
              <c:pt idx="2">
                <c:v>34</c:v>
              </c:pt>
              <c:pt idx="3">
                <c:v>3</c:v>
              </c:pt>
              <c:pt idx="4">
                <c:v>199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2694-43A4-8CCF-9DC183134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102</c:v>
              </c:pt>
              <c:pt idx="1">
                <c:v>237</c:v>
              </c:pt>
              <c:pt idx="2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1-745D-4261-8A20-B0C7D4596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Aux!$C$2:$C$8</c:f>
              <c:strCache>
                <c:ptCount val="7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3288</c:v>
              </c:pt>
              <c:pt idx="1">
                <c:v>50</c:v>
              </c:pt>
              <c:pt idx="2">
                <c:v>173</c:v>
              </c:pt>
              <c:pt idx="3">
                <c:v>7</c:v>
              </c:pt>
              <c:pt idx="4">
                <c:v>4</c:v>
              </c:pt>
              <c:pt idx="5">
                <c:v>120</c:v>
              </c:pt>
              <c:pt idx="6">
                <c:v>1811</c:v>
              </c:pt>
            </c:numLit>
          </c:val>
          <c:extLst>
            <c:ext xmlns:c16="http://schemas.microsoft.com/office/drawing/2014/chart" uri="{C3380CC4-5D6E-409C-BE32-E72D297353CC}">
              <c16:uniqueId val="{00000001-8306-427C-A255-4144E524D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.10831664791901012"/>
          <c:w val="0.26628523622047245"/>
          <c:h val="0.8916833520809899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248</c:v>
              </c:pt>
              <c:pt idx="1">
                <c:v>168</c:v>
              </c:pt>
              <c:pt idx="2">
                <c:v>14</c:v>
              </c:pt>
              <c:pt idx="3">
                <c:v>77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BE71-4AB4-90FD-109431254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7-4A8F-9090-2DC516F341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C7-4A8F-9090-2DC516F341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C7-4A8F-9090-2DC516F341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1827</c:v>
                </c:pt>
                <c:pt idx="1">
                  <c:v>2298</c:v>
                </c:pt>
                <c:pt idx="2">
                  <c:v>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C7-4A8F-9090-2DC516F34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32438</c:v>
              </c:pt>
              <c:pt idx="1">
                <c:v>5834</c:v>
              </c:pt>
              <c:pt idx="2">
                <c:v>4970</c:v>
              </c:pt>
              <c:pt idx="3">
                <c:v>1903</c:v>
              </c:pt>
              <c:pt idx="4">
                <c:v>276</c:v>
              </c:pt>
              <c:pt idx="5">
                <c:v>1629</c:v>
              </c:pt>
              <c:pt idx="6">
                <c:v>15117</c:v>
              </c:pt>
              <c:pt idx="7">
                <c:v>108</c:v>
              </c:pt>
              <c:pt idx="8">
                <c:v>242</c:v>
              </c:pt>
              <c:pt idx="9">
                <c:v>1276</c:v>
              </c:pt>
              <c:pt idx="10">
                <c:v>1791</c:v>
              </c:pt>
              <c:pt idx="11">
                <c:v>479</c:v>
              </c:pt>
              <c:pt idx="12">
                <c:v>605</c:v>
              </c:pt>
              <c:pt idx="13">
                <c:v>2311</c:v>
              </c:pt>
              <c:pt idx="14">
                <c:v>558</c:v>
              </c:pt>
              <c:pt idx="15">
                <c:v>6985</c:v>
              </c:pt>
              <c:pt idx="16">
                <c:v>414</c:v>
              </c:pt>
            </c:numLit>
          </c:val>
          <c:extLst>
            <c:ext xmlns:c16="http://schemas.microsoft.com/office/drawing/2014/chart" uri="{C3380CC4-5D6E-409C-BE32-E72D297353CC}">
              <c16:uniqueId val="{00000001-BC7B-4500-A7D3-BE314E76D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717</c:v>
              </c:pt>
              <c:pt idx="1">
                <c:v>4492</c:v>
              </c:pt>
              <c:pt idx="2">
                <c:v>1106</c:v>
              </c:pt>
              <c:pt idx="3">
                <c:v>176</c:v>
              </c:pt>
              <c:pt idx="4">
                <c:v>52</c:v>
              </c:pt>
              <c:pt idx="5">
                <c:v>85</c:v>
              </c:pt>
              <c:pt idx="6">
                <c:v>1931</c:v>
              </c:pt>
              <c:pt idx="7">
                <c:v>74</c:v>
              </c:pt>
              <c:pt idx="8">
                <c:v>4133</c:v>
              </c:pt>
              <c:pt idx="9">
                <c:v>207</c:v>
              </c:pt>
              <c:pt idx="10">
                <c:v>54</c:v>
              </c:pt>
              <c:pt idx="11">
                <c:v>1289</c:v>
              </c:pt>
              <c:pt idx="12">
                <c:v>563</c:v>
              </c:pt>
              <c:pt idx="13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1-A558-43D2-8814-8311F505B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411</c:v>
              </c:pt>
              <c:pt idx="1">
                <c:v>704</c:v>
              </c:pt>
              <c:pt idx="2">
                <c:v>578</c:v>
              </c:pt>
              <c:pt idx="3">
                <c:v>22</c:v>
              </c:pt>
              <c:pt idx="4">
                <c:v>32</c:v>
              </c:pt>
              <c:pt idx="5">
                <c:v>24</c:v>
              </c:pt>
              <c:pt idx="6">
                <c:v>36</c:v>
              </c:pt>
              <c:pt idx="7">
                <c:v>876</c:v>
              </c:pt>
              <c:pt idx="8">
                <c:v>303</c:v>
              </c:pt>
              <c:pt idx="9">
                <c:v>4458</c:v>
              </c:pt>
              <c:pt idx="10">
                <c:v>181</c:v>
              </c:pt>
              <c:pt idx="11">
                <c:v>48</c:v>
              </c:pt>
              <c:pt idx="12">
                <c:v>912</c:v>
              </c:pt>
              <c:pt idx="13">
                <c:v>388</c:v>
              </c:pt>
              <c:pt idx="1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261A-4F9D-9F53-1E90481DC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528</c:v>
              </c:pt>
              <c:pt idx="1">
                <c:v>322</c:v>
              </c:pt>
              <c:pt idx="2">
                <c:v>244</c:v>
              </c:pt>
              <c:pt idx="3">
                <c:v>202</c:v>
              </c:pt>
              <c:pt idx="4">
                <c:v>222</c:v>
              </c:pt>
              <c:pt idx="5">
                <c:v>2706</c:v>
              </c:pt>
              <c:pt idx="6">
                <c:v>83</c:v>
              </c:pt>
              <c:pt idx="7">
                <c:v>301</c:v>
              </c:pt>
              <c:pt idx="8">
                <c:v>277</c:v>
              </c:pt>
              <c:pt idx="9">
                <c:v>94</c:v>
              </c:pt>
              <c:pt idx="10">
                <c:v>450</c:v>
              </c:pt>
              <c:pt idx="11">
                <c:v>164</c:v>
              </c:pt>
              <c:pt idx="12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1-E98B-4AE1-B7A6-F4EA87277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462</c:v>
              </c:pt>
              <c:pt idx="1">
                <c:v>79</c:v>
              </c:pt>
              <c:pt idx="2">
                <c:v>126</c:v>
              </c:pt>
              <c:pt idx="3">
                <c:v>162</c:v>
              </c:pt>
              <c:pt idx="4">
                <c:v>171</c:v>
              </c:pt>
              <c:pt idx="5">
                <c:v>1962</c:v>
              </c:pt>
              <c:pt idx="6">
                <c:v>55</c:v>
              </c:pt>
              <c:pt idx="7">
                <c:v>197</c:v>
              </c:pt>
              <c:pt idx="8">
                <c:v>225</c:v>
              </c:pt>
              <c:pt idx="9">
                <c:v>65</c:v>
              </c:pt>
              <c:pt idx="10">
                <c:v>320</c:v>
              </c:pt>
              <c:pt idx="11">
                <c:v>129</c:v>
              </c:pt>
              <c:pt idx="12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1-15E6-4FAF-ACF2-93013671C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61</c:v>
              </c:pt>
              <c:pt idx="1">
                <c:v>37</c:v>
              </c:pt>
              <c:pt idx="2">
                <c:v>8</c:v>
              </c:pt>
              <c:pt idx="3">
                <c:v>234</c:v>
              </c:pt>
              <c:pt idx="4">
                <c:v>4</c:v>
              </c:pt>
              <c:pt idx="5">
                <c:v>1</c:v>
              </c:pt>
              <c:pt idx="6">
                <c:v>5</c:v>
              </c:pt>
              <c:pt idx="7">
                <c:v>2</c:v>
              </c:pt>
              <c:pt idx="8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2F72-41E2-AC21-3E4D18230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</c:f>
              <c:strCache>
                <c:ptCount val="1"/>
                <c:pt idx="0">
                  <c:v>Patrimonio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54B-4C0D-9F83-F35E89BDE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</c:v>
              </c:pt>
              <c:pt idx="1">
                <c:v>5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8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FBB-4A2E-A128-08F1AA338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4</c:v>
              </c:pt>
              <c:pt idx="2">
                <c:v>1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D3A-46BA-AE4A-E9F93904A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Aux!$F$2:$F$13</c:f>
              <c:strCache>
                <c:ptCount val="12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12</c:v>
              </c:pt>
              <c:pt idx="1">
                <c:v>20</c:v>
              </c:pt>
              <c:pt idx="2">
                <c:v>22</c:v>
              </c:pt>
              <c:pt idx="3">
                <c:v>39</c:v>
              </c:pt>
              <c:pt idx="4">
                <c:v>32</c:v>
              </c:pt>
              <c:pt idx="5">
                <c:v>44</c:v>
              </c:pt>
              <c:pt idx="6">
                <c:v>28</c:v>
              </c:pt>
              <c:pt idx="7">
                <c:v>23</c:v>
              </c:pt>
              <c:pt idx="8">
                <c:v>59</c:v>
              </c:pt>
              <c:pt idx="9">
                <c:v>11</c:v>
              </c:pt>
              <c:pt idx="10">
                <c:v>42</c:v>
              </c:pt>
              <c:pt idx="11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1-0F58-4C1F-B5E5-1251C410B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2A-4B25-8364-518FF3D8C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2A-4B25-8364-518FF3D8CD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6889</c:v>
                </c:pt>
                <c:pt idx="1">
                  <c:v>-1195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2A-4B25-8364-518FF3D8C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</c:v>
              </c:pt>
              <c:pt idx="1">
                <c:v>14</c:v>
              </c:pt>
              <c:pt idx="2">
                <c:v>4</c:v>
              </c:pt>
              <c:pt idx="3">
                <c:v>9</c:v>
              </c:pt>
              <c:pt idx="4">
                <c:v>1</c:v>
              </c:pt>
              <c:pt idx="5">
                <c:v>47</c:v>
              </c:pt>
              <c:pt idx="6">
                <c:v>27</c:v>
              </c:pt>
              <c:pt idx="7">
                <c:v>16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08D8-4C03-AEF4-BECD798C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376</c:v>
              </c:pt>
              <c:pt idx="1">
                <c:v>607</c:v>
              </c:pt>
              <c:pt idx="2">
                <c:v>488</c:v>
              </c:pt>
              <c:pt idx="3">
                <c:v>71</c:v>
              </c:pt>
              <c:pt idx="4">
                <c:v>629</c:v>
              </c:pt>
              <c:pt idx="5">
                <c:v>133</c:v>
              </c:pt>
              <c:pt idx="6">
                <c:v>3878</c:v>
              </c:pt>
              <c:pt idx="7">
                <c:v>173</c:v>
              </c:pt>
              <c:pt idx="8">
                <c:v>707</c:v>
              </c:pt>
              <c:pt idx="9">
                <c:v>256</c:v>
              </c:pt>
              <c:pt idx="10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1-AC21-4BF9-9D95-17894927A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AE-496C-A3EC-1FE1B9C01D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AE-496C-A3EC-1FE1B9C01D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AE-496C-A3EC-1FE1B9C01D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EAE-496C-A3EC-1FE1B9C01D1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AE-496C-A3EC-1FE1B9C01D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0</c:v>
                </c:pt>
                <c:pt idx="1">
                  <c:v>7</c:v>
                </c:pt>
                <c:pt idx="2">
                  <c:v>0</c:v>
                </c:pt>
                <c:pt idx="3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AE-496C-A3EC-1FE1B9C01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8B-4745-8A16-01F9472B67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8B-4745-8A16-01F9472B67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8B-4745-8A16-01F9472B67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88B-4745-8A16-01F9472B67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88B-4745-8A16-01F9472B671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8B-4745-8A16-01F9472B671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B-4745-8A16-01F9472B6715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B-4745-8A16-01F9472B6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28</c:v>
                </c:pt>
                <c:pt idx="1">
                  <c:v>12</c:v>
                </c:pt>
                <c:pt idx="2">
                  <c:v>71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8B-4745-8A16-01F9472B6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2949</c:v>
                </c:pt>
                <c:pt idx="1">
                  <c:v>360</c:v>
                </c:pt>
                <c:pt idx="2">
                  <c:v>817</c:v>
                </c:pt>
                <c:pt idx="3">
                  <c:v>81</c:v>
                </c:pt>
                <c:pt idx="4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6-41F8-AAB0-9A42607D1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3-444F-824C-676E7E56E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729</c:v>
                </c:pt>
                <c:pt idx="1">
                  <c:v>61</c:v>
                </c:pt>
                <c:pt idx="2">
                  <c:v>27</c:v>
                </c:pt>
                <c:pt idx="3">
                  <c:v>635</c:v>
                </c:pt>
                <c:pt idx="4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0-4C5F-AB72-DED1B6EDC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999</c:v>
                </c:pt>
                <c:pt idx="1">
                  <c:v>667</c:v>
                </c:pt>
                <c:pt idx="2">
                  <c:v>11</c:v>
                </c:pt>
                <c:pt idx="3">
                  <c:v>8</c:v>
                </c:pt>
                <c:pt idx="4">
                  <c:v>1599</c:v>
                </c:pt>
                <c:pt idx="5">
                  <c:v>1088</c:v>
                </c:pt>
                <c:pt idx="6">
                  <c:v>0</c:v>
                </c:pt>
                <c:pt idx="7">
                  <c:v>0</c:v>
                </c:pt>
                <c:pt idx="8">
                  <c:v>373</c:v>
                </c:pt>
                <c:pt idx="9">
                  <c:v>20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E-4CA0-AF43-F96B876BB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70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C-431A-9451-DB7A4CCC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130</c:v>
              </c:pt>
              <c:pt idx="2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1-3A88-4B9E-974D-805102262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7F-4E79-9D64-AD4122E4E2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7F-4E79-9D64-AD4122E4E2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2961</c:v>
                </c:pt>
                <c:pt idx="1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7F-4E79-9D64-AD4122E4E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67</c:v>
              </c:pt>
              <c:pt idx="1">
                <c:v>9</c:v>
              </c:pt>
              <c:pt idx="2">
                <c:v>264</c:v>
              </c:pt>
              <c:pt idx="3">
                <c:v>19</c:v>
              </c:pt>
              <c:pt idx="4">
                <c:v>54</c:v>
              </c:pt>
              <c:pt idx="5">
                <c:v>9</c:v>
              </c:pt>
              <c:pt idx="6">
                <c:v>22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E2E2-4896-B3DD-D7342FAA7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Odio</c:v>
                </c:pt>
                <c:pt idx="15">
                  <c:v>Otros</c:v>
                </c:pt>
                <c:pt idx="16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153</c:v>
              </c:pt>
              <c:pt idx="2">
                <c:v>181</c:v>
              </c:pt>
              <c:pt idx="3">
                <c:v>187</c:v>
              </c:pt>
              <c:pt idx="4">
                <c:v>98</c:v>
              </c:pt>
              <c:pt idx="5">
                <c:v>75</c:v>
              </c:pt>
              <c:pt idx="6">
                <c:v>42</c:v>
              </c:pt>
              <c:pt idx="7">
                <c:v>45</c:v>
              </c:pt>
              <c:pt idx="8">
                <c:v>2</c:v>
              </c:pt>
              <c:pt idx="9">
                <c:v>51</c:v>
              </c:pt>
              <c:pt idx="10">
                <c:v>177</c:v>
              </c:pt>
              <c:pt idx="11">
                <c:v>49</c:v>
              </c:pt>
              <c:pt idx="12">
                <c:v>2</c:v>
              </c:pt>
              <c:pt idx="13">
                <c:v>2</c:v>
              </c:pt>
              <c:pt idx="14">
                <c:v>2</c:v>
              </c:pt>
              <c:pt idx="15">
                <c:v>340</c:v>
              </c:pt>
              <c:pt idx="16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1-E6D4-4F21-BB6B-CFB2D9CBC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CD-487E-B42D-CDC8C1408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CD-487E-B42D-CDC8C14087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CD-487E-B42D-CDC8C1408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318</c:v>
              </c:pt>
              <c:pt idx="1">
                <c:v>88</c:v>
              </c:pt>
              <c:pt idx="2">
                <c:v>7</c:v>
              </c:pt>
              <c:pt idx="3">
                <c:v>7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5037-415C-BD7A-140DC014C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66</c:v>
              </c:pt>
              <c:pt idx="1">
                <c:v>4</c:v>
              </c:pt>
              <c:pt idx="2">
                <c:v>1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1-C643-4756-A895-E4F2EF3A4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C24-4524-80C7-63AD89B9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FE-4D40-8ED3-B64F041FFA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FE-4D40-8ED3-B64F041FFA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157</c:v>
                </c:pt>
                <c:pt idx="1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FE-4D40-8ED3-B64F041FF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23-4BE4-A752-8CC1AB0FF1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23-4BE4-A752-8CC1AB0FF1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23-4BE4-A752-8CC1AB0FF1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23-4BE4-A752-8CC1AB0FF18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23-4BE4-A752-8CC1AB0FF1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112</c:v>
                </c:pt>
                <c:pt idx="1">
                  <c:v>202</c:v>
                </c:pt>
                <c:pt idx="2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23-4BE4-A752-8CC1AB0FF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4488</c:v>
              </c:pt>
              <c:pt idx="1">
                <c:v>1112</c:v>
              </c:pt>
              <c:pt idx="2">
                <c:v>160</c:v>
              </c:pt>
              <c:pt idx="3">
                <c:v>194</c:v>
              </c:pt>
              <c:pt idx="4">
                <c:v>20</c:v>
              </c:pt>
              <c:pt idx="5">
                <c:v>1</c:v>
              </c:pt>
              <c:pt idx="6">
                <c:v>1367</c:v>
              </c:pt>
            </c:numLit>
          </c:val>
          <c:extLst>
            <c:ext xmlns:c16="http://schemas.microsoft.com/office/drawing/2014/chart" uri="{C3380CC4-5D6E-409C-BE32-E72D297353CC}">
              <c16:uniqueId val="{00000001-4E7F-43F5-943A-B0CD85530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712</c:v>
              </c:pt>
              <c:pt idx="1">
                <c:v>394</c:v>
              </c:pt>
              <c:pt idx="2">
                <c:v>30</c:v>
              </c:pt>
              <c:pt idx="3">
                <c:v>6</c:v>
              </c:pt>
              <c:pt idx="4">
                <c:v>4</c:v>
              </c:pt>
              <c:pt idx="5">
                <c:v>507</c:v>
              </c:pt>
            </c:numLit>
          </c:val>
          <c:extLst>
            <c:ext xmlns:c16="http://schemas.microsoft.com/office/drawing/2014/chart" uri="{C3380CC4-5D6E-409C-BE32-E72D297353CC}">
              <c16:uniqueId val="{00000001-A60F-4A4E-AE1C-CA0C0753F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DC-43A2-931A-7BDEE72329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DC-43A2-931A-7BDEE72329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1929</c:v>
                </c:pt>
                <c:pt idx="1">
                  <c:v>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DC-43A2-931A-7BDEE7232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8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C984-4231-85FD-3AB9DD584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76B-4FA5-869E-2C22C65B6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DF8-4E1E-96B1-15D6834A6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B8C-47D5-930C-B3A8432D3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93A-4B5C-AC54-54FDEDA5D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A27-4289-913B-E0B8E70B8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895</c:v>
              </c:pt>
              <c:pt idx="2">
                <c:v>46</c:v>
              </c:pt>
              <c:pt idx="3">
                <c:v>4</c:v>
              </c:pt>
              <c:pt idx="4">
                <c:v>14</c:v>
              </c:pt>
              <c:pt idx="5">
                <c:v>816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EF81-4A3E-AC5E-A692100E4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1808</c:v>
              </c:pt>
              <c:pt idx="2">
                <c:v>39</c:v>
              </c:pt>
              <c:pt idx="3">
                <c:v>3</c:v>
              </c:pt>
              <c:pt idx="4">
                <c:v>159</c:v>
              </c:pt>
              <c:pt idx="5">
                <c:v>2094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05F1-4056-B393-E148ACEAA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3E-4B85-A6F7-CFEAA9017F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3E-4B85-A6F7-CFEAA9017F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189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3E-4B85-A6F7-CFEAA9017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</c:v>
              </c:pt>
              <c:pt idx="1">
                <c:v>2197</c:v>
              </c:pt>
              <c:pt idx="2">
                <c:v>28</c:v>
              </c:pt>
              <c:pt idx="3">
                <c:v>3</c:v>
              </c:pt>
              <c:pt idx="4">
                <c:v>143</c:v>
              </c:pt>
              <c:pt idx="5">
                <c:v>2065</c:v>
              </c:pt>
            </c:numLit>
          </c:val>
          <c:extLst>
            <c:ext xmlns:c16="http://schemas.microsoft.com/office/drawing/2014/chart" uri="{C3380CC4-5D6E-409C-BE32-E72D297353CC}">
              <c16:uniqueId val="{00000001-5FC0-4A8D-AD87-B22670E78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98</c:v>
              </c:pt>
              <c:pt idx="1">
                <c:v>22</c:v>
              </c:pt>
              <c:pt idx="2">
                <c:v>10</c:v>
              </c:pt>
              <c:pt idx="3">
                <c:v>46</c:v>
              </c:pt>
              <c:pt idx="4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E514-4634-A29A-FB382D9E2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</c:v>
              </c:pt>
              <c:pt idx="1">
                <c:v>24</c:v>
              </c:pt>
              <c:pt idx="2">
                <c:v>4</c:v>
              </c:pt>
              <c:pt idx="3">
                <c:v>14</c:v>
              </c:pt>
              <c:pt idx="4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1-6367-43B7-A49C-6A235C43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7E09-4D40-84FB-7C02A5C67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1758</c:v>
              </c:pt>
              <c:pt idx="2">
                <c:v>18</c:v>
              </c:pt>
              <c:pt idx="3">
                <c:v>2</c:v>
              </c:pt>
              <c:pt idx="4">
                <c:v>146</c:v>
              </c:pt>
              <c:pt idx="5">
                <c:v>1935</c:v>
              </c:pt>
            </c:numLit>
          </c:val>
          <c:extLst>
            <c:ext xmlns:c16="http://schemas.microsoft.com/office/drawing/2014/chart" uri="{C3380CC4-5D6E-409C-BE32-E72D297353CC}">
              <c16:uniqueId val="{00000001-D5B2-479A-BD0C-0CDF93986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56</c:v>
              </c:pt>
              <c:pt idx="2">
                <c:v>4</c:v>
              </c:pt>
              <c:pt idx="3">
                <c:v>1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1-7B7A-4B4A-9139-96DAD75E9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Juicios Rápidos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105</c:v>
              </c:pt>
              <c:pt idx="2">
                <c:v>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26CC-49BF-A55D-FB8704F68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25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EE34-4322-9572-D6ADA9F53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819-48FC-8190-7478370A0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33-490E-B2B3-9F2C982B9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33-490E-B2B3-9F2C982B96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272</c:v>
                </c:pt>
                <c:pt idx="1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33-490E-B2B3-9F2C982B9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18-4723-AD63-DFEC289CC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18-4723-AD63-DFEC289CCB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18-4723-AD63-DFEC289CCBB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224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18-4723-AD63-DFEC289CC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F6-458B-91D4-B8A4B429CF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F6-458B-91D4-B8A4B429CF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771</c:v>
                </c:pt>
                <c:pt idx="1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F6-458B-91D4-B8A4B429C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1E978CE-DF0C-453F-BAE8-086DEDF3F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62AA4F2-16EB-4C7D-A0C1-8E852216A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1906017-C840-4A0E-8050-3AE859F47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A8E36B2-0161-47B9-8F3E-8846EF45D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B4AE9AE-9A85-4CA1-AB1B-F9DA4F43A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07D9B1A-35C4-4459-AF40-BB4713EB5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FB445C5-2892-48A3-91E4-13C8959C4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F0F503F-AEE7-44A8-A00B-90EBB12BB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52266B6-C542-40DC-BA2A-6DF1E55A8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D30C5FF-3531-4169-ACE7-A7E546E87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BAC7715-CA5A-48A4-9BF6-B752F1861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EF3339C-56C0-4A3A-B399-4FCADBBF1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65FFB92-B375-4FEF-96F3-8C57089EE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F9EC4EF-C9C5-F19E-94F7-A56E045E2D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288925</xdr:colOff>
      <xdr:row>6</xdr:row>
      <xdr:rowOff>219075</xdr:rowOff>
    </xdr:from>
    <xdr:to>
      <xdr:col>21</xdr:col>
      <xdr:colOff>733425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78E19AA-99EC-ECC9-931C-8DC32303D1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327025</xdr:colOff>
      <xdr:row>7</xdr:row>
      <xdr:rowOff>142875</xdr:rowOff>
    </xdr:from>
    <xdr:to>
      <xdr:col>54</xdr:col>
      <xdr:colOff>88900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0D2EA19-DA48-263F-F49B-FA46E2837C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466725</xdr:colOff>
      <xdr:row>6</xdr:row>
      <xdr:rowOff>231775</xdr:rowOff>
    </xdr:from>
    <xdr:to>
      <xdr:col>60</xdr:col>
      <xdr:colOff>361950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EBAA3B1-C7EC-52D4-6875-1F8F9FA22C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5F9E828-5882-41E3-B445-252F940742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58B81B6-54F9-B79F-9A0F-A71D2F8BB0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25</xdr:row>
      <xdr:rowOff>104775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D8E82FC-2B70-20D6-DCD2-4C7CB0BFFA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21</xdr:row>
      <xdr:rowOff>123825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150AF79-F92E-8604-1DDC-7B123AB04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22</xdr:row>
      <xdr:rowOff>66675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C96AEBF-E205-537C-B56F-A841925D87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787D66E-C5A2-C45D-1D98-C55DDF325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9A263E7-4875-9181-9244-CAFA83D60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DBEC91E-6204-E226-0596-93B8D0549F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4DAA3E3-C75E-5ECE-95BD-619245A6CC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C9DFEFAF-AD04-38E1-E72D-F59FC81B3F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28AC6E5-9BE0-585A-35DB-79A094E296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8B406A2-3F95-2710-0C25-920D0A1D9F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64C1DA8-B20E-9357-83C6-72961E128C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5416B3E-D8E1-80C1-1685-866A4E781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0E278-7859-4D4A-B90F-3AF8FE942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3730C0A-546A-4D9D-A566-4E0A316B4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E279311-2F16-4775-BB9A-CB836F3C5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7C69CC-1318-4D23-96CD-0FA756F46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53043B6-D202-47CB-B95A-0B61AD208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CD7C5B1-C2A0-42E1-9E5D-0107EFDAC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4AE1550-6129-4F88-9705-06A195551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88899</xdr:colOff>
      <xdr:row>9</xdr:row>
      <xdr:rowOff>86880</xdr:rowOff>
    </xdr:from>
    <xdr:to>
      <xdr:col>14</xdr:col>
      <xdr:colOff>284018</xdr:colOff>
      <xdr:row>16</xdr:row>
      <xdr:rowOff>65232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7D932B0D-3B1E-8DC4-EC23-C585116C63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1B49C0D9-4D65-1971-ECDA-BBAF8D6BB3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798657</xdr:colOff>
      <xdr:row>11</xdr:row>
      <xdr:rowOff>232641</xdr:rowOff>
    </xdr:from>
    <xdr:to>
      <xdr:col>43</xdr:col>
      <xdr:colOff>613353</xdr:colOff>
      <xdr:row>35</xdr:row>
      <xdr:rowOff>49068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DB3516F1-F898-5633-ACB0-7F3EAECBA9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9635663-69FC-4452-B6F5-24BB685E5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3F82181-5827-170F-10D8-2E99956D7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1A51E66-706C-A059-74C1-81D10D684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3C3C5BAF-20D2-DCA5-1FD6-0CA1FC029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55D8CFD-9129-47DD-8305-4421A2050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C784F84-7D5A-4D86-9AF6-9FD3F1B37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D740E21-8DE0-0DD4-9508-1F650CD411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F8B4209-5A2E-5D98-9BF3-E82CA9096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D17E86F-D8B6-7859-FE48-421B50D90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21AEBB1-3989-4B58-8A06-59670D07F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C03CC7E-F381-4A44-A066-890DE19E7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A374EAF-E173-4E0B-AD1B-E21061DD8D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99A5EE2-3F1E-F716-488C-100B65A34C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4532809-EF0B-F183-4614-23D3AB7867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D5944DF-E043-41BE-18D3-A0A444F6D2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171E532-2D95-75B6-C1E7-DD013A3AD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A86ACE1-ECD8-13A8-72C3-6E1645596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16BFB8F-EDBB-74D1-E02F-A1318F4862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BAC7054-FA9E-207E-0C29-648DE89D59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E273842-60A2-E219-878B-34716F9D2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1C36CEF-C91D-1735-0650-D4588AE9CF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F2BD6665-ECBF-C165-67F6-21542B203A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6E252838-63BA-6875-847A-A85601B3B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2277DC5-0748-E6A3-E024-FFFBC6DE08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F8B7942-5F70-AB5C-5594-CBCC9758F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B257132-5DF3-5396-ABD4-313FAA865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9A24FB8-BD85-9448-4B00-D15D7E6AB6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.42578125" customWidth="1"/>
    <col min="2" max="2" width="38.140625" customWidth="1"/>
    <col min="3" max="3" width="10.7109375" customWidth="1"/>
    <col min="4" max="4" width="28" customWidth="1"/>
    <col min="5" max="5" width="14.42578125" customWidth="1"/>
    <col min="6" max="6" width="0.7109375" customWidth="1"/>
    <col min="7" max="19" width="5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ht="25.5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mxmLy1nnWuWSXwB97WbV8aon/Y+rQYIoKh5B2uRG6HjKY/1fZrh3IVllqoYnsqSK0JOAF6Ln0k2QwMH+7L6I9w==" saltValue="Mu7c/ns36fWhW+60X/mGJ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16</v>
      </c>
      <c r="D5" s="12">
        <v>8</v>
      </c>
      <c r="E5" s="20">
        <v>7</v>
      </c>
    </row>
    <row r="6" spans="1:5" x14ac:dyDescent="0.25">
      <c r="A6" s="18" t="s">
        <v>1195</v>
      </c>
      <c r="B6" s="14"/>
      <c r="C6" s="12">
        <v>56</v>
      </c>
      <c r="D6" s="12">
        <v>25</v>
      </c>
      <c r="E6" s="20">
        <v>18</v>
      </c>
    </row>
    <row r="7" spans="1:5" x14ac:dyDescent="0.25">
      <c r="A7" s="18" t="s">
        <v>1196</v>
      </c>
      <c r="B7" s="14"/>
      <c r="C7" s="12">
        <v>4</v>
      </c>
      <c r="D7" s="12">
        <v>0</v>
      </c>
      <c r="E7" s="20">
        <v>2</v>
      </c>
    </row>
    <row r="8" spans="1:5" x14ac:dyDescent="0.25">
      <c r="A8" s="18" t="s">
        <v>1197</v>
      </c>
      <c r="B8" s="14"/>
      <c r="C8" s="12">
        <v>1</v>
      </c>
      <c r="D8" s="12">
        <v>0</v>
      </c>
      <c r="E8" s="20">
        <v>2</v>
      </c>
    </row>
    <row r="9" spans="1:5" x14ac:dyDescent="0.25">
      <c r="A9" s="18" t="s">
        <v>615</v>
      </c>
      <c r="B9" s="14"/>
      <c r="C9" s="12">
        <v>0</v>
      </c>
      <c r="D9" s="12">
        <v>0</v>
      </c>
      <c r="E9" s="20">
        <v>0</v>
      </c>
    </row>
    <row r="10" spans="1:5" x14ac:dyDescent="0.25">
      <c r="A10" s="18" t="s">
        <v>1198</v>
      </c>
      <c r="B10" s="14"/>
      <c r="C10" s="12">
        <v>46</v>
      </c>
      <c r="D10" s="12">
        <v>21</v>
      </c>
      <c r="E10" s="20">
        <v>25</v>
      </c>
    </row>
    <row r="11" spans="1:5" x14ac:dyDescent="0.25">
      <c r="A11" s="201" t="s">
        <v>956</v>
      </c>
      <c r="B11" s="202"/>
      <c r="C11" s="27">
        <v>123</v>
      </c>
      <c r="D11" s="27">
        <v>54</v>
      </c>
      <c r="E11" s="27">
        <v>54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/>
    </row>
    <row r="15" spans="1:5" x14ac:dyDescent="0.25">
      <c r="A15" s="18" t="s">
        <v>1201</v>
      </c>
      <c r="B15" s="14"/>
      <c r="C15" s="19"/>
    </row>
    <row r="16" spans="1:5" x14ac:dyDescent="0.25">
      <c r="A16" s="18" t="s">
        <v>1202</v>
      </c>
      <c r="B16" s="14"/>
      <c r="C16" s="19"/>
    </row>
    <row r="17" spans="1:3" x14ac:dyDescent="0.25">
      <c r="A17" s="201" t="s">
        <v>956</v>
      </c>
      <c r="B17" s="202"/>
      <c r="C17" s="34"/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20">
        <v>5</v>
      </c>
    </row>
    <row r="22" spans="1:3" x14ac:dyDescent="0.25">
      <c r="A22" s="18" t="s">
        <v>1195</v>
      </c>
      <c r="B22" s="14"/>
      <c r="C22" s="20">
        <v>74</v>
      </c>
    </row>
    <row r="23" spans="1:3" x14ac:dyDescent="0.25">
      <c r="A23" s="18" t="s">
        <v>1196</v>
      </c>
      <c r="B23" s="14"/>
      <c r="C23" s="20">
        <v>2</v>
      </c>
    </row>
    <row r="24" spans="1:3" x14ac:dyDescent="0.25">
      <c r="A24" s="18" t="s">
        <v>1197</v>
      </c>
      <c r="B24" s="14"/>
      <c r="C24" s="20">
        <v>3</v>
      </c>
    </row>
    <row r="25" spans="1:3" x14ac:dyDescent="0.25">
      <c r="A25" s="18" t="s">
        <v>615</v>
      </c>
      <c r="B25" s="14"/>
      <c r="C25" s="20">
        <v>0</v>
      </c>
    </row>
    <row r="26" spans="1:3" x14ac:dyDescent="0.25">
      <c r="A26" s="18" t="s">
        <v>1198</v>
      </c>
      <c r="B26" s="14"/>
      <c r="C26" s="20">
        <v>-22</v>
      </c>
    </row>
    <row r="27" spans="1:3" x14ac:dyDescent="0.25">
      <c r="A27" s="201" t="s">
        <v>956</v>
      </c>
      <c r="B27" s="202"/>
      <c r="C27" s="27">
        <v>62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20">
        <v>0</v>
      </c>
    </row>
    <row r="32" spans="1:3" x14ac:dyDescent="0.25">
      <c r="A32" s="18" t="s">
        <v>1049</v>
      </c>
      <c r="B32" s="14"/>
      <c r="C32" s="20">
        <v>2</v>
      </c>
    </row>
    <row r="33" spans="1:3" x14ac:dyDescent="0.25">
      <c r="A33" s="18" t="s">
        <v>1204</v>
      </c>
      <c r="B33" s="14"/>
      <c r="C33" s="20">
        <v>105</v>
      </c>
    </row>
    <row r="34" spans="1:3" x14ac:dyDescent="0.25">
      <c r="A34" s="18" t="s">
        <v>1147</v>
      </c>
      <c r="B34" s="14"/>
      <c r="C34" s="20">
        <v>1</v>
      </c>
    </row>
    <row r="35" spans="1:3" x14ac:dyDescent="0.25">
      <c r="A35" s="18" t="s">
        <v>1205</v>
      </c>
      <c r="B35" s="14"/>
      <c r="C35" s="20">
        <v>28</v>
      </c>
    </row>
    <row r="36" spans="1:3" x14ac:dyDescent="0.25">
      <c r="A36" s="18" t="s">
        <v>1051</v>
      </c>
      <c r="B36" s="14"/>
      <c r="C36" s="20">
        <v>0</v>
      </c>
    </row>
    <row r="37" spans="1:3" x14ac:dyDescent="0.25">
      <c r="A37" s="18" t="s">
        <v>1052</v>
      </c>
      <c r="B37" s="14"/>
      <c r="C37" s="20">
        <v>0</v>
      </c>
    </row>
    <row r="38" spans="1:3" x14ac:dyDescent="0.25">
      <c r="A38" s="18" t="s">
        <v>1110</v>
      </c>
      <c r="B38" s="14"/>
      <c r="C38" s="20">
        <v>0</v>
      </c>
    </row>
    <row r="39" spans="1:3" x14ac:dyDescent="0.25">
      <c r="A39" s="18" t="s">
        <v>1111</v>
      </c>
      <c r="B39" s="14"/>
      <c r="C39" s="20">
        <v>0</v>
      </c>
    </row>
    <row r="40" spans="1:3" x14ac:dyDescent="0.25">
      <c r="A40" s="201" t="s">
        <v>956</v>
      </c>
      <c r="B40" s="202"/>
      <c r="C40" s="27">
        <v>136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20">
        <v>1</v>
      </c>
    </row>
    <row r="45" spans="1:3" x14ac:dyDescent="0.25">
      <c r="A45" s="18" t="s">
        <v>1195</v>
      </c>
      <c r="B45" s="14"/>
      <c r="C45" s="20">
        <v>31</v>
      </c>
    </row>
    <row r="46" spans="1:3" x14ac:dyDescent="0.25">
      <c r="A46" s="18" t="s">
        <v>1196</v>
      </c>
      <c r="B46" s="14"/>
      <c r="C46" s="20">
        <v>1</v>
      </c>
    </row>
    <row r="47" spans="1:3" x14ac:dyDescent="0.25">
      <c r="A47" s="18" t="s">
        <v>1197</v>
      </c>
      <c r="B47" s="14"/>
      <c r="C47" s="20">
        <v>1</v>
      </c>
    </row>
    <row r="48" spans="1:3" x14ac:dyDescent="0.25">
      <c r="A48" s="18" t="s">
        <v>615</v>
      </c>
      <c r="B48" s="14"/>
      <c r="C48" s="20">
        <v>0</v>
      </c>
    </row>
    <row r="49" spans="1:3" x14ac:dyDescent="0.25">
      <c r="A49" s="18" t="s">
        <v>1198</v>
      </c>
      <c r="B49" s="14"/>
      <c r="C49" s="20">
        <v>21</v>
      </c>
    </row>
    <row r="50" spans="1:3" x14ac:dyDescent="0.25">
      <c r="A50" s="201" t="s">
        <v>956</v>
      </c>
      <c r="B50" s="202"/>
      <c r="C50" s="27">
        <v>55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20">
        <v>1</v>
      </c>
    </row>
    <row r="54" spans="1:3" x14ac:dyDescent="0.25">
      <c r="A54" s="189"/>
      <c r="B54" s="11" t="s">
        <v>82</v>
      </c>
      <c r="C54" s="19"/>
    </row>
    <row r="55" spans="1:3" x14ac:dyDescent="0.25">
      <c r="A55" s="187" t="s">
        <v>1195</v>
      </c>
      <c r="B55" s="11" t="s">
        <v>79</v>
      </c>
      <c r="C55" s="20">
        <v>25</v>
      </c>
    </row>
    <row r="56" spans="1:3" x14ac:dyDescent="0.25">
      <c r="A56" s="189"/>
      <c r="B56" s="11" t="s">
        <v>82</v>
      </c>
      <c r="C56" s="20">
        <v>5</v>
      </c>
    </row>
    <row r="57" spans="1:3" x14ac:dyDescent="0.25">
      <c r="A57" s="187" t="s">
        <v>1196</v>
      </c>
      <c r="B57" s="11" t="s">
        <v>79</v>
      </c>
      <c r="C57" s="19"/>
    </row>
    <row r="58" spans="1:3" x14ac:dyDescent="0.25">
      <c r="A58" s="189"/>
      <c r="B58" s="11" t="s">
        <v>82</v>
      </c>
      <c r="C58" s="19"/>
    </row>
    <row r="59" spans="1:3" x14ac:dyDescent="0.25">
      <c r="A59" s="187" t="s">
        <v>1197</v>
      </c>
      <c r="B59" s="11" t="s">
        <v>79</v>
      </c>
      <c r="C59" s="19"/>
    </row>
    <row r="60" spans="1:3" x14ac:dyDescent="0.25">
      <c r="A60" s="189"/>
      <c r="B60" s="11" t="s">
        <v>82</v>
      </c>
      <c r="C60" s="19"/>
    </row>
    <row r="61" spans="1:3" x14ac:dyDescent="0.25">
      <c r="A61" s="187" t="s">
        <v>615</v>
      </c>
      <c r="B61" s="11" t="s">
        <v>79</v>
      </c>
      <c r="C61" s="19"/>
    </row>
    <row r="62" spans="1:3" x14ac:dyDescent="0.25">
      <c r="A62" s="189"/>
      <c r="B62" s="11" t="s">
        <v>82</v>
      </c>
      <c r="C62" s="19"/>
    </row>
    <row r="63" spans="1:3" x14ac:dyDescent="0.25">
      <c r="A63" s="187" t="s">
        <v>1198</v>
      </c>
      <c r="B63" s="11" t="s">
        <v>79</v>
      </c>
      <c r="C63" s="20">
        <v>13</v>
      </c>
    </row>
    <row r="64" spans="1:3" x14ac:dyDescent="0.25">
      <c r="A64" s="189"/>
      <c r="B64" s="11" t="s">
        <v>82</v>
      </c>
      <c r="C64" s="20">
        <v>1</v>
      </c>
    </row>
    <row r="65" spans="1:3" x14ac:dyDescent="0.25">
      <c r="A65" s="201" t="s">
        <v>956</v>
      </c>
      <c r="B65" s="202"/>
      <c r="C65" s="27">
        <v>45</v>
      </c>
    </row>
    <row r="66" spans="1:3" x14ac:dyDescent="0.25">
      <c r="A66" s="4"/>
    </row>
  </sheetData>
  <sheetProtection algorithmName="SHA-512" hashValue="7ByaKyyx/jTdtlRxfwUkuyKpGY3Cs2fq9H4+CE3+W1yZhvIJhzZmRHVerPTy5C6zy2GWzZZ+7koOo7EyHvsW/A==" saltValue="dODfpBVPLDkCxgWRBo6/N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5" t="s">
        <v>1210</v>
      </c>
    </row>
    <row r="5" spans="1:7" ht="22.5" x14ac:dyDescent="0.25">
      <c r="A5" s="190" t="s">
        <v>1212</v>
      </c>
      <c r="B5" s="30" t="s">
        <v>1213</v>
      </c>
      <c r="C5" s="12">
        <v>41</v>
      </c>
      <c r="D5" s="12">
        <v>6</v>
      </c>
      <c r="E5" s="12">
        <v>4</v>
      </c>
      <c r="F5" s="12">
        <v>0</v>
      </c>
      <c r="G5" s="36">
        <v>41</v>
      </c>
    </row>
    <row r="6" spans="1:7" x14ac:dyDescent="0.25">
      <c r="A6" s="192"/>
      <c r="B6" s="30" t="s">
        <v>1214</v>
      </c>
      <c r="C6" s="12">
        <v>0</v>
      </c>
      <c r="D6" s="12">
        <v>0</v>
      </c>
      <c r="E6" s="12">
        <v>0</v>
      </c>
      <c r="F6" s="12">
        <v>0</v>
      </c>
      <c r="G6" s="36">
        <v>0</v>
      </c>
    </row>
    <row r="7" spans="1:7" x14ac:dyDescent="0.25">
      <c r="A7" s="10" t="s">
        <v>1215</v>
      </c>
      <c r="B7" s="30" t="s">
        <v>1216</v>
      </c>
      <c r="C7" s="12">
        <v>4</v>
      </c>
      <c r="D7" s="12">
        <v>2</v>
      </c>
      <c r="E7" s="12">
        <v>0</v>
      </c>
      <c r="F7" s="12">
        <v>0</v>
      </c>
      <c r="G7" s="36">
        <v>4</v>
      </c>
    </row>
    <row r="8" spans="1:7" ht="22.5" x14ac:dyDescent="0.25">
      <c r="A8" s="190" t="s">
        <v>1217</v>
      </c>
      <c r="B8" s="30" t="s">
        <v>1218</v>
      </c>
      <c r="C8" s="12">
        <v>25</v>
      </c>
      <c r="D8" s="12">
        <v>20</v>
      </c>
      <c r="E8" s="12">
        <v>12</v>
      </c>
      <c r="F8" s="12">
        <v>0</v>
      </c>
      <c r="G8" s="36">
        <v>25</v>
      </c>
    </row>
    <row r="9" spans="1:7" x14ac:dyDescent="0.25">
      <c r="A9" s="191"/>
      <c r="B9" s="30" t="s">
        <v>1219</v>
      </c>
      <c r="C9" s="12">
        <v>14</v>
      </c>
      <c r="D9" s="12">
        <v>0</v>
      </c>
      <c r="E9" s="12">
        <v>0</v>
      </c>
      <c r="F9" s="12">
        <v>0</v>
      </c>
      <c r="G9" s="36">
        <v>14</v>
      </c>
    </row>
    <row r="10" spans="1:7" ht="22.5" x14ac:dyDescent="0.25">
      <c r="A10" s="192"/>
      <c r="B10" s="30" t="s">
        <v>1220</v>
      </c>
      <c r="C10" s="12">
        <v>0</v>
      </c>
      <c r="D10" s="12">
        <v>0</v>
      </c>
      <c r="E10" s="12">
        <v>1</v>
      </c>
      <c r="F10" s="12">
        <v>0</v>
      </c>
      <c r="G10" s="36">
        <v>0</v>
      </c>
    </row>
    <row r="11" spans="1:7" ht="22.5" x14ac:dyDescent="0.25">
      <c r="A11" s="190" t="s">
        <v>1221</v>
      </c>
      <c r="B11" s="30" t="s">
        <v>1222</v>
      </c>
      <c r="C11" s="12">
        <v>0</v>
      </c>
      <c r="D11" s="12">
        <v>0</v>
      </c>
      <c r="E11" s="12">
        <v>0</v>
      </c>
      <c r="F11" s="12">
        <v>0</v>
      </c>
      <c r="G11" s="36">
        <v>0</v>
      </c>
    </row>
    <row r="12" spans="1:7" x14ac:dyDescent="0.25">
      <c r="A12" s="191"/>
      <c r="B12" s="30" t="s">
        <v>1223</v>
      </c>
      <c r="C12" s="12">
        <v>11</v>
      </c>
      <c r="D12" s="12">
        <v>0</v>
      </c>
      <c r="E12" s="12">
        <v>0</v>
      </c>
      <c r="F12" s="12">
        <v>0</v>
      </c>
      <c r="G12" s="36">
        <v>11</v>
      </c>
    </row>
    <row r="13" spans="1:7" ht="22.5" x14ac:dyDescent="0.25">
      <c r="A13" s="192"/>
      <c r="B13" s="30" t="s">
        <v>1224</v>
      </c>
      <c r="C13" s="12">
        <v>19</v>
      </c>
      <c r="D13" s="12">
        <v>2</v>
      </c>
      <c r="E13" s="12">
        <v>2</v>
      </c>
      <c r="F13" s="12">
        <v>0</v>
      </c>
      <c r="G13" s="36">
        <v>19</v>
      </c>
    </row>
    <row r="14" spans="1:7" ht="22.5" x14ac:dyDescent="0.25">
      <c r="A14" s="10" t="s">
        <v>1225</v>
      </c>
      <c r="B14" s="30" t="s">
        <v>1226</v>
      </c>
      <c r="C14" s="12">
        <v>2</v>
      </c>
      <c r="D14" s="12">
        <v>0</v>
      </c>
      <c r="E14" s="12">
        <v>0</v>
      </c>
      <c r="F14" s="12">
        <v>0</v>
      </c>
      <c r="G14" s="36">
        <v>2</v>
      </c>
    </row>
    <row r="15" spans="1:7" x14ac:dyDescent="0.25">
      <c r="A15" s="190" t="s">
        <v>1227</v>
      </c>
      <c r="B15" s="30" t="s">
        <v>1228</v>
      </c>
      <c r="C15" s="12">
        <v>643</v>
      </c>
      <c r="D15" s="12">
        <v>272</v>
      </c>
      <c r="E15" s="12">
        <v>132</v>
      </c>
      <c r="F15" s="12">
        <v>8</v>
      </c>
      <c r="G15" s="36">
        <v>643</v>
      </c>
    </row>
    <row r="16" spans="1:7" x14ac:dyDescent="0.25">
      <c r="A16" s="191"/>
      <c r="B16" s="30" t="s">
        <v>1229</v>
      </c>
      <c r="C16" s="12">
        <v>0</v>
      </c>
      <c r="D16" s="12">
        <v>0</v>
      </c>
      <c r="E16" s="12">
        <v>0</v>
      </c>
      <c r="F16" s="12">
        <v>0</v>
      </c>
      <c r="G16" s="36">
        <v>0</v>
      </c>
    </row>
    <row r="17" spans="1:7" x14ac:dyDescent="0.25">
      <c r="A17" s="191"/>
      <c r="B17" s="30" t="s">
        <v>1230</v>
      </c>
      <c r="C17" s="12">
        <v>0</v>
      </c>
      <c r="D17" s="12">
        <v>0</v>
      </c>
      <c r="E17" s="12">
        <v>0</v>
      </c>
      <c r="F17" s="12">
        <v>0</v>
      </c>
      <c r="G17" s="36">
        <v>0</v>
      </c>
    </row>
    <row r="18" spans="1:7" x14ac:dyDescent="0.25">
      <c r="A18" s="191"/>
      <c r="B18" s="30" t="s">
        <v>1231</v>
      </c>
      <c r="C18" s="12">
        <v>2</v>
      </c>
      <c r="D18" s="12">
        <v>0</v>
      </c>
      <c r="E18" s="12">
        <v>0</v>
      </c>
      <c r="F18" s="12">
        <v>0</v>
      </c>
      <c r="G18" s="36">
        <v>2</v>
      </c>
    </row>
    <row r="19" spans="1:7" ht="22.5" x14ac:dyDescent="0.25">
      <c r="A19" s="192"/>
      <c r="B19" s="30" t="s">
        <v>1232</v>
      </c>
      <c r="C19" s="12">
        <v>0</v>
      </c>
      <c r="D19" s="12">
        <v>0</v>
      </c>
      <c r="E19" s="12">
        <v>0</v>
      </c>
      <c r="F19" s="12">
        <v>0</v>
      </c>
      <c r="G19" s="36">
        <v>0</v>
      </c>
    </row>
    <row r="20" spans="1:7" x14ac:dyDescent="0.25">
      <c r="A20" s="10" t="s">
        <v>1233</v>
      </c>
      <c r="B20" s="30" t="s">
        <v>1234</v>
      </c>
      <c r="C20" s="12">
        <v>2</v>
      </c>
      <c r="D20" s="12">
        <v>0</v>
      </c>
      <c r="E20" s="12">
        <v>0</v>
      </c>
      <c r="F20" s="12">
        <v>0</v>
      </c>
      <c r="G20" s="36">
        <v>2</v>
      </c>
    </row>
    <row r="21" spans="1:7" x14ac:dyDescent="0.25">
      <c r="A21" s="10" t="s">
        <v>1235</v>
      </c>
      <c r="B21" s="30" t="s">
        <v>1236</v>
      </c>
      <c r="C21" s="12">
        <v>0</v>
      </c>
      <c r="D21" s="12">
        <v>0</v>
      </c>
      <c r="E21" s="12">
        <v>0</v>
      </c>
      <c r="F21" s="12">
        <v>0</v>
      </c>
      <c r="G21" s="36">
        <v>0</v>
      </c>
    </row>
    <row r="22" spans="1:7" x14ac:dyDescent="0.25">
      <c r="A22" s="201" t="s">
        <v>956</v>
      </c>
      <c r="B22" s="202"/>
      <c r="C22" s="27">
        <v>763</v>
      </c>
      <c r="D22" s="27">
        <v>302</v>
      </c>
      <c r="E22" s="27">
        <v>151</v>
      </c>
      <c r="F22" s="27">
        <v>8</v>
      </c>
      <c r="G22" s="37">
        <v>763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>
        <v>14</v>
      </c>
    </row>
    <row r="26" spans="1:7" x14ac:dyDescent="0.25">
      <c r="A26" s="18" t="s">
        <v>114</v>
      </c>
      <c r="B26" s="14"/>
      <c r="C26" s="20">
        <v>4</v>
      </c>
    </row>
    <row r="27" spans="1:7" x14ac:dyDescent="0.25">
      <c r="A27" s="18" t="s">
        <v>1080</v>
      </c>
      <c r="B27" s="14"/>
      <c r="C27" s="20">
        <v>8</v>
      </c>
    </row>
    <row r="28" spans="1:7" x14ac:dyDescent="0.25">
      <c r="A28" s="201" t="s">
        <v>956</v>
      </c>
      <c r="B28" s="202"/>
      <c r="C28" s="27">
        <v>26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20">
        <v>42</v>
      </c>
    </row>
    <row r="33" spans="1:3" x14ac:dyDescent="0.25">
      <c r="A33" s="18" t="s">
        <v>1239</v>
      </c>
      <c r="B33" s="14"/>
      <c r="C33" s="20">
        <v>104</v>
      </c>
    </row>
    <row r="34" spans="1:3" x14ac:dyDescent="0.25">
      <c r="A34" s="18" t="s">
        <v>82</v>
      </c>
      <c r="B34" s="14"/>
      <c r="C34" s="20">
        <v>48</v>
      </c>
    </row>
    <row r="35" spans="1:3" x14ac:dyDescent="0.25">
      <c r="A35" s="201" t="s">
        <v>956</v>
      </c>
      <c r="B35" s="202"/>
      <c r="C35" s="27">
        <v>194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20">
        <v>113</v>
      </c>
    </row>
    <row r="40" spans="1:3" x14ac:dyDescent="0.25">
      <c r="A40" s="18" t="s">
        <v>1242</v>
      </c>
      <c r="B40" s="14"/>
      <c r="C40" s="20">
        <v>81</v>
      </c>
    </row>
    <row r="41" spans="1:3" x14ac:dyDescent="0.25">
      <c r="A41" s="201" t="s">
        <v>956</v>
      </c>
      <c r="B41" s="202"/>
      <c r="C41" s="27">
        <v>194</v>
      </c>
    </row>
    <row r="42" spans="1:3" x14ac:dyDescent="0.25">
      <c r="A42" s="4"/>
    </row>
  </sheetData>
  <sheetProtection algorithmName="SHA-512" hashValue="I6nhcpRkqp9Wy/Wbvp8QYp4TPQjp4ONef2UJbrNnHWwq+UE2G9/DpVx64zq5D3hLNNImSntLRZT6BWr1DIMJtQ==" saltValue="sNbslWK0NL6PBKABoFQB4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0" t="s">
        <v>1255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91"/>
      <c r="B7" s="30" t="s">
        <v>1048</v>
      </c>
      <c r="C7" s="40">
        <v>12</v>
      </c>
      <c r="D7" s="40">
        <v>0</v>
      </c>
      <c r="E7" s="40">
        <v>39</v>
      </c>
      <c r="F7" s="40">
        <v>1</v>
      </c>
      <c r="G7" s="40">
        <v>0</v>
      </c>
      <c r="H7" s="40">
        <v>41</v>
      </c>
      <c r="I7" s="40">
        <v>0</v>
      </c>
      <c r="J7" s="40">
        <v>2</v>
      </c>
      <c r="K7" s="40">
        <v>0</v>
      </c>
      <c r="L7" s="36">
        <v>4</v>
      </c>
    </row>
    <row r="8" spans="1:12" x14ac:dyDescent="0.25">
      <c r="A8" s="191"/>
      <c r="B8" s="30" t="s">
        <v>1256</v>
      </c>
      <c r="C8" s="40">
        <v>0</v>
      </c>
      <c r="D8" s="40">
        <v>0</v>
      </c>
      <c r="E8" s="40">
        <v>3</v>
      </c>
      <c r="F8" s="40">
        <v>0</v>
      </c>
      <c r="G8" s="40">
        <v>0</v>
      </c>
      <c r="H8" s="40">
        <v>5</v>
      </c>
      <c r="I8" s="40">
        <v>0</v>
      </c>
      <c r="J8" s="40">
        <v>1</v>
      </c>
      <c r="K8" s="40">
        <v>0</v>
      </c>
      <c r="L8" s="36">
        <v>0</v>
      </c>
    </row>
    <row r="9" spans="1:12" x14ac:dyDescent="0.25">
      <c r="A9" s="192"/>
      <c r="B9" s="30" t="s">
        <v>1257</v>
      </c>
      <c r="C9" s="40">
        <v>0</v>
      </c>
      <c r="D9" s="40">
        <v>0</v>
      </c>
      <c r="E9" s="40">
        <v>1</v>
      </c>
      <c r="F9" s="40">
        <v>0</v>
      </c>
      <c r="G9" s="40">
        <v>0</v>
      </c>
      <c r="H9" s="40">
        <v>7</v>
      </c>
      <c r="I9" s="40">
        <v>0</v>
      </c>
      <c r="J9" s="40">
        <v>0</v>
      </c>
      <c r="K9" s="40">
        <v>0</v>
      </c>
      <c r="L9" s="36">
        <v>0</v>
      </c>
    </row>
    <row r="10" spans="1:12" x14ac:dyDescent="0.25">
      <c r="A10" s="190" t="s">
        <v>1258</v>
      </c>
      <c r="B10" s="30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91"/>
      <c r="B11" s="30" t="s">
        <v>1260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91"/>
      <c r="B12" s="30" t="s">
        <v>1261</v>
      </c>
      <c r="C12" s="40">
        <v>5</v>
      </c>
      <c r="D12" s="40">
        <v>0</v>
      </c>
      <c r="E12" s="40">
        <v>7</v>
      </c>
      <c r="F12" s="40">
        <v>0</v>
      </c>
      <c r="G12" s="40">
        <v>0</v>
      </c>
      <c r="H12" s="40">
        <v>3</v>
      </c>
      <c r="I12" s="40">
        <v>0</v>
      </c>
      <c r="J12" s="40">
        <v>1</v>
      </c>
      <c r="K12" s="40">
        <v>0</v>
      </c>
      <c r="L12" s="36">
        <v>3</v>
      </c>
    </row>
    <row r="13" spans="1:12" x14ac:dyDescent="0.25">
      <c r="A13" s="191"/>
      <c r="B13" s="30" t="s">
        <v>1262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91"/>
      <c r="B14" s="30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91"/>
      <c r="B15" s="30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91"/>
      <c r="B16" s="30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91"/>
      <c r="B17" s="30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91"/>
      <c r="B18" s="30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91"/>
      <c r="B19" s="30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91"/>
      <c r="B20" s="30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91"/>
      <c r="B21" s="30" t="s">
        <v>1270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91"/>
      <c r="B22" s="30" t="s">
        <v>1271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91"/>
      <c r="B23" s="30" t="s">
        <v>1272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91"/>
      <c r="B24" s="30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91"/>
      <c r="B25" s="30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91"/>
      <c r="B26" s="30" t="s">
        <v>1275</v>
      </c>
      <c r="C26" s="40">
        <v>1</v>
      </c>
      <c r="D26" s="40">
        <v>0</v>
      </c>
      <c r="E26" s="40">
        <v>10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36">
        <v>0</v>
      </c>
    </row>
    <row r="27" spans="1:12" x14ac:dyDescent="0.25">
      <c r="A27" s="191"/>
      <c r="B27" s="30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91"/>
      <c r="B28" s="30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91"/>
      <c r="B29" s="30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91"/>
      <c r="B30" s="30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91"/>
      <c r="B31" s="30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91"/>
      <c r="B32" s="30" t="s">
        <v>1281</v>
      </c>
      <c r="C32" s="40">
        <v>0</v>
      </c>
      <c r="D32" s="40">
        <v>0</v>
      </c>
      <c r="E32" s="40">
        <v>2</v>
      </c>
      <c r="F32" s="40">
        <v>0</v>
      </c>
      <c r="G32" s="40">
        <v>0</v>
      </c>
      <c r="H32" s="40">
        <v>1</v>
      </c>
      <c r="I32" s="40">
        <v>0</v>
      </c>
      <c r="J32" s="40">
        <v>0</v>
      </c>
      <c r="K32" s="40">
        <v>0</v>
      </c>
      <c r="L32" s="36">
        <v>0</v>
      </c>
    </row>
    <row r="33" spans="1:12" x14ac:dyDescent="0.25">
      <c r="A33" s="191"/>
      <c r="B33" s="30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91"/>
      <c r="B34" s="30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91"/>
      <c r="B35" s="30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91"/>
      <c r="B36" s="30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91"/>
      <c r="B37" s="30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91"/>
      <c r="B38" s="30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91"/>
      <c r="B39" s="30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91"/>
      <c r="B40" s="30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91"/>
      <c r="B41" s="30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91"/>
      <c r="B42" s="30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91"/>
      <c r="B43" s="30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91"/>
      <c r="B44" s="30" t="s">
        <v>1293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191"/>
      <c r="B45" s="30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91"/>
      <c r="B46" s="30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91"/>
      <c r="B47" s="30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91"/>
      <c r="B48" s="30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91"/>
      <c r="B49" s="30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91"/>
      <c r="B50" s="30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91"/>
      <c r="B51" s="30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91"/>
      <c r="B52" s="30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91"/>
      <c r="B53" s="30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91"/>
      <c r="B54" s="30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91"/>
      <c r="B55" s="30" t="s">
        <v>1304</v>
      </c>
      <c r="C55" s="40">
        <v>0</v>
      </c>
      <c r="D55" s="40">
        <v>0</v>
      </c>
      <c r="E55" s="40">
        <v>2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91"/>
      <c r="B56" s="30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91"/>
      <c r="B57" s="30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91"/>
      <c r="B58" s="30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91"/>
      <c r="B59" s="30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91"/>
      <c r="B60" s="30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91"/>
      <c r="B61" s="30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91"/>
      <c r="B62" s="30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91"/>
      <c r="B63" s="30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91"/>
      <c r="B64" s="30" t="s">
        <v>1313</v>
      </c>
      <c r="C64" s="40">
        <v>0</v>
      </c>
      <c r="D64" s="40">
        <v>0</v>
      </c>
      <c r="E64" s="40">
        <v>1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191"/>
      <c r="B65" s="30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91"/>
      <c r="B66" s="30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91"/>
      <c r="B67" s="30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91"/>
      <c r="B68" s="30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91"/>
      <c r="B69" s="30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91"/>
      <c r="B70" s="30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91"/>
      <c r="B71" s="30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91"/>
      <c r="B72" s="30" t="s">
        <v>1321</v>
      </c>
      <c r="C72" s="40">
        <v>1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191"/>
      <c r="B73" s="30" t="s">
        <v>1322</v>
      </c>
      <c r="C73" s="40">
        <v>0</v>
      </c>
      <c r="D73" s="40">
        <v>0</v>
      </c>
      <c r="E73" s="40">
        <v>2</v>
      </c>
      <c r="F73" s="40">
        <v>0</v>
      </c>
      <c r="G73" s="40">
        <v>0</v>
      </c>
      <c r="H73" s="40">
        <v>1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191"/>
      <c r="B74" s="30" t="s">
        <v>1323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191"/>
      <c r="B75" s="30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91"/>
      <c r="B76" s="30" t="s">
        <v>1325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91"/>
      <c r="B77" s="30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91"/>
      <c r="B78" s="30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91"/>
      <c r="B79" s="30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91"/>
      <c r="B80" s="30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91"/>
      <c r="B81" s="30" t="s">
        <v>1330</v>
      </c>
      <c r="C81" s="40">
        <v>0</v>
      </c>
      <c r="D81" s="40">
        <v>0</v>
      </c>
      <c r="E81" s="40">
        <v>0</v>
      </c>
      <c r="F81" s="40">
        <v>1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36">
        <v>0</v>
      </c>
    </row>
    <row r="82" spans="1:12" x14ac:dyDescent="0.25">
      <c r="A82" s="191"/>
      <c r="B82" s="30" t="s">
        <v>1331</v>
      </c>
      <c r="C82" s="40">
        <v>0</v>
      </c>
      <c r="D82" s="40">
        <v>0</v>
      </c>
      <c r="E82" s="40">
        <v>1</v>
      </c>
      <c r="F82" s="40">
        <v>0</v>
      </c>
      <c r="G82" s="40">
        <v>0</v>
      </c>
      <c r="H82" s="40">
        <v>1</v>
      </c>
      <c r="I82" s="40">
        <v>0</v>
      </c>
      <c r="J82" s="40">
        <v>0</v>
      </c>
      <c r="K82" s="40">
        <v>0</v>
      </c>
      <c r="L82" s="36">
        <v>0</v>
      </c>
    </row>
    <row r="83" spans="1:12" x14ac:dyDescent="0.25">
      <c r="A83" s="191"/>
      <c r="B83" s="30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91"/>
      <c r="B84" s="30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91"/>
      <c r="B85" s="30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91"/>
      <c r="B86" s="30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91"/>
      <c r="B87" s="30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91"/>
      <c r="B88" s="30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91"/>
      <c r="B89" s="30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91"/>
      <c r="B90" s="30" t="s">
        <v>1339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6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91"/>
      <c r="B91" s="30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91"/>
      <c r="B92" s="30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91"/>
      <c r="B93" s="30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91"/>
      <c r="B94" s="30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91"/>
      <c r="B95" s="30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91"/>
      <c r="B96" s="30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91"/>
      <c r="B97" s="30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91"/>
      <c r="B98" s="30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91"/>
      <c r="B99" s="30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91"/>
      <c r="B100" s="30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91"/>
      <c r="B101" s="30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91"/>
      <c r="B102" s="30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91"/>
      <c r="B103" s="30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91"/>
      <c r="B104" s="30" t="s">
        <v>1353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2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191"/>
      <c r="B105" s="30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91"/>
      <c r="B106" s="30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91"/>
      <c r="B107" s="30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91"/>
      <c r="B108" s="30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91"/>
      <c r="B109" s="30" t="s">
        <v>1358</v>
      </c>
      <c r="C109" s="40">
        <v>0</v>
      </c>
      <c r="D109" s="40">
        <v>0</v>
      </c>
      <c r="E109" s="40">
        <v>1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1</v>
      </c>
    </row>
    <row r="110" spans="1:12" x14ac:dyDescent="0.25">
      <c r="A110" s="191"/>
      <c r="B110" s="30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91"/>
      <c r="B111" s="30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91"/>
      <c r="B112" s="30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91"/>
      <c r="B113" s="30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91"/>
      <c r="B114" s="30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91"/>
      <c r="B115" s="30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91"/>
      <c r="B116" s="30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91"/>
      <c r="B117" s="30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91"/>
      <c r="B118" s="30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91"/>
      <c r="B119" s="30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91"/>
      <c r="B120" s="30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91"/>
      <c r="B121" s="30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91"/>
      <c r="B122" s="30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91"/>
      <c r="B123" s="30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91"/>
      <c r="B124" s="30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91"/>
      <c r="B125" s="30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91"/>
      <c r="B126" s="30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91"/>
      <c r="B127" s="30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91"/>
      <c r="B128" s="30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91"/>
      <c r="B129" s="30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91"/>
      <c r="B130" s="30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91"/>
      <c r="B131" s="30" t="s">
        <v>1380</v>
      </c>
      <c r="C131" s="40">
        <v>0</v>
      </c>
      <c r="D131" s="40">
        <v>0</v>
      </c>
      <c r="E131" s="40">
        <v>3</v>
      </c>
      <c r="F131" s="40">
        <v>0</v>
      </c>
      <c r="G131" s="40">
        <v>0</v>
      </c>
      <c r="H131" s="40">
        <v>4</v>
      </c>
      <c r="I131" s="40">
        <v>0</v>
      </c>
      <c r="J131" s="40">
        <v>0</v>
      </c>
      <c r="K131" s="40">
        <v>0</v>
      </c>
      <c r="L131" s="36">
        <v>0</v>
      </c>
    </row>
    <row r="132" spans="1:12" x14ac:dyDescent="0.25">
      <c r="A132" s="191"/>
      <c r="B132" s="30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91"/>
      <c r="B133" s="30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91"/>
      <c r="B134" s="30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91"/>
      <c r="B135" s="30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91"/>
      <c r="B136" s="30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91"/>
      <c r="B137" s="30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91"/>
      <c r="B138" s="30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91"/>
      <c r="B139" s="30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91"/>
      <c r="B140" s="30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91"/>
      <c r="B141" s="30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91"/>
      <c r="B142" s="30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3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91"/>
      <c r="B143" s="30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91"/>
      <c r="B144" s="30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91"/>
      <c r="B145" s="30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91"/>
      <c r="B146" s="30" t="s">
        <v>1395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91"/>
      <c r="B147" s="30" t="s">
        <v>1396</v>
      </c>
      <c r="C147" s="40">
        <v>1</v>
      </c>
      <c r="D147" s="40">
        <v>0</v>
      </c>
      <c r="E147" s="40">
        <v>0</v>
      </c>
      <c r="F147" s="40">
        <v>0</v>
      </c>
      <c r="G147" s="40">
        <v>0</v>
      </c>
      <c r="H147" s="40">
        <v>1</v>
      </c>
      <c r="I147" s="40">
        <v>0</v>
      </c>
      <c r="J147" s="40">
        <v>0</v>
      </c>
      <c r="K147" s="40">
        <v>0</v>
      </c>
      <c r="L147" s="36">
        <v>0</v>
      </c>
    </row>
    <row r="148" spans="1:12" x14ac:dyDescent="0.25">
      <c r="A148" s="191"/>
      <c r="B148" s="30" t="s">
        <v>1397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91"/>
      <c r="B149" s="30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91"/>
      <c r="B150" s="30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91"/>
      <c r="B151" s="30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91"/>
      <c r="B152" s="30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91"/>
      <c r="B153" s="30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91"/>
      <c r="B154" s="30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91"/>
      <c r="B155" s="30" t="s">
        <v>1404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91"/>
      <c r="B156" s="30" t="s">
        <v>1405</v>
      </c>
      <c r="C156" s="40">
        <v>0</v>
      </c>
      <c r="D156" s="40">
        <v>0</v>
      </c>
      <c r="E156" s="40">
        <v>1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91"/>
      <c r="B157" s="30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91"/>
      <c r="B158" s="30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91"/>
      <c r="B159" s="30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91"/>
      <c r="B160" s="30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91"/>
      <c r="B161" s="30" t="s">
        <v>1410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91"/>
      <c r="B162" s="30" t="s">
        <v>1411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91"/>
      <c r="B163" s="30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91"/>
      <c r="B164" s="30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91"/>
      <c r="B165" s="30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91"/>
      <c r="B166" s="30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91"/>
      <c r="B167" s="30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91"/>
      <c r="B168" s="30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91"/>
      <c r="B169" s="30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91"/>
      <c r="B170" s="30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91"/>
      <c r="B171" s="30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91"/>
      <c r="B172" s="30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91"/>
      <c r="B173" s="30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91"/>
      <c r="B174" s="30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91"/>
      <c r="B175" s="30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91"/>
      <c r="B176" s="30" t="s">
        <v>1425</v>
      </c>
      <c r="C176" s="40">
        <v>0</v>
      </c>
      <c r="D176" s="40">
        <v>0</v>
      </c>
      <c r="E176" s="40">
        <v>1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91"/>
      <c r="B177" s="30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91"/>
      <c r="B178" s="30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91"/>
      <c r="B179" s="30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91"/>
      <c r="B180" s="30" t="s">
        <v>1429</v>
      </c>
      <c r="C180" s="40">
        <v>1</v>
      </c>
      <c r="D180" s="40">
        <v>0</v>
      </c>
      <c r="E180" s="40">
        <v>2</v>
      </c>
      <c r="F180" s="40">
        <v>0</v>
      </c>
      <c r="G180" s="40">
        <v>0</v>
      </c>
      <c r="H180" s="40">
        <v>4</v>
      </c>
      <c r="I180" s="40">
        <v>0</v>
      </c>
      <c r="J180" s="40">
        <v>2</v>
      </c>
      <c r="K180" s="40">
        <v>0</v>
      </c>
      <c r="L180" s="36">
        <v>0</v>
      </c>
    </row>
    <row r="181" spans="1:12" x14ac:dyDescent="0.25">
      <c r="A181" s="191"/>
      <c r="B181" s="30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91"/>
      <c r="B182" s="30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91"/>
      <c r="B183" s="30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91"/>
      <c r="B184" s="30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91"/>
      <c r="B185" s="30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91"/>
      <c r="B186" s="30" t="s">
        <v>1435</v>
      </c>
      <c r="C186" s="40">
        <v>0</v>
      </c>
      <c r="D186" s="40">
        <v>0</v>
      </c>
      <c r="E186" s="40">
        <v>1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191"/>
      <c r="B187" s="30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91"/>
      <c r="B188" s="30" t="s">
        <v>1437</v>
      </c>
      <c r="C188" s="40">
        <v>1</v>
      </c>
      <c r="D188" s="40">
        <v>0</v>
      </c>
      <c r="E188" s="40">
        <v>0</v>
      </c>
      <c r="F188" s="40">
        <v>0</v>
      </c>
      <c r="G188" s="40">
        <v>0</v>
      </c>
      <c r="H188" s="40">
        <v>4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91"/>
      <c r="B189" s="30" t="s">
        <v>1438</v>
      </c>
      <c r="C189" s="40">
        <v>1</v>
      </c>
      <c r="D189" s="40">
        <v>0</v>
      </c>
      <c r="E189" s="40">
        <v>0</v>
      </c>
      <c r="F189" s="40">
        <v>0</v>
      </c>
      <c r="G189" s="40">
        <v>0</v>
      </c>
      <c r="H189" s="40">
        <v>6</v>
      </c>
      <c r="I189" s="40">
        <v>0</v>
      </c>
      <c r="J189" s="40">
        <v>0</v>
      </c>
      <c r="K189" s="40">
        <v>0</v>
      </c>
      <c r="L189" s="36">
        <v>0</v>
      </c>
    </row>
    <row r="190" spans="1:12" x14ac:dyDescent="0.25">
      <c r="A190" s="191"/>
      <c r="B190" s="30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91"/>
      <c r="B191" s="30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91"/>
      <c r="B192" s="30" t="s">
        <v>1441</v>
      </c>
      <c r="C192" s="40">
        <v>0</v>
      </c>
      <c r="D192" s="40">
        <v>0</v>
      </c>
      <c r="E192" s="40">
        <v>2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6">
        <v>0</v>
      </c>
    </row>
    <row r="193" spans="1:12" x14ac:dyDescent="0.25">
      <c r="A193" s="191"/>
      <c r="B193" s="30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91"/>
      <c r="B194" s="30" t="s">
        <v>1443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191"/>
      <c r="B195" s="30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91"/>
      <c r="B196" s="30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91"/>
      <c r="B197" s="30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91"/>
      <c r="B198" s="30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91"/>
      <c r="B199" s="30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91"/>
      <c r="B200" s="30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91"/>
      <c r="B201" s="30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91"/>
      <c r="B202" s="30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91"/>
      <c r="B203" s="30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91"/>
      <c r="B204" s="30" t="s">
        <v>1453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0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91"/>
      <c r="B205" s="30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91"/>
      <c r="B206" s="30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91"/>
      <c r="B207" s="30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91"/>
      <c r="B208" s="30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91"/>
      <c r="B209" s="30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91"/>
      <c r="B210" s="30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91"/>
      <c r="B211" s="30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91"/>
      <c r="B212" s="30" t="s">
        <v>1461</v>
      </c>
      <c r="C212" s="40">
        <v>0</v>
      </c>
      <c r="D212" s="40">
        <v>0</v>
      </c>
      <c r="E212" s="40">
        <v>1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91"/>
      <c r="B213" s="30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91"/>
      <c r="B214" s="30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91"/>
      <c r="B215" s="30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91"/>
      <c r="B216" s="30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91"/>
      <c r="B217" s="30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91"/>
      <c r="B218" s="30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91"/>
      <c r="B219" s="30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91"/>
      <c r="B220" s="30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91"/>
      <c r="B221" s="30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91"/>
      <c r="B222" s="30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91"/>
      <c r="B223" s="30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91"/>
      <c r="B224" s="30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91"/>
      <c r="B225" s="30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91"/>
      <c r="B226" s="30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91"/>
      <c r="B227" s="30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91"/>
      <c r="B228" s="30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91"/>
      <c r="B229" s="30" t="s">
        <v>1478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6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191"/>
      <c r="B230" s="30" t="s">
        <v>1479</v>
      </c>
      <c r="C230" s="40">
        <v>0</v>
      </c>
      <c r="D230" s="40">
        <v>0</v>
      </c>
      <c r="E230" s="40">
        <v>4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91"/>
      <c r="B231" s="30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91"/>
      <c r="B232" s="30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91"/>
      <c r="B233" s="30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91"/>
      <c r="B234" s="30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91"/>
      <c r="B235" s="30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91"/>
      <c r="B236" s="30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91"/>
      <c r="B237" s="30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91"/>
      <c r="B238" s="30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91"/>
      <c r="B239" s="30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91"/>
      <c r="B240" s="30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91"/>
      <c r="B241" s="30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91"/>
      <c r="B242" s="30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91"/>
      <c r="B243" s="30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91"/>
      <c r="B244" s="30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91"/>
      <c r="B245" s="30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91"/>
      <c r="B246" s="30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91"/>
      <c r="B247" s="30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91"/>
      <c r="B248" s="30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91"/>
      <c r="B249" s="30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91"/>
      <c r="B250" s="30" t="s">
        <v>1499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191"/>
      <c r="B251" s="30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91"/>
      <c r="B252" s="30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91"/>
      <c r="B253" s="30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91"/>
      <c r="B254" s="30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91"/>
      <c r="B255" s="30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91"/>
      <c r="B256" s="30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91"/>
      <c r="B257" s="30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91"/>
      <c r="B258" s="30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91"/>
      <c r="B259" s="30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91"/>
      <c r="B260" s="30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92"/>
      <c r="B261" s="30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90" t="s">
        <v>1511</v>
      </c>
      <c r="B262" s="30" t="s">
        <v>1512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91"/>
      <c r="B263" s="30" t="s">
        <v>1513</v>
      </c>
      <c r="C263" s="40">
        <v>0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36">
        <v>0</v>
      </c>
    </row>
    <row r="264" spans="1:12" x14ac:dyDescent="0.25">
      <c r="A264" s="191"/>
      <c r="B264" s="30" t="s">
        <v>1514</v>
      </c>
      <c r="C264" s="40">
        <v>9</v>
      </c>
      <c r="D264" s="40">
        <v>0</v>
      </c>
      <c r="E264" s="40">
        <v>9</v>
      </c>
      <c r="F264" s="40">
        <v>1</v>
      </c>
      <c r="G264" s="40">
        <v>0</v>
      </c>
      <c r="H264" s="40">
        <v>19</v>
      </c>
      <c r="I264" s="40">
        <v>0</v>
      </c>
      <c r="J264" s="40">
        <v>2</v>
      </c>
      <c r="K264" s="40">
        <v>0</v>
      </c>
      <c r="L264" s="36">
        <v>3</v>
      </c>
    </row>
    <row r="265" spans="1:12" x14ac:dyDescent="0.25">
      <c r="A265" s="191"/>
      <c r="B265" s="30" t="s">
        <v>1515</v>
      </c>
      <c r="C265" s="40">
        <v>0</v>
      </c>
      <c r="D265" s="40">
        <v>0</v>
      </c>
      <c r="E265" s="40">
        <v>3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91"/>
      <c r="B266" s="30" t="s">
        <v>1516</v>
      </c>
      <c r="C266" s="40">
        <v>0</v>
      </c>
      <c r="D266" s="40">
        <v>0</v>
      </c>
      <c r="E266" s="40">
        <v>1</v>
      </c>
      <c r="F266" s="40">
        <v>0</v>
      </c>
      <c r="G266" s="40">
        <v>0</v>
      </c>
      <c r="H266" s="40">
        <v>2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91"/>
      <c r="B267" s="30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91"/>
      <c r="B268" s="30" t="s">
        <v>1518</v>
      </c>
      <c r="C268" s="40">
        <v>0</v>
      </c>
      <c r="D268" s="40">
        <v>0</v>
      </c>
      <c r="E268" s="40">
        <v>1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91"/>
      <c r="B269" s="30" t="s">
        <v>1519</v>
      </c>
      <c r="C269" s="40">
        <v>0</v>
      </c>
      <c r="D269" s="40">
        <v>0</v>
      </c>
      <c r="E269" s="40">
        <v>1</v>
      </c>
      <c r="F269" s="40">
        <v>0</v>
      </c>
      <c r="G269" s="40">
        <v>0</v>
      </c>
      <c r="H269" s="40">
        <v>1</v>
      </c>
      <c r="I269" s="40">
        <v>0</v>
      </c>
      <c r="J269" s="40">
        <v>0</v>
      </c>
      <c r="K269" s="40">
        <v>0</v>
      </c>
      <c r="L269" s="36">
        <v>0</v>
      </c>
    </row>
    <row r="270" spans="1:12" x14ac:dyDescent="0.25">
      <c r="A270" s="191"/>
      <c r="B270" s="30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91"/>
      <c r="B271" s="30" t="s">
        <v>1521</v>
      </c>
      <c r="C271" s="40">
        <v>0</v>
      </c>
      <c r="D271" s="40">
        <v>0</v>
      </c>
      <c r="E271" s="40">
        <v>3</v>
      </c>
      <c r="F271" s="40">
        <v>0</v>
      </c>
      <c r="G271" s="40">
        <v>0</v>
      </c>
      <c r="H271" s="40">
        <v>1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91"/>
      <c r="B272" s="30" t="s">
        <v>1522</v>
      </c>
      <c r="C272" s="40">
        <v>0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36">
        <v>1</v>
      </c>
    </row>
    <row r="273" spans="1:12" x14ac:dyDescent="0.25">
      <c r="A273" s="191"/>
      <c r="B273" s="30" t="s">
        <v>967</v>
      </c>
      <c r="C273" s="40">
        <v>1</v>
      </c>
      <c r="D273" s="40">
        <v>0</v>
      </c>
      <c r="E273" s="40">
        <v>2</v>
      </c>
      <c r="F273" s="40">
        <v>0</v>
      </c>
      <c r="G273" s="40">
        <v>0</v>
      </c>
      <c r="H273" s="40">
        <v>5</v>
      </c>
      <c r="I273" s="40">
        <v>0</v>
      </c>
      <c r="J273" s="40">
        <v>0</v>
      </c>
      <c r="K273" s="40">
        <v>0</v>
      </c>
      <c r="L273" s="36">
        <v>0</v>
      </c>
    </row>
    <row r="274" spans="1:12" x14ac:dyDescent="0.25">
      <c r="A274" s="191"/>
      <c r="B274" s="30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91"/>
      <c r="B275" s="30" t="s">
        <v>1524</v>
      </c>
      <c r="C275" s="40">
        <v>0</v>
      </c>
      <c r="D275" s="40">
        <v>0</v>
      </c>
      <c r="E275" s="40">
        <v>7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191"/>
      <c r="B276" s="30" t="s">
        <v>1525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2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91"/>
      <c r="B277" s="30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91"/>
      <c r="B278" s="30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91"/>
      <c r="B279" s="30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91"/>
      <c r="B280" s="30" t="s">
        <v>1529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36">
        <v>1</v>
      </c>
    </row>
    <row r="281" spans="1:12" x14ac:dyDescent="0.25">
      <c r="A281" s="191"/>
      <c r="B281" s="30" t="s">
        <v>1530</v>
      </c>
      <c r="C281" s="40">
        <v>0</v>
      </c>
      <c r="D281" s="40">
        <v>0</v>
      </c>
      <c r="E281" s="40">
        <v>1</v>
      </c>
      <c r="F281" s="40">
        <v>0</v>
      </c>
      <c r="G281" s="40">
        <v>0</v>
      </c>
      <c r="H281" s="40">
        <v>6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91"/>
      <c r="B282" s="30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91"/>
      <c r="B283" s="30" t="s">
        <v>1532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91"/>
      <c r="B284" s="30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91"/>
      <c r="B285" s="30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91"/>
      <c r="B286" s="30" t="s">
        <v>1535</v>
      </c>
      <c r="C286" s="40">
        <v>1</v>
      </c>
      <c r="D286" s="40">
        <v>0</v>
      </c>
      <c r="E286" s="40">
        <v>1</v>
      </c>
      <c r="F286" s="40">
        <v>0</v>
      </c>
      <c r="G286" s="40">
        <v>0</v>
      </c>
      <c r="H286" s="40">
        <v>4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191"/>
      <c r="B287" s="30" t="s">
        <v>926</v>
      </c>
      <c r="C287" s="40">
        <v>0</v>
      </c>
      <c r="D287" s="40">
        <v>0</v>
      </c>
      <c r="E287" s="40">
        <v>2</v>
      </c>
      <c r="F287" s="40">
        <v>0</v>
      </c>
      <c r="G287" s="40">
        <v>0</v>
      </c>
      <c r="H287" s="40">
        <v>3</v>
      </c>
      <c r="I287" s="40">
        <v>0</v>
      </c>
      <c r="J287" s="40">
        <v>0</v>
      </c>
      <c r="K287" s="40">
        <v>0</v>
      </c>
      <c r="L287" s="36">
        <v>0</v>
      </c>
    </row>
    <row r="288" spans="1:12" x14ac:dyDescent="0.25">
      <c r="A288" s="191"/>
      <c r="B288" s="30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91"/>
      <c r="B289" s="30" t="s">
        <v>1536</v>
      </c>
      <c r="C289" s="40">
        <v>0</v>
      </c>
      <c r="D289" s="40">
        <v>0</v>
      </c>
      <c r="E289" s="40">
        <v>4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6">
        <v>0</v>
      </c>
    </row>
    <row r="290" spans="1:12" x14ac:dyDescent="0.25">
      <c r="A290" s="191"/>
      <c r="B290" s="30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91"/>
      <c r="B291" s="30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91"/>
      <c r="B292" s="30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91"/>
      <c r="B293" s="30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92"/>
      <c r="B294" s="30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90" t="s">
        <v>1542</v>
      </c>
      <c r="B295" s="30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91"/>
      <c r="B296" s="30" t="s">
        <v>1544</v>
      </c>
      <c r="C296" s="40">
        <v>0</v>
      </c>
      <c r="D296" s="40">
        <v>0</v>
      </c>
      <c r="E296" s="40">
        <v>0</v>
      </c>
      <c r="F296" s="40">
        <v>0</v>
      </c>
      <c r="G296" s="40">
        <v>0</v>
      </c>
      <c r="H296" s="40">
        <v>16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91"/>
      <c r="B297" s="30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2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91"/>
      <c r="B298" s="30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2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91"/>
      <c r="B299" s="30" t="s">
        <v>1547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7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91"/>
      <c r="B300" s="30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2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91"/>
      <c r="B301" s="30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1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91"/>
      <c r="B302" s="30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91"/>
      <c r="B303" s="30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91"/>
      <c r="B304" s="30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91"/>
      <c r="B305" s="30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8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91"/>
      <c r="B306" s="30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5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91"/>
      <c r="B307" s="30" t="s">
        <v>980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2</v>
      </c>
      <c r="I307" s="40">
        <v>0</v>
      </c>
      <c r="J307" s="40">
        <v>0</v>
      </c>
      <c r="K307" s="40">
        <v>0</v>
      </c>
      <c r="L307" s="36">
        <v>0</v>
      </c>
    </row>
    <row r="308" spans="1:12" x14ac:dyDescent="0.25">
      <c r="A308" s="191"/>
      <c r="B308" s="30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91"/>
      <c r="B309" s="30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7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91"/>
      <c r="B310" s="30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92"/>
      <c r="B311" s="30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EZ1SnRt/3mhqm8fo2uKxh+5BCcl6euWVOYQui59UKf9Hvq8sU+qKxwzcIeLPmr+sdfURIHruRk5S6MIRMY+DkA==" saltValue="E0ZiRgYkLPIUIKrwfJl/I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0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1563</v>
      </c>
      <c r="C6" s="12">
        <v>1</v>
      </c>
      <c r="D6" s="12">
        <v>0</v>
      </c>
      <c r="E6" s="13">
        <v>1</v>
      </c>
    </row>
    <row r="7" spans="1:5" x14ac:dyDescent="0.25">
      <c r="A7" s="191"/>
      <c r="B7" s="11" t="s">
        <v>1564</v>
      </c>
      <c r="C7" s="12">
        <v>1</v>
      </c>
      <c r="D7" s="12">
        <v>1</v>
      </c>
      <c r="E7" s="13">
        <v>0</v>
      </c>
    </row>
    <row r="8" spans="1:5" x14ac:dyDescent="0.25">
      <c r="A8" s="191"/>
      <c r="B8" s="11" t="s">
        <v>1565</v>
      </c>
      <c r="C8" s="12">
        <v>7</v>
      </c>
      <c r="D8" s="12">
        <v>7</v>
      </c>
      <c r="E8" s="13">
        <v>0</v>
      </c>
    </row>
    <row r="9" spans="1:5" x14ac:dyDescent="0.25">
      <c r="A9" s="191"/>
      <c r="B9" s="11" t="s">
        <v>1566</v>
      </c>
      <c r="C9" s="12">
        <v>1</v>
      </c>
      <c r="D9" s="12">
        <v>0</v>
      </c>
      <c r="E9" s="13">
        <v>1</v>
      </c>
    </row>
    <row r="10" spans="1:5" x14ac:dyDescent="0.25">
      <c r="A10" s="191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1"/>
      <c r="B11" s="11" t="s">
        <v>1568</v>
      </c>
      <c r="C11" s="12">
        <v>2</v>
      </c>
      <c r="D11" s="12">
        <v>0</v>
      </c>
      <c r="E11" s="13">
        <v>2</v>
      </c>
    </row>
    <row r="12" spans="1:5" x14ac:dyDescent="0.25">
      <c r="A12" s="191"/>
      <c r="B12" s="11" t="s">
        <v>1569</v>
      </c>
      <c r="C12" s="12">
        <v>0</v>
      </c>
      <c r="D12" s="12">
        <v>1</v>
      </c>
      <c r="E12" s="13">
        <v>-1</v>
      </c>
    </row>
    <row r="13" spans="1:5" x14ac:dyDescent="0.25">
      <c r="A13" s="191"/>
      <c r="B13" s="11" t="s">
        <v>1570</v>
      </c>
      <c r="C13" s="12">
        <v>0</v>
      </c>
      <c r="D13" s="12">
        <v>0</v>
      </c>
      <c r="E13" s="13">
        <v>0</v>
      </c>
    </row>
    <row r="14" spans="1:5" x14ac:dyDescent="0.25">
      <c r="A14" s="191"/>
      <c r="B14" s="11" t="s">
        <v>1571</v>
      </c>
      <c r="C14" s="12">
        <v>0</v>
      </c>
      <c r="D14" s="12">
        <v>0</v>
      </c>
      <c r="E14" s="13">
        <v>0</v>
      </c>
    </row>
    <row r="15" spans="1:5" x14ac:dyDescent="0.25">
      <c r="A15" s="191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293</v>
      </c>
      <c r="D16" s="12">
        <v>261</v>
      </c>
      <c r="E16" s="13">
        <v>0.122605363984674</v>
      </c>
    </row>
    <row r="17" spans="1:1" x14ac:dyDescent="0.25">
      <c r="A17" s="4"/>
    </row>
  </sheetData>
  <sheetProtection algorithmName="SHA-512" hashValue="MPTispOVVUF5KZeFIDgA+qz1AqIEXVk3GE29lcRPjnZHExL7hwgvXr+qDFgn+EbRu2ns6OfQQ0TqArRhx0MmWQ==" saltValue="O5M37pXILxw06b638Tj0s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3</v>
      </c>
      <c r="D5" s="12">
        <v>5</v>
      </c>
      <c r="E5" s="13">
        <v>-0.4</v>
      </c>
    </row>
    <row r="6" spans="1:5" x14ac:dyDescent="0.25">
      <c r="A6" s="10" t="s">
        <v>1577</v>
      </c>
      <c r="B6" s="11" t="s">
        <v>1578</v>
      </c>
      <c r="C6" s="12">
        <v>167</v>
      </c>
      <c r="D6" s="12">
        <v>166</v>
      </c>
      <c r="E6" s="13">
        <v>6.0240963855421699E-3</v>
      </c>
    </row>
    <row r="7" spans="1:5" ht="22.5" x14ac:dyDescent="0.25">
      <c r="A7" s="10" t="s">
        <v>1579</v>
      </c>
      <c r="B7" s="11" t="s">
        <v>1580</v>
      </c>
      <c r="C7" s="12">
        <v>534</v>
      </c>
      <c r="D7" s="15"/>
      <c r="E7" s="13">
        <v>0</v>
      </c>
    </row>
    <row r="8" spans="1:5" ht="22.5" x14ac:dyDescent="0.25">
      <c r="A8" s="10" t="s">
        <v>1581</v>
      </c>
      <c r="B8" s="11" t="s">
        <v>1582</v>
      </c>
      <c r="C8" s="12">
        <v>36</v>
      </c>
      <c r="D8" s="15"/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5"/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5"/>
      <c r="E10" s="13">
        <v>0</v>
      </c>
    </row>
    <row r="11" spans="1:5" ht="22.5" x14ac:dyDescent="0.25">
      <c r="A11" s="10" t="s">
        <v>1587</v>
      </c>
      <c r="B11" s="14"/>
      <c r="C11" s="12">
        <v>532</v>
      </c>
      <c r="D11" s="12">
        <v>5</v>
      </c>
      <c r="E11" s="13">
        <v>105.4</v>
      </c>
    </row>
    <row r="12" spans="1:5" x14ac:dyDescent="0.25">
      <c r="A12" s="10" t="s">
        <v>1588</v>
      </c>
      <c r="B12" s="14"/>
      <c r="C12" s="12">
        <v>376</v>
      </c>
      <c r="D12" s="12">
        <v>351</v>
      </c>
      <c r="E12" s="13">
        <v>7.1225071225071199E-2</v>
      </c>
    </row>
    <row r="13" spans="1:5" x14ac:dyDescent="0.25">
      <c r="A13" s="190" t="s">
        <v>1589</v>
      </c>
      <c r="B13" s="11" t="s">
        <v>1590</v>
      </c>
      <c r="C13" s="12">
        <v>28</v>
      </c>
      <c r="D13" s="12">
        <v>39</v>
      </c>
      <c r="E13" s="13">
        <v>-0.28205128205128199</v>
      </c>
    </row>
    <row r="14" spans="1:5" x14ac:dyDescent="0.25">
      <c r="A14" s="192"/>
      <c r="B14" s="11" t="s">
        <v>1591</v>
      </c>
      <c r="C14" s="12">
        <v>4</v>
      </c>
      <c r="D14" s="12">
        <v>2</v>
      </c>
      <c r="E14" s="13">
        <v>1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7" t="s">
        <v>1593</v>
      </c>
      <c r="B17" s="11" t="s">
        <v>1594</v>
      </c>
      <c r="C17" s="12">
        <v>0</v>
      </c>
      <c r="D17" s="12">
        <v>0</v>
      </c>
      <c r="E17" s="20">
        <v>0</v>
      </c>
    </row>
    <row r="18" spans="1:5" x14ac:dyDescent="0.25">
      <c r="A18" s="188"/>
      <c r="B18" s="11" t="s">
        <v>1595</v>
      </c>
      <c r="C18" s="15"/>
      <c r="D18" s="12">
        <v>4</v>
      </c>
      <c r="E18" s="19"/>
    </row>
    <row r="19" spans="1:5" x14ac:dyDescent="0.25">
      <c r="A19" s="188"/>
      <c r="B19" s="11" t="s">
        <v>1596</v>
      </c>
      <c r="C19" s="12">
        <v>0</v>
      </c>
      <c r="D19" s="12">
        <v>0</v>
      </c>
      <c r="E19" s="20">
        <v>0</v>
      </c>
    </row>
    <row r="20" spans="1:5" x14ac:dyDescent="0.25">
      <c r="A20" s="188"/>
      <c r="B20" s="11" t="s">
        <v>1597</v>
      </c>
      <c r="C20" s="12">
        <v>0</v>
      </c>
      <c r="D20" s="12">
        <v>0</v>
      </c>
      <c r="E20" s="20">
        <v>0</v>
      </c>
    </row>
    <row r="21" spans="1:5" x14ac:dyDescent="0.25">
      <c r="A21" s="188"/>
      <c r="B21" s="11" t="s">
        <v>1598</v>
      </c>
      <c r="C21" s="15"/>
      <c r="D21" s="12">
        <v>8</v>
      </c>
      <c r="E21" s="19"/>
    </row>
    <row r="22" spans="1:5" x14ac:dyDescent="0.25">
      <c r="A22" s="188"/>
      <c r="B22" s="11" t="s">
        <v>983</v>
      </c>
      <c r="C22" s="12">
        <v>321</v>
      </c>
      <c r="D22" s="12">
        <v>382</v>
      </c>
      <c r="E22" s="20">
        <v>331</v>
      </c>
    </row>
    <row r="23" spans="1:5" x14ac:dyDescent="0.25">
      <c r="A23" s="188"/>
      <c r="B23" s="11" t="s">
        <v>1599</v>
      </c>
      <c r="C23" s="12">
        <v>4</v>
      </c>
      <c r="D23" s="12">
        <v>0</v>
      </c>
      <c r="E23" s="20">
        <v>1</v>
      </c>
    </row>
    <row r="24" spans="1:5" x14ac:dyDescent="0.25">
      <c r="A24" s="188"/>
      <c r="B24" s="11" t="s">
        <v>1600</v>
      </c>
      <c r="C24" s="12">
        <v>0</v>
      </c>
      <c r="D24" s="12">
        <v>0</v>
      </c>
      <c r="E24" s="20">
        <v>0</v>
      </c>
    </row>
    <row r="25" spans="1:5" x14ac:dyDescent="0.25">
      <c r="A25" s="188"/>
      <c r="B25" s="11" t="s">
        <v>1601</v>
      </c>
      <c r="C25" s="12">
        <v>0</v>
      </c>
      <c r="D25" s="12">
        <v>0</v>
      </c>
      <c r="E25" s="20">
        <v>0</v>
      </c>
    </row>
    <row r="26" spans="1:5" x14ac:dyDescent="0.25">
      <c r="A26" s="188"/>
      <c r="B26" s="11" t="s">
        <v>1602</v>
      </c>
      <c r="C26" s="15"/>
      <c r="D26" s="12">
        <v>19</v>
      </c>
      <c r="E26" s="20">
        <v>0</v>
      </c>
    </row>
    <row r="27" spans="1:5" x14ac:dyDescent="0.25">
      <c r="A27" s="188"/>
      <c r="B27" s="11" t="s">
        <v>1603</v>
      </c>
      <c r="C27" s="12">
        <v>0</v>
      </c>
      <c r="D27" s="12">
        <v>10</v>
      </c>
      <c r="E27" s="20">
        <v>0</v>
      </c>
    </row>
    <row r="28" spans="1:5" x14ac:dyDescent="0.25">
      <c r="A28" s="188"/>
      <c r="B28" s="11" t="s">
        <v>1604</v>
      </c>
      <c r="C28" s="15"/>
      <c r="D28" s="12">
        <v>5</v>
      </c>
      <c r="E28" s="19"/>
    </row>
    <row r="29" spans="1:5" x14ac:dyDescent="0.25">
      <c r="A29" s="188"/>
      <c r="B29" s="11" t="s">
        <v>1605</v>
      </c>
      <c r="C29" s="12">
        <v>26</v>
      </c>
      <c r="D29" s="12">
        <v>32</v>
      </c>
      <c r="E29" s="20">
        <v>11</v>
      </c>
    </row>
    <row r="30" spans="1:5" x14ac:dyDescent="0.25">
      <c r="A30" s="189"/>
      <c r="B30" s="11" t="s">
        <v>1606</v>
      </c>
      <c r="C30" s="12">
        <v>0</v>
      </c>
      <c r="D30" s="12">
        <v>0</v>
      </c>
      <c r="E30" s="20">
        <v>0</v>
      </c>
    </row>
    <row r="31" spans="1:5" x14ac:dyDescent="0.25">
      <c r="A31" s="4"/>
    </row>
  </sheetData>
  <sheetProtection algorithmName="SHA-512" hashValue="gFo/an9tx5zxIo49CVpOdlGseJgHct4khOCZW5cgSGbY2+y8ILR+jg2hMfBDwSAs28hLFyH90EuOly1ldeBddA==" saltValue="cFsl7xA+ut91pNJ0+dVh3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11C06-C6AC-478B-8500-199F94841A55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7" t="s">
        <v>1735</v>
      </c>
      <c r="D1" s="207"/>
      <c r="E1" s="207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4"/>
    </row>
    <row r="3" spans="1:93" s="103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4"/>
    </row>
    <row r="4" spans="1:93" s="105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09"/>
      <c r="AW6" s="208"/>
      <c r="AX6" s="208"/>
      <c r="AY6" s="208"/>
      <c r="AZ6" s="208"/>
      <c r="BA6" s="210"/>
      <c r="BE6" s="115" t="s">
        <v>113</v>
      </c>
      <c r="BF6" s="114" t="s">
        <v>114</v>
      </c>
      <c r="BG6" s="116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66705</v>
      </c>
      <c r="D7" s="123">
        <f>SUM(DatosGenerales!C15:C19)</f>
        <v>8363</v>
      </c>
      <c r="E7" s="122">
        <f>SUM(DatosGenerales!C12:C14)</f>
        <v>56418</v>
      </c>
      <c r="I7" s="124">
        <f>DatosGenerales!C31</f>
        <v>10523</v>
      </c>
      <c r="J7" s="123">
        <f>DatosGenerales!C32</f>
        <v>1827</v>
      </c>
      <c r="K7" s="122">
        <f>SUM(DatosGenerales!C33:C34)</f>
        <v>2298</v>
      </c>
      <c r="L7" s="123">
        <f>DatosGenerales!C36</f>
        <v>5694</v>
      </c>
      <c r="M7" s="122">
        <f>DatosGenerales!C95</f>
        <v>6889</v>
      </c>
      <c r="N7" s="125">
        <f>L7-M7</f>
        <v>-1195</v>
      </c>
      <c r="O7" s="125"/>
      <c r="Q7" s="124">
        <f>DatosGenerales!C36</f>
        <v>5694</v>
      </c>
      <c r="R7" s="123">
        <f>DatosGenerales!C49</f>
        <v>2826</v>
      </c>
      <c r="S7" s="123">
        <f>DatosGenerales!C50</f>
        <v>203</v>
      </c>
      <c r="T7" s="123">
        <f>DatosGenerales!C62</f>
        <v>126</v>
      </c>
      <c r="U7" s="123">
        <f>DatosGenerales!C78</f>
        <v>13</v>
      </c>
      <c r="V7" s="126">
        <f>SUM(Q7:U7)</f>
        <v>8862</v>
      </c>
      <c r="Z7" s="124">
        <f>SUM(DatosGenerales!C106,DatosGenerales!C107,DatosGenerales!C109)</f>
        <v>2961</v>
      </c>
      <c r="AA7" s="123">
        <f>SUM(DatosGenerales!C108,DatosGenerales!C110)</f>
        <v>435</v>
      </c>
      <c r="AB7" s="123">
        <f>DatosGenerales!C106</f>
        <v>1929</v>
      </c>
      <c r="AC7" s="126">
        <f>DatosGenerales!C107</f>
        <v>861</v>
      </c>
      <c r="AH7" s="124">
        <f>SUM(DatosGenerales!C115,DatosGenerales!C116,DatosGenerales!C118)</f>
        <v>272</v>
      </c>
      <c r="AI7" s="123">
        <f>SUM(DatosGenerales!C117,DatosGenerales!C119)</f>
        <v>64</v>
      </c>
      <c r="AJ7" s="123">
        <f>DatosGenerales!C115</f>
        <v>189</v>
      </c>
      <c r="AK7" s="126">
        <f>DatosGenerales!C116</f>
        <v>60</v>
      </c>
      <c r="AP7" s="124">
        <f>SUM(DatosGenerales!C135:C136)</f>
        <v>224</v>
      </c>
      <c r="AQ7" s="123">
        <f>SUM(DatosGenerales!C137:C138)</f>
        <v>0</v>
      </c>
      <c r="AR7" s="126">
        <f>SUM(DatosGenerales!C139:C140)</f>
        <v>3</v>
      </c>
      <c r="AV7" s="124">
        <f>DatosGenerales!C145</f>
        <v>7</v>
      </c>
      <c r="AW7" s="123">
        <f>DatosGenerales!C146</f>
        <v>112</v>
      </c>
      <c r="AX7" s="123">
        <f>DatosGenerales!C147</f>
        <v>34</v>
      </c>
      <c r="AY7" s="123">
        <f>DatosGenerales!C148</f>
        <v>3</v>
      </c>
      <c r="AZ7" s="123">
        <f>DatosGenerales!C149</f>
        <v>199</v>
      </c>
      <c r="BA7" s="126">
        <f>DatosGenerales!C150</f>
        <v>3</v>
      </c>
      <c r="BE7" s="124">
        <f>DatosGenerales!C151</f>
        <v>102</v>
      </c>
      <c r="BF7" s="123">
        <f>DatosGenerales!C152</f>
        <v>237</v>
      </c>
      <c r="BG7" s="126">
        <f>DatosGenerales!C154</f>
        <v>86</v>
      </c>
      <c r="BK7" s="124">
        <f>SUM(DatosGenerales!C297:C311)</f>
        <v>3288</v>
      </c>
      <c r="BL7" s="123">
        <f>SUM(DatosGenerales!C294:C296)</f>
        <v>50</v>
      </c>
      <c r="BM7" s="123">
        <f>SUM(DatosGenerales!C312:C344)</f>
        <v>173</v>
      </c>
      <c r="BN7" s="123">
        <f>SUM(DatosGenerales!C289)</f>
        <v>0</v>
      </c>
      <c r="BO7" s="123">
        <f>SUM(DatosGenerales!C356:C364)</f>
        <v>7</v>
      </c>
      <c r="BP7" s="123">
        <f>SUM(DatosGenerales!C286:C288)</f>
        <v>0</v>
      </c>
      <c r="BQ7" s="123">
        <f>SUM(DatosGenerales!C345:C355)</f>
        <v>4</v>
      </c>
      <c r="BR7" s="123">
        <f>SUM(DatosGenerales!C290:C292)</f>
        <v>120</v>
      </c>
      <c r="BS7" s="126">
        <f>SUM(DatosGenerales!C283:C285)</f>
        <v>1811</v>
      </c>
      <c r="BT7" s="126">
        <f>SUM(DatosGenerales!C293)</f>
        <v>0</v>
      </c>
      <c r="BU7" s="126">
        <f>SUM(DatosGenerales!C365:C377)</f>
        <v>0</v>
      </c>
      <c r="BY7" s="124">
        <f>DatosGenerales!C246</f>
        <v>6</v>
      </c>
      <c r="BZ7" s="123">
        <f>DatosGenerales!C247</f>
        <v>1</v>
      </c>
      <c r="CA7" s="126">
        <f>DatosGenerales!C248</f>
        <v>0</v>
      </c>
      <c r="CF7" s="124">
        <f>DatosDiscapacidad!C5</f>
        <v>3</v>
      </c>
      <c r="CG7" s="126">
        <f>DatosDiscapacidad!C11</f>
        <v>532</v>
      </c>
      <c r="CM7" s="124">
        <f>DatosGenerales!C40</f>
        <v>10721</v>
      </c>
      <c r="CN7" s="126">
        <f>DatosGenerales!C41</f>
        <v>6562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771</v>
      </c>
      <c r="BL53" s="134">
        <f>SUM(DatosGenerales!C311,DatosGenerales!C300,DatosGenerales!C309)</f>
        <v>942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21</v>
      </c>
      <c r="BL66" s="134">
        <f>SUM(DatosGenerales!C299:C300)</f>
        <v>1276</v>
      </c>
      <c r="BM66" s="134">
        <f>SUM(DatosGenerales!C308:C309)</f>
        <v>416</v>
      </c>
      <c r="BN66" s="134"/>
      <c r="BO66" s="121"/>
      <c r="BP66" s="121"/>
      <c r="BQ66" s="121"/>
      <c r="BR66" s="121"/>
      <c r="BS66" s="121"/>
    </row>
  </sheetData>
  <sheetProtection algorithmName="SHA-512" hashValue="vcjRGMyaBzZOPWplEw1n2yykpHlw3T8gz24YOexbtOwsEobE/2PVVYIR9fjUVqpoWTBw1wQ0mkm9O9y29pgi+A==" saltValue="Y099sim1exqQcELomez76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B4FC-016C-4EC2-A431-F2FA2C2057F5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YXkj+GUPByA0zallcT0ZfP71uD2pwSNSq9DYL/VqsTV17Vd7PcYtQqymvKDN4tswrSF8LRyQesvycdTPPyQXIA==" saltValue="E7UtdUz400lqb1PjDlj6W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34C1-8A23-4587-9B00-077FEEB0F5B0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41"/>
      <c r="BD4" s="141"/>
      <c r="BE4" s="205" t="s">
        <v>1801</v>
      </c>
      <c r="BF4" s="213"/>
      <c r="BG4" s="213"/>
      <c r="BH4" s="213"/>
      <c r="BI4" s="213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6" t="s">
        <v>245</v>
      </c>
      <c r="D6" s="142" t="s">
        <v>20</v>
      </c>
      <c r="E6" s="229" t="s">
        <v>114</v>
      </c>
      <c r="F6" s="230"/>
      <c r="G6" s="231"/>
      <c r="H6" s="142" t="s">
        <v>1013</v>
      </c>
      <c r="I6" s="101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3"/>
      <c r="AQ6" s="103"/>
    </row>
    <row r="7" spans="1:65" s="105" customFormat="1" ht="35.25" customHeight="1" x14ac:dyDescent="0.25">
      <c r="C7" s="227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2"/>
      <c r="M7" s="233"/>
      <c r="N7" s="233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8"/>
      <c r="D8" s="147">
        <f>DatosMenores!C65</f>
        <v>2949</v>
      </c>
      <c r="E8" s="147">
        <f>DatosMenores!C66</f>
        <v>360</v>
      </c>
      <c r="F8" s="147">
        <f>DatosMenores!C67</f>
        <v>817</v>
      </c>
      <c r="G8" s="147">
        <f>DatosMenores!C68</f>
        <v>81</v>
      </c>
      <c r="H8" s="148">
        <f>DatosMenores!C69</f>
        <v>323</v>
      </c>
      <c r="I8" s="101"/>
      <c r="L8" s="122">
        <f>DatosMenores!C55</f>
        <v>13</v>
      </c>
      <c r="M8" s="123">
        <f>DatosMenores!C56</f>
        <v>130</v>
      </c>
      <c r="N8" s="123">
        <f>DatosMenores!C57</f>
        <v>196</v>
      </c>
      <c r="O8" s="123">
        <f>DatosMenores!C58</f>
        <v>0</v>
      </c>
      <c r="P8" s="122">
        <f>DatosMenores!C59</f>
        <v>0</v>
      </c>
      <c r="Q8" s="123">
        <f>DatosMenores!C60</f>
        <v>29</v>
      </c>
      <c r="R8" s="122">
        <f>DatosMenores!C61</f>
        <v>0</v>
      </c>
      <c r="U8" s="122">
        <f>DatosMenores!C33</f>
        <v>293</v>
      </c>
      <c r="V8" s="123">
        <f>SUM(DatosMenores!C34:C37)</f>
        <v>67</v>
      </c>
      <c r="W8" s="123">
        <f>DatosMenores!C38</f>
        <v>9</v>
      </c>
      <c r="X8" s="123">
        <f>DatosMenores!C39</f>
        <v>264</v>
      </c>
      <c r="Y8" s="123">
        <f>DatosMenores!C40</f>
        <v>19</v>
      </c>
      <c r="Z8" s="123">
        <f>DatosMenores!D41</f>
        <v>0</v>
      </c>
      <c r="AA8" s="123">
        <f>DatosMenores!C42</f>
        <v>0</v>
      </c>
      <c r="AB8" s="123">
        <f>DatosMenores!C43</f>
        <v>54</v>
      </c>
      <c r="AC8" s="123">
        <f>DatosMenores!C44</f>
        <v>9</v>
      </c>
      <c r="AD8" s="123">
        <f>DatosMenores!C45</f>
        <v>22</v>
      </c>
      <c r="AE8" s="122">
        <f>DatosMenores!C46</f>
        <v>3</v>
      </c>
      <c r="AG8" s="103"/>
      <c r="AI8" s="124">
        <f>DatosMenores!C7</f>
        <v>1</v>
      </c>
      <c r="AJ8" s="123">
        <f>DatosMenores!C8</f>
        <v>153</v>
      </c>
      <c r="AK8" s="123">
        <f>DatosMenores!C9</f>
        <v>181</v>
      </c>
      <c r="AL8" s="123">
        <f>DatosMenores!C10</f>
        <v>0</v>
      </c>
      <c r="AM8" s="123">
        <f>DatosMenores!C11</f>
        <v>187</v>
      </c>
      <c r="AN8" s="122">
        <f>DatosMenores!C12</f>
        <v>98</v>
      </c>
      <c r="AO8" s="123">
        <f>DatosMenores!C13</f>
        <v>75</v>
      </c>
      <c r="AP8" s="123">
        <f>DatosMenores!C14</f>
        <v>42</v>
      </c>
      <c r="AQ8" s="122">
        <f>DatosMenores!C15</f>
        <v>45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36</v>
      </c>
      <c r="BG8" s="123">
        <f>DatosMenores!C107</f>
        <v>10</v>
      </c>
      <c r="BH8" s="123">
        <f>DatosMenores!C108</f>
        <v>4</v>
      </c>
      <c r="BI8" s="123">
        <f>DatosMenores!C109</f>
        <v>0</v>
      </c>
      <c r="BJ8" s="122">
        <f>DatosMenores!C110</f>
        <v>4</v>
      </c>
      <c r="BK8" s="123">
        <f>DatosMenores!C111</f>
        <v>24</v>
      </c>
      <c r="BL8" s="123">
        <f>DatosMenores!C112</f>
        <v>35</v>
      </c>
      <c r="BM8" s="105"/>
    </row>
    <row r="9" spans="1:65" ht="21" x14ac:dyDescent="0.25">
      <c r="B9" s="127"/>
      <c r="C9" s="217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999</v>
      </c>
      <c r="AU9" s="148">
        <f>DatosMenores!C87</f>
        <v>667</v>
      </c>
      <c r="AV9" s="148">
        <f>DatosMenores!C88</f>
        <v>11</v>
      </c>
      <c r="AW9" s="148">
        <f>DatosMenores!C89</f>
        <v>8</v>
      </c>
      <c r="AX9" s="148">
        <f>DatosMenores!C90</f>
        <v>1599</v>
      </c>
      <c r="AY9" s="148">
        <f>DatosMenores!C91</f>
        <v>1088</v>
      </c>
      <c r="AZ9" s="148">
        <f>DatosMenores!C92</f>
        <v>0</v>
      </c>
      <c r="BA9" s="148">
        <f>DatosMenores!C93</f>
        <v>0</v>
      </c>
      <c r="BB9" s="148">
        <f>DatosMenores!C94</f>
        <v>373</v>
      </c>
      <c r="BC9" s="148">
        <f>DatosMenores!C95</f>
        <v>20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8"/>
      <c r="D10" s="150">
        <f>DatosMenores!C70</f>
        <v>0</v>
      </c>
      <c r="E10" s="151">
        <f>DatosMenores!C71</f>
        <v>0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19" t="s">
        <v>1017</v>
      </c>
      <c r="D11" s="142" t="s">
        <v>1018</v>
      </c>
      <c r="E11" s="222" t="s">
        <v>1812</v>
      </c>
      <c r="F11" s="223"/>
      <c r="G11" s="223"/>
      <c r="H11" s="142" t="s">
        <v>1013</v>
      </c>
      <c r="AI11" s="124">
        <f>DatosMenores!C16</f>
        <v>0</v>
      </c>
      <c r="AJ11" s="123">
        <f>DatosMenores!C17</f>
        <v>2</v>
      </c>
      <c r="AK11" s="123">
        <f>DatosMenores!C18</f>
        <v>51</v>
      </c>
      <c r="AL11" s="123">
        <f>DatosMenores!C19</f>
        <v>177</v>
      </c>
      <c r="AM11" s="123">
        <f>DatosMenores!C20</f>
        <v>49</v>
      </c>
      <c r="AN11" s="123">
        <f>DatosMenores!C21</f>
        <v>2</v>
      </c>
      <c r="AO11" s="123">
        <f>DatosMenores!C23</f>
        <v>2</v>
      </c>
      <c r="AP11" s="123">
        <f>DatosMenores!C24</f>
        <v>340</v>
      </c>
      <c r="AQ11" s="123">
        <f>DatosMenores!C25</f>
        <v>66</v>
      </c>
      <c r="AR11" s="122">
        <f>DatosMenores!C26</f>
        <v>0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5"/>
      <c r="AY12" s="225"/>
    </row>
    <row r="13" spans="1:65" ht="12.75" customHeight="1" x14ac:dyDescent="0.25">
      <c r="C13" s="221"/>
      <c r="D13" s="153">
        <f>DatosMenores!C72</f>
        <v>729</v>
      </c>
      <c r="E13" s="154">
        <f>DatosMenores!C73</f>
        <v>61</v>
      </c>
      <c r="F13" s="126">
        <f>DatosMenores!C74</f>
        <v>27</v>
      </c>
      <c r="G13" s="126">
        <f>DatosMenores!C75</f>
        <v>635</v>
      </c>
      <c r="H13" s="155">
        <f>DatosMenores!C76</f>
        <v>198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70</v>
      </c>
      <c r="AY13" s="148">
        <f>DatosMenores!C101</f>
        <v>0</v>
      </c>
    </row>
  </sheetData>
  <sheetProtection algorithmName="SHA-512" hashValue="5mYofXLBoG8o5mt/XJU55Dwa/6t4CGeWYtko5Yu/bl8sBnbnlpICZD8lPrY5tdj/YjFSTo1XBF2Wgk7+wUy7+g==" saltValue="zG9ogJCVHmL7Kdo9RpvoS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DB80-9BCF-4C1F-A846-D5B493357D05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1813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97</v>
      </c>
      <c r="F4" s="165" t="s">
        <v>1820</v>
      </c>
      <c r="G4" s="167">
        <f>DatosViolenciaDoméstica!E67</f>
        <v>12</v>
      </c>
      <c r="H4" s="168"/>
    </row>
    <row r="5" spans="1:30" x14ac:dyDescent="0.2">
      <c r="C5" s="165" t="s">
        <v>13</v>
      </c>
      <c r="D5" s="166">
        <f>DatosViolenciaDoméstica!C6</f>
        <v>276</v>
      </c>
      <c r="F5" s="165" t="s">
        <v>1821</v>
      </c>
      <c r="G5" s="169">
        <f>DatosViolenciaDoméstica!F67</f>
        <v>83</v>
      </c>
      <c r="H5" s="168"/>
    </row>
    <row r="6" spans="1:30" x14ac:dyDescent="0.2">
      <c r="C6" s="165" t="s">
        <v>1822</v>
      </c>
      <c r="D6" s="166">
        <f>DatosViolenciaDoméstica!C7</f>
        <v>26</v>
      </c>
    </row>
    <row r="7" spans="1:30" x14ac:dyDescent="0.2">
      <c r="C7" s="165" t="s">
        <v>60</v>
      </c>
      <c r="D7" s="166">
        <f>DatosViolenciaDoméstica!C8</f>
        <v>1</v>
      </c>
    </row>
    <row r="8" spans="1:30" x14ac:dyDescent="0.2">
      <c r="C8" s="165" t="s">
        <v>1823</v>
      </c>
      <c r="D8" s="166">
        <f>DatosViolenciaDoméstica!C9</f>
        <v>0</v>
      </c>
    </row>
    <row r="9" spans="1:30" x14ac:dyDescent="0.2">
      <c r="C9" s="165" t="s">
        <v>1824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L4xMktXKOmQLU5dRgaDY8/tCVM21nPnv1yQo4BFo1V6L2smwOk+LnPRVRxUf3LldFkf7Snl7b4/3DU4JtdfVVg==" saltValue="3cHNGhqqbvyMx5vYb177g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5831-7528-4102-8B56-AF2C79E268BB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1825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4294</v>
      </c>
      <c r="F4" s="165" t="s">
        <v>1820</v>
      </c>
      <c r="G4" s="167">
        <f>DatosViolenciaGénero!E82</f>
        <v>30</v>
      </c>
      <c r="H4" s="168"/>
    </row>
    <row r="5" spans="1:30" x14ac:dyDescent="0.2">
      <c r="C5" s="165" t="s">
        <v>40</v>
      </c>
      <c r="D5" s="166">
        <f>DatosViolenciaGénero!C5</f>
        <v>2372</v>
      </c>
      <c r="F5" s="165" t="s">
        <v>1821</v>
      </c>
      <c r="G5" s="167">
        <f>DatosViolenciaGénero!F82</f>
        <v>1528</v>
      </c>
      <c r="H5" s="168"/>
    </row>
    <row r="6" spans="1:30" x14ac:dyDescent="0.2">
      <c r="C6" s="165" t="s">
        <v>1822</v>
      </c>
      <c r="D6" s="175">
        <f>DatosViolenciaGénero!C8</f>
        <v>194</v>
      </c>
    </row>
    <row r="7" spans="1:30" x14ac:dyDescent="0.2">
      <c r="C7" s="165" t="s">
        <v>60</v>
      </c>
      <c r="D7" s="175">
        <f>DatosViolenciaGénero!C9</f>
        <v>9</v>
      </c>
    </row>
    <row r="8" spans="1:30" x14ac:dyDescent="0.2">
      <c r="C8" s="165" t="s">
        <v>1826</v>
      </c>
      <c r="D8" s="166">
        <f>DatosViolenciaGénero!C11</f>
        <v>0</v>
      </c>
    </row>
    <row r="9" spans="1:30" x14ac:dyDescent="0.2">
      <c r="C9" s="165" t="s">
        <v>1827</v>
      </c>
      <c r="D9" s="166">
        <f>DatosViolenciaGénero!C12</f>
        <v>0</v>
      </c>
    </row>
    <row r="10" spans="1:30" x14ac:dyDescent="0.2">
      <c r="C10" s="165" t="s">
        <v>1819</v>
      </c>
      <c r="D10" s="175">
        <f>DatosViolenciaGénero!C6</f>
        <v>1687</v>
      </c>
    </row>
    <row r="11" spans="1:30" x14ac:dyDescent="0.2">
      <c r="C11" s="165" t="s">
        <v>1823</v>
      </c>
      <c r="D11" s="175">
        <f>DatosViolenciaGénero!C10</f>
        <v>0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KKZIwmnuWLRO6POwvHWk6RTmmHb7+jTmSCXxxqSTDTH0h+XPWd8G3RAmz7gcaHJl2WZHo+ya3+Puso3yiEa9Tw==" saltValue="dR9YgWh06AqdaAoZe7hJs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22426</v>
      </c>
      <c r="D7" s="12">
        <v>19606</v>
      </c>
      <c r="E7" s="13">
        <v>0.14383352035091301</v>
      </c>
    </row>
    <row r="8" spans="1:5" x14ac:dyDescent="0.25">
      <c r="A8" s="191"/>
      <c r="B8" s="11" t="s">
        <v>20</v>
      </c>
      <c r="C8" s="12">
        <v>66705</v>
      </c>
      <c r="D8" s="12">
        <v>65112</v>
      </c>
      <c r="E8" s="13">
        <v>2.4465536306671601E-2</v>
      </c>
    </row>
    <row r="9" spans="1:5" x14ac:dyDescent="0.25">
      <c r="A9" s="191"/>
      <c r="B9" s="11" t="s">
        <v>21</v>
      </c>
      <c r="C9" s="12">
        <v>56083</v>
      </c>
      <c r="D9" s="12">
        <v>55937</v>
      </c>
      <c r="E9" s="13">
        <v>2.6100791962386299E-3</v>
      </c>
    </row>
    <row r="10" spans="1:5" x14ac:dyDescent="0.25">
      <c r="A10" s="191"/>
      <c r="B10" s="11" t="s">
        <v>22</v>
      </c>
      <c r="C10" s="12">
        <v>1740</v>
      </c>
      <c r="D10" s="12">
        <v>1651</v>
      </c>
      <c r="E10" s="13">
        <v>5.39067231980618E-2</v>
      </c>
    </row>
    <row r="11" spans="1:5" x14ac:dyDescent="0.25">
      <c r="A11" s="192"/>
      <c r="B11" s="11" t="s">
        <v>23</v>
      </c>
      <c r="C11" s="12">
        <v>22474</v>
      </c>
      <c r="D11" s="12">
        <v>7351</v>
      </c>
      <c r="E11" s="13">
        <v>2.05727111957557</v>
      </c>
    </row>
    <row r="12" spans="1:5" x14ac:dyDescent="0.25">
      <c r="A12" s="190" t="s">
        <v>24</v>
      </c>
      <c r="B12" s="11" t="s">
        <v>25</v>
      </c>
      <c r="C12" s="12">
        <v>13964</v>
      </c>
      <c r="D12" s="12">
        <v>13588</v>
      </c>
      <c r="E12" s="13">
        <v>2.7671474830733001E-2</v>
      </c>
    </row>
    <row r="13" spans="1:5" x14ac:dyDescent="0.25">
      <c r="A13" s="191"/>
      <c r="B13" s="11" t="s">
        <v>26</v>
      </c>
      <c r="C13" s="12">
        <v>4618</v>
      </c>
      <c r="D13" s="12">
        <v>5365</v>
      </c>
      <c r="E13" s="13">
        <v>-0.13923578751165</v>
      </c>
    </row>
    <row r="14" spans="1:5" x14ac:dyDescent="0.25">
      <c r="A14" s="192"/>
      <c r="B14" s="11" t="s">
        <v>27</v>
      </c>
      <c r="C14" s="12">
        <v>37836</v>
      </c>
      <c r="D14" s="12">
        <v>36577</v>
      </c>
      <c r="E14" s="13">
        <v>3.44205374962408E-2</v>
      </c>
    </row>
    <row r="15" spans="1:5" x14ac:dyDescent="0.25">
      <c r="A15" s="190" t="s">
        <v>28</v>
      </c>
      <c r="B15" s="11" t="s">
        <v>29</v>
      </c>
      <c r="C15" s="12">
        <v>3309</v>
      </c>
      <c r="D15" s="12">
        <v>3510</v>
      </c>
      <c r="E15" s="13">
        <v>-5.7264957264957297E-2</v>
      </c>
    </row>
    <row r="16" spans="1:5" x14ac:dyDescent="0.25">
      <c r="A16" s="191"/>
      <c r="B16" s="11" t="s">
        <v>30</v>
      </c>
      <c r="C16" s="12">
        <v>3847</v>
      </c>
      <c r="D16" s="12">
        <v>3803</v>
      </c>
      <c r="E16" s="13">
        <v>1.15698133052853E-2</v>
      </c>
    </row>
    <row r="17" spans="1:5" x14ac:dyDescent="0.25">
      <c r="A17" s="191"/>
      <c r="B17" s="11" t="s">
        <v>31</v>
      </c>
      <c r="C17" s="12">
        <v>119</v>
      </c>
      <c r="D17" s="12">
        <v>138</v>
      </c>
      <c r="E17" s="13">
        <v>-0.13768115942028999</v>
      </c>
    </row>
    <row r="18" spans="1:5" x14ac:dyDescent="0.25">
      <c r="A18" s="191"/>
      <c r="B18" s="11" t="s">
        <v>32</v>
      </c>
      <c r="C18" s="12">
        <v>12</v>
      </c>
      <c r="D18" s="12">
        <v>16</v>
      </c>
      <c r="E18" s="13">
        <v>-0.25</v>
      </c>
    </row>
    <row r="19" spans="1:5" x14ac:dyDescent="0.25">
      <c r="A19" s="192"/>
      <c r="B19" s="11" t="s">
        <v>33</v>
      </c>
      <c r="C19" s="12">
        <v>1076</v>
      </c>
      <c r="D19" s="12">
        <v>1060</v>
      </c>
      <c r="E19" s="13">
        <v>1.5094339622641499E-2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1064</v>
      </c>
      <c r="D23" s="12">
        <v>164</v>
      </c>
      <c r="E23" s="13">
        <v>5.48780487804878</v>
      </c>
    </row>
    <row r="24" spans="1:5" x14ac:dyDescent="0.25">
      <c r="A24" s="10" t="s">
        <v>36</v>
      </c>
      <c r="B24" s="14"/>
      <c r="C24" s="12">
        <v>0</v>
      </c>
      <c r="D24" s="12">
        <v>165</v>
      </c>
      <c r="E24" s="13">
        <v>-1</v>
      </c>
    </row>
    <row r="25" spans="1:5" x14ac:dyDescent="0.25">
      <c r="A25" s="10" t="s">
        <v>37</v>
      </c>
      <c r="B25" s="14"/>
      <c r="C25" s="12">
        <v>0</v>
      </c>
      <c r="D25" s="12">
        <v>70</v>
      </c>
      <c r="E25" s="13">
        <v>-1</v>
      </c>
    </row>
    <row r="26" spans="1:5" x14ac:dyDescent="0.25">
      <c r="A26" s="10" t="s">
        <v>38</v>
      </c>
      <c r="B26" s="14"/>
      <c r="C26" s="12">
        <v>0</v>
      </c>
      <c r="D26" s="12">
        <v>81</v>
      </c>
      <c r="E26" s="13">
        <v>-1</v>
      </c>
    </row>
    <row r="27" spans="1:5" x14ac:dyDescent="0.25">
      <c r="A27" s="10" t="s">
        <v>39</v>
      </c>
      <c r="B27" s="14"/>
      <c r="C27" s="12">
        <v>0</v>
      </c>
      <c r="D27" s="12">
        <v>0</v>
      </c>
      <c r="E27" s="13">
        <v>0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10523</v>
      </c>
      <c r="D31" s="12">
        <v>10019</v>
      </c>
      <c r="E31" s="13">
        <v>5.0304421598962E-2</v>
      </c>
    </row>
    <row r="32" spans="1:5" x14ac:dyDescent="0.25">
      <c r="A32" s="190" t="s">
        <v>42</v>
      </c>
      <c r="B32" s="11" t="s">
        <v>43</v>
      </c>
      <c r="C32" s="12">
        <v>1827</v>
      </c>
      <c r="D32" s="12">
        <v>1594</v>
      </c>
      <c r="E32" s="13">
        <v>0.14617314930991199</v>
      </c>
    </row>
    <row r="33" spans="1:5" x14ac:dyDescent="0.25">
      <c r="A33" s="191"/>
      <c r="B33" s="11" t="s">
        <v>44</v>
      </c>
      <c r="C33" s="12">
        <v>1518</v>
      </c>
      <c r="D33" s="12">
        <v>1542</v>
      </c>
      <c r="E33" s="13">
        <v>-1.5564202334630401E-2</v>
      </c>
    </row>
    <row r="34" spans="1:5" x14ac:dyDescent="0.25">
      <c r="A34" s="191"/>
      <c r="B34" s="11" t="s">
        <v>45</v>
      </c>
      <c r="C34" s="12">
        <v>780</v>
      </c>
      <c r="D34" s="12">
        <v>813</v>
      </c>
      <c r="E34" s="13">
        <v>-4.0590405904058997E-2</v>
      </c>
    </row>
    <row r="35" spans="1:5" x14ac:dyDescent="0.25">
      <c r="A35" s="191"/>
      <c r="B35" s="11" t="s">
        <v>46</v>
      </c>
      <c r="C35" s="15"/>
      <c r="D35" s="12">
        <v>27</v>
      </c>
      <c r="E35" s="13">
        <v>0</v>
      </c>
    </row>
    <row r="36" spans="1:5" x14ac:dyDescent="0.25">
      <c r="A36" s="192"/>
      <c r="B36" s="11" t="s">
        <v>47</v>
      </c>
      <c r="C36" s="12">
        <v>5694</v>
      </c>
      <c r="D36" s="12">
        <v>5359</v>
      </c>
      <c r="E36" s="13">
        <v>6.2511662623623801E-2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10721</v>
      </c>
      <c r="D40" s="12">
        <v>14439</v>
      </c>
      <c r="E40" s="13">
        <v>-0.25749705658286598</v>
      </c>
    </row>
    <row r="41" spans="1:5" x14ac:dyDescent="0.25">
      <c r="A41" s="10" t="s">
        <v>50</v>
      </c>
      <c r="B41" s="14"/>
      <c r="C41" s="12">
        <v>6562</v>
      </c>
      <c r="D41" s="12">
        <v>6860</v>
      </c>
      <c r="E41" s="13">
        <v>-4.34402332361516E-2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10727</v>
      </c>
      <c r="D45" s="12">
        <v>11266</v>
      </c>
      <c r="E45" s="13">
        <v>-4.7843067637138303E-2</v>
      </c>
    </row>
    <row r="46" spans="1:5" x14ac:dyDescent="0.25">
      <c r="A46" s="191"/>
      <c r="B46" s="11" t="s">
        <v>53</v>
      </c>
      <c r="C46" s="12">
        <v>2980</v>
      </c>
      <c r="D46" s="12">
        <v>2237</v>
      </c>
      <c r="E46" s="13">
        <v>0.33214126061689803</v>
      </c>
    </row>
    <row r="47" spans="1:5" x14ac:dyDescent="0.25">
      <c r="A47" s="191"/>
      <c r="B47" s="11" t="s">
        <v>54</v>
      </c>
      <c r="C47" s="12">
        <v>3876</v>
      </c>
      <c r="D47" s="12">
        <v>3842</v>
      </c>
      <c r="E47" s="13">
        <v>8.8495575221238902E-3</v>
      </c>
    </row>
    <row r="48" spans="1:5" x14ac:dyDescent="0.25">
      <c r="A48" s="192"/>
      <c r="B48" s="11" t="s">
        <v>23</v>
      </c>
      <c r="C48" s="12">
        <v>13633</v>
      </c>
      <c r="D48" s="12">
        <v>12900</v>
      </c>
      <c r="E48" s="13">
        <v>5.6821705426356603E-2</v>
      </c>
    </row>
    <row r="49" spans="1:5" x14ac:dyDescent="0.25">
      <c r="A49" s="190" t="s">
        <v>55</v>
      </c>
      <c r="B49" s="11" t="s">
        <v>56</v>
      </c>
      <c r="C49" s="12">
        <v>2826</v>
      </c>
      <c r="D49" s="12">
        <v>2720</v>
      </c>
      <c r="E49" s="13">
        <v>3.8970588235294097E-2</v>
      </c>
    </row>
    <row r="50" spans="1:5" x14ac:dyDescent="0.25">
      <c r="A50" s="191"/>
      <c r="B50" s="11" t="s">
        <v>57</v>
      </c>
      <c r="C50" s="12">
        <v>203</v>
      </c>
      <c r="D50" s="12">
        <v>219</v>
      </c>
      <c r="E50" s="13">
        <v>-7.3059360730593603E-2</v>
      </c>
    </row>
    <row r="51" spans="1:5" x14ac:dyDescent="0.25">
      <c r="A51" s="191"/>
      <c r="B51" s="11" t="s">
        <v>58</v>
      </c>
      <c r="C51" s="12">
        <v>644</v>
      </c>
      <c r="D51" s="12">
        <v>501</v>
      </c>
      <c r="E51" s="13">
        <v>0.28542914171656703</v>
      </c>
    </row>
    <row r="52" spans="1:5" x14ac:dyDescent="0.25">
      <c r="A52" s="192"/>
      <c r="B52" s="11" t="s">
        <v>59</v>
      </c>
      <c r="C52" s="12">
        <v>283</v>
      </c>
      <c r="D52" s="12">
        <v>347</v>
      </c>
      <c r="E52" s="13">
        <v>-0.18443804034582101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187</v>
      </c>
      <c r="D56" s="12">
        <v>218</v>
      </c>
      <c r="E56" s="13">
        <v>-0.142201834862385</v>
      </c>
    </row>
    <row r="57" spans="1:5" x14ac:dyDescent="0.25">
      <c r="A57" s="191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1"/>
      <c r="B58" s="11" t="s">
        <v>19</v>
      </c>
      <c r="C58" s="12">
        <v>48</v>
      </c>
      <c r="D58" s="12">
        <v>25</v>
      </c>
      <c r="E58" s="13">
        <v>0.92</v>
      </c>
    </row>
    <row r="59" spans="1:5" x14ac:dyDescent="0.25">
      <c r="A59" s="191"/>
      <c r="B59" s="11" t="s">
        <v>23</v>
      </c>
      <c r="C59" s="12">
        <v>66</v>
      </c>
      <c r="D59" s="12">
        <v>48</v>
      </c>
      <c r="E59" s="13">
        <v>0.375</v>
      </c>
    </row>
    <row r="60" spans="1:5" x14ac:dyDescent="0.25">
      <c r="A60" s="191"/>
      <c r="B60" s="11" t="s">
        <v>62</v>
      </c>
      <c r="C60" s="12">
        <v>95</v>
      </c>
      <c r="D60" s="12">
        <v>96</v>
      </c>
      <c r="E60" s="13">
        <v>-1.0416666666666701E-2</v>
      </c>
    </row>
    <row r="61" spans="1:5" x14ac:dyDescent="0.25">
      <c r="A61" s="192"/>
      <c r="B61" s="11" t="s">
        <v>63</v>
      </c>
      <c r="C61" s="12">
        <v>27</v>
      </c>
      <c r="D61" s="12">
        <v>25</v>
      </c>
      <c r="E61" s="13">
        <v>0.08</v>
      </c>
    </row>
    <row r="62" spans="1:5" x14ac:dyDescent="0.25">
      <c r="A62" s="190" t="s">
        <v>64</v>
      </c>
      <c r="B62" s="11" t="s">
        <v>65</v>
      </c>
      <c r="C62" s="12">
        <v>126</v>
      </c>
      <c r="D62" s="12">
        <v>130</v>
      </c>
      <c r="E62" s="13">
        <v>-3.0769230769230799E-2</v>
      </c>
    </row>
    <row r="63" spans="1:5" x14ac:dyDescent="0.25">
      <c r="A63" s="191"/>
      <c r="B63" s="11" t="s">
        <v>58</v>
      </c>
      <c r="C63" s="12">
        <v>26</v>
      </c>
      <c r="D63" s="12">
        <v>35</v>
      </c>
      <c r="E63" s="13">
        <v>-0.25714285714285701</v>
      </c>
    </row>
    <row r="64" spans="1:5" x14ac:dyDescent="0.25">
      <c r="A64" s="192"/>
      <c r="B64" s="11" t="s">
        <v>66</v>
      </c>
      <c r="C64" s="12">
        <v>3</v>
      </c>
      <c r="D64" s="12">
        <v>2</v>
      </c>
      <c r="E64" s="13">
        <v>0.5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2">
        <v>0</v>
      </c>
      <c r="E68" s="13">
        <v>0</v>
      </c>
    </row>
    <row r="69" spans="1:5" x14ac:dyDescent="0.25">
      <c r="A69" s="10" t="s">
        <v>36</v>
      </c>
      <c r="B69" s="14"/>
      <c r="C69" s="15"/>
      <c r="D69" s="12">
        <v>0</v>
      </c>
      <c r="E69" s="13">
        <v>0</v>
      </c>
    </row>
    <row r="70" spans="1:5" x14ac:dyDescent="0.25">
      <c r="A70" s="10" t="s">
        <v>37</v>
      </c>
      <c r="B70" s="14"/>
      <c r="C70" s="15"/>
      <c r="D70" s="12">
        <v>0</v>
      </c>
      <c r="E70" s="13">
        <v>0</v>
      </c>
    </row>
    <row r="71" spans="1:5" x14ac:dyDescent="0.25">
      <c r="A71" s="10" t="s">
        <v>38</v>
      </c>
      <c r="B71" s="14"/>
      <c r="C71" s="15"/>
      <c r="D71" s="12">
        <v>0</v>
      </c>
      <c r="E71" s="13">
        <v>0</v>
      </c>
    </row>
    <row r="72" spans="1:5" x14ac:dyDescent="0.25">
      <c r="A72" s="10" t="s">
        <v>39</v>
      </c>
      <c r="B72" s="14"/>
      <c r="C72" s="15"/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20</v>
      </c>
      <c r="D76" s="12">
        <v>18</v>
      </c>
      <c r="E76" s="13">
        <v>0.11111111111111099</v>
      </c>
    </row>
    <row r="77" spans="1:5" x14ac:dyDescent="0.25">
      <c r="A77" s="195"/>
      <c r="B77" s="11" t="s">
        <v>58</v>
      </c>
      <c r="C77" s="12">
        <v>4</v>
      </c>
      <c r="D77" s="12">
        <v>0</v>
      </c>
      <c r="E77" s="13">
        <v>0</v>
      </c>
    </row>
    <row r="78" spans="1:5" x14ac:dyDescent="0.25">
      <c r="A78" s="195"/>
      <c r="B78" s="11" t="s">
        <v>65</v>
      </c>
      <c r="C78" s="12">
        <v>13</v>
      </c>
      <c r="D78" s="12">
        <v>12</v>
      </c>
      <c r="E78" s="13">
        <v>8.3333333333333301E-2</v>
      </c>
    </row>
    <row r="79" spans="1:5" x14ac:dyDescent="0.25">
      <c r="A79" s="195"/>
      <c r="B79" s="11" t="s">
        <v>69</v>
      </c>
      <c r="C79" s="12">
        <v>13</v>
      </c>
      <c r="D79" s="12">
        <v>14</v>
      </c>
      <c r="E79" s="13">
        <v>-7.1428571428571397E-2</v>
      </c>
    </row>
    <row r="80" spans="1:5" x14ac:dyDescent="0.25">
      <c r="A80" s="196"/>
      <c r="B80" s="11" t="s">
        <v>70</v>
      </c>
      <c r="C80" s="12">
        <v>1</v>
      </c>
      <c r="D80" s="12">
        <v>2</v>
      </c>
      <c r="E80" s="13">
        <v>-0.5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4045</v>
      </c>
      <c r="D84" s="12">
        <v>3362</v>
      </c>
      <c r="E84" s="13">
        <v>0.203152885187388</v>
      </c>
    </row>
    <row r="85" spans="1:5" x14ac:dyDescent="0.25">
      <c r="A85" s="192"/>
      <c r="B85" s="11" t="s">
        <v>74</v>
      </c>
      <c r="C85" s="12">
        <v>378</v>
      </c>
      <c r="D85" s="12">
        <v>261</v>
      </c>
      <c r="E85" s="13">
        <v>0.44827586206896503</v>
      </c>
    </row>
    <row r="86" spans="1:5" x14ac:dyDescent="0.25">
      <c r="A86" s="190" t="s">
        <v>75</v>
      </c>
      <c r="B86" s="11" t="s">
        <v>73</v>
      </c>
      <c r="C86" s="12">
        <v>2654</v>
      </c>
      <c r="D86" s="12">
        <v>2848</v>
      </c>
      <c r="E86" s="13">
        <v>-6.8117977528089901E-2</v>
      </c>
    </row>
    <row r="87" spans="1:5" x14ac:dyDescent="0.25">
      <c r="A87" s="192"/>
      <c r="B87" s="11" t="s">
        <v>74</v>
      </c>
      <c r="C87" s="12">
        <v>222</v>
      </c>
      <c r="D87" s="12">
        <v>269</v>
      </c>
      <c r="E87" s="13">
        <v>-0.17472118959107799</v>
      </c>
    </row>
    <row r="88" spans="1:5" x14ac:dyDescent="0.25">
      <c r="A88" s="190" t="s">
        <v>76</v>
      </c>
      <c r="B88" s="11" t="s">
        <v>73</v>
      </c>
      <c r="C88" s="12">
        <v>336</v>
      </c>
      <c r="D88" s="12">
        <v>321</v>
      </c>
      <c r="E88" s="13">
        <v>4.67289719626168E-2</v>
      </c>
    </row>
    <row r="89" spans="1:5" x14ac:dyDescent="0.25">
      <c r="A89" s="192"/>
      <c r="B89" s="11" t="s">
        <v>74</v>
      </c>
      <c r="C89" s="12">
        <v>8</v>
      </c>
      <c r="D89" s="12">
        <v>10</v>
      </c>
      <c r="E89" s="13">
        <v>-0.2</v>
      </c>
    </row>
    <row r="90" spans="1:5" x14ac:dyDescent="0.2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2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6889</v>
      </c>
      <c r="D95" s="12">
        <v>6583</v>
      </c>
      <c r="E95" s="13">
        <v>4.6483366246392203E-2</v>
      </c>
    </row>
    <row r="96" spans="1:5" x14ac:dyDescent="0.25">
      <c r="A96" s="10" t="s">
        <v>80</v>
      </c>
      <c r="B96" s="14"/>
      <c r="C96" s="12">
        <v>1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1899</v>
      </c>
      <c r="D100" s="12">
        <v>2664</v>
      </c>
      <c r="E100" s="13">
        <v>-0.287162162162162</v>
      </c>
    </row>
    <row r="101" spans="1:5" x14ac:dyDescent="0.25">
      <c r="A101" s="10" t="s">
        <v>82</v>
      </c>
      <c r="B101" s="14"/>
      <c r="C101" s="12">
        <v>1304</v>
      </c>
      <c r="D101" s="12">
        <v>2002</v>
      </c>
      <c r="E101" s="13">
        <v>-0.348651348651349</v>
      </c>
    </row>
    <row r="102" spans="1:5" x14ac:dyDescent="0.25">
      <c r="A102" s="10" t="s">
        <v>80</v>
      </c>
      <c r="B102" s="14"/>
      <c r="C102" s="12">
        <v>0</v>
      </c>
      <c r="D102" s="12">
        <v>14</v>
      </c>
      <c r="E102" s="13">
        <v>-1</v>
      </c>
    </row>
    <row r="103" spans="1:5" x14ac:dyDescent="0.25">
      <c r="A103" s="1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1929</v>
      </c>
      <c r="D106" s="12">
        <v>2097</v>
      </c>
      <c r="E106" s="13">
        <v>-8.0114449213161701E-2</v>
      </c>
    </row>
    <row r="107" spans="1:5" x14ac:dyDescent="0.25">
      <c r="A107" s="191"/>
      <c r="B107" s="11" t="s">
        <v>85</v>
      </c>
      <c r="C107" s="12">
        <v>861</v>
      </c>
      <c r="D107" s="12">
        <v>896</v>
      </c>
      <c r="E107" s="13">
        <v>-3.90625E-2</v>
      </c>
    </row>
    <row r="108" spans="1:5" x14ac:dyDescent="0.25">
      <c r="A108" s="192"/>
      <c r="B108" s="11" t="s">
        <v>86</v>
      </c>
      <c r="C108" s="12">
        <v>101</v>
      </c>
      <c r="D108" s="12">
        <v>48</v>
      </c>
      <c r="E108" s="13">
        <v>1.1041666666666701</v>
      </c>
    </row>
    <row r="109" spans="1:5" x14ac:dyDescent="0.25">
      <c r="A109" s="190" t="s">
        <v>82</v>
      </c>
      <c r="B109" s="11" t="s">
        <v>87</v>
      </c>
      <c r="C109" s="12">
        <v>171</v>
      </c>
      <c r="D109" s="12">
        <v>210</v>
      </c>
      <c r="E109" s="13">
        <v>-0.185714285714286</v>
      </c>
    </row>
    <row r="110" spans="1:5" x14ac:dyDescent="0.25">
      <c r="A110" s="192"/>
      <c r="B110" s="11" t="s">
        <v>86</v>
      </c>
      <c r="C110" s="12">
        <v>334</v>
      </c>
      <c r="D110" s="12">
        <v>381</v>
      </c>
      <c r="E110" s="13">
        <v>-0.12335958005249301</v>
      </c>
    </row>
    <row r="111" spans="1:5" x14ac:dyDescent="0.25">
      <c r="A111" s="10" t="s">
        <v>80</v>
      </c>
      <c r="B111" s="14"/>
      <c r="C111" s="12">
        <v>272</v>
      </c>
      <c r="D111" s="12">
        <v>238</v>
      </c>
      <c r="E111" s="13">
        <v>0.14285714285714299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189</v>
      </c>
      <c r="D115" s="12">
        <v>205</v>
      </c>
      <c r="E115" s="13">
        <v>-7.8048780487804906E-2</v>
      </c>
    </row>
    <row r="116" spans="1:5" x14ac:dyDescent="0.25">
      <c r="A116" s="191"/>
      <c r="B116" s="11" t="s">
        <v>85</v>
      </c>
      <c r="C116" s="12">
        <v>60</v>
      </c>
      <c r="D116" s="12">
        <v>65</v>
      </c>
      <c r="E116" s="13">
        <v>-7.69230769230769E-2</v>
      </c>
    </row>
    <row r="117" spans="1:5" x14ac:dyDescent="0.25">
      <c r="A117" s="192"/>
      <c r="B117" s="11" t="s">
        <v>86</v>
      </c>
      <c r="C117" s="12">
        <v>28</v>
      </c>
      <c r="D117" s="12">
        <v>38</v>
      </c>
      <c r="E117" s="13">
        <v>-0.26315789473684198</v>
      </c>
    </row>
    <row r="118" spans="1:5" x14ac:dyDescent="0.25">
      <c r="A118" s="190" t="s">
        <v>82</v>
      </c>
      <c r="B118" s="11" t="s">
        <v>87</v>
      </c>
      <c r="C118" s="12">
        <v>23</v>
      </c>
      <c r="D118" s="12">
        <v>13</v>
      </c>
      <c r="E118" s="13">
        <v>0.76923076923076905</v>
      </c>
    </row>
    <row r="119" spans="1:5" x14ac:dyDescent="0.25">
      <c r="A119" s="192"/>
      <c r="B119" s="11" t="s">
        <v>86</v>
      </c>
      <c r="C119" s="12">
        <v>36</v>
      </c>
      <c r="D119" s="12">
        <v>36</v>
      </c>
      <c r="E119" s="13">
        <v>0</v>
      </c>
    </row>
    <row r="120" spans="1:5" x14ac:dyDescent="0.25">
      <c r="A120" s="10" t="s">
        <v>80</v>
      </c>
      <c r="B120" s="14"/>
      <c r="C120" s="12">
        <v>26</v>
      </c>
      <c r="D120" s="12">
        <v>34</v>
      </c>
      <c r="E120" s="13">
        <v>-0.23529411764705899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290</v>
      </c>
      <c r="D126" s="12">
        <v>283</v>
      </c>
      <c r="E126" s="13">
        <v>2.47349823321555E-2</v>
      </c>
    </row>
    <row r="127" spans="1:5" x14ac:dyDescent="0.25">
      <c r="A127" s="192"/>
      <c r="B127" s="11" t="s">
        <v>92</v>
      </c>
      <c r="C127" s="12">
        <v>0</v>
      </c>
      <c r="D127" s="12">
        <v>0</v>
      </c>
      <c r="E127" s="13">
        <v>0</v>
      </c>
    </row>
    <row r="128" spans="1:5" x14ac:dyDescent="0.25">
      <c r="A128" s="190" t="s">
        <v>94</v>
      </c>
      <c r="B128" s="11" t="s">
        <v>91</v>
      </c>
      <c r="C128" s="12">
        <v>9577</v>
      </c>
      <c r="D128" s="12">
        <v>9146</v>
      </c>
      <c r="E128" s="13">
        <v>4.7124425978569903E-2</v>
      </c>
    </row>
    <row r="129" spans="1:5" x14ac:dyDescent="0.25">
      <c r="A129" s="192"/>
      <c r="B129" s="11" t="s">
        <v>92</v>
      </c>
      <c r="C129" s="12">
        <v>7703</v>
      </c>
      <c r="D129" s="12">
        <v>7094</v>
      </c>
      <c r="E129" s="13">
        <v>8.5847194812517597E-2</v>
      </c>
    </row>
    <row r="130" spans="1:5" x14ac:dyDescent="0.25">
      <c r="A130" s="190" t="s">
        <v>95</v>
      </c>
      <c r="B130" s="11" t="s">
        <v>91</v>
      </c>
      <c r="C130" s="15"/>
      <c r="D130" s="15"/>
      <c r="E130" s="13">
        <v>0</v>
      </c>
    </row>
    <row r="131" spans="1:5" x14ac:dyDescent="0.25">
      <c r="A131" s="192"/>
      <c r="B131" s="11" t="s">
        <v>92</v>
      </c>
      <c r="C131" s="15"/>
      <c r="D131" s="15"/>
      <c r="E131" s="13">
        <v>0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217</v>
      </c>
      <c r="D135" s="12">
        <v>266</v>
      </c>
      <c r="E135" s="13">
        <v>-0.18421052631578899</v>
      </c>
    </row>
    <row r="136" spans="1:5" x14ac:dyDescent="0.25">
      <c r="A136" s="192"/>
      <c r="B136" s="11" t="s">
        <v>99</v>
      </c>
      <c r="C136" s="12">
        <v>7</v>
      </c>
      <c r="D136" s="12">
        <v>21</v>
      </c>
      <c r="E136" s="13">
        <v>-0.66666666666666696</v>
      </c>
    </row>
    <row r="137" spans="1:5" x14ac:dyDescent="0.25">
      <c r="A137" s="190" t="s">
        <v>100</v>
      </c>
      <c r="B137" s="11" t="s">
        <v>98</v>
      </c>
      <c r="C137" s="15"/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5"/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3</v>
      </c>
      <c r="D139" s="12">
        <v>1</v>
      </c>
      <c r="E139" s="13">
        <v>2</v>
      </c>
    </row>
    <row r="140" spans="1:5" x14ac:dyDescent="0.25">
      <c r="A140" s="192"/>
      <c r="B140" s="11" t="s">
        <v>102</v>
      </c>
      <c r="C140" s="15"/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358</v>
      </c>
      <c r="D144" s="12">
        <v>251</v>
      </c>
      <c r="E144" s="13">
        <v>0.42629482071713098</v>
      </c>
    </row>
    <row r="145" spans="1:5" x14ac:dyDescent="0.25">
      <c r="A145" s="190" t="s">
        <v>105</v>
      </c>
      <c r="B145" s="11" t="s">
        <v>106</v>
      </c>
      <c r="C145" s="12">
        <v>7</v>
      </c>
      <c r="D145" s="12">
        <v>13</v>
      </c>
      <c r="E145" s="13">
        <v>-0.46153846153846101</v>
      </c>
    </row>
    <row r="146" spans="1:5" x14ac:dyDescent="0.25">
      <c r="A146" s="191"/>
      <c r="B146" s="11" t="s">
        <v>107</v>
      </c>
      <c r="C146" s="12">
        <v>112</v>
      </c>
      <c r="D146" s="12">
        <v>102</v>
      </c>
      <c r="E146" s="13">
        <v>9.8039215686274495E-2</v>
      </c>
    </row>
    <row r="147" spans="1:5" x14ac:dyDescent="0.25">
      <c r="A147" s="191"/>
      <c r="B147" s="11" t="s">
        <v>108</v>
      </c>
      <c r="C147" s="12">
        <v>34</v>
      </c>
      <c r="D147" s="12">
        <v>28</v>
      </c>
      <c r="E147" s="13">
        <v>0.214285714285714</v>
      </c>
    </row>
    <row r="148" spans="1:5" x14ac:dyDescent="0.25">
      <c r="A148" s="191"/>
      <c r="B148" s="11" t="s">
        <v>109</v>
      </c>
      <c r="C148" s="12">
        <v>3</v>
      </c>
      <c r="D148" s="12">
        <v>3</v>
      </c>
      <c r="E148" s="13">
        <v>0</v>
      </c>
    </row>
    <row r="149" spans="1:5" x14ac:dyDescent="0.25">
      <c r="A149" s="191"/>
      <c r="B149" s="11" t="s">
        <v>110</v>
      </c>
      <c r="C149" s="12">
        <v>199</v>
      </c>
      <c r="D149" s="12">
        <v>102</v>
      </c>
      <c r="E149" s="13">
        <v>0.95098039215686303</v>
      </c>
    </row>
    <row r="150" spans="1:5" x14ac:dyDescent="0.25">
      <c r="A150" s="192"/>
      <c r="B150" s="11" t="s">
        <v>111</v>
      </c>
      <c r="C150" s="12">
        <v>3</v>
      </c>
      <c r="D150" s="12">
        <v>3</v>
      </c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102</v>
      </c>
      <c r="D151" s="12">
        <v>90</v>
      </c>
      <c r="E151" s="13">
        <v>0.133333333333333</v>
      </c>
    </row>
    <row r="152" spans="1:5" x14ac:dyDescent="0.25">
      <c r="A152" s="192"/>
      <c r="B152" s="11" t="s">
        <v>114</v>
      </c>
      <c r="C152" s="12">
        <v>237</v>
      </c>
      <c r="D152" s="12">
        <v>157</v>
      </c>
      <c r="E152" s="13">
        <v>0.50955414012738898</v>
      </c>
    </row>
    <row r="153" spans="1:5" x14ac:dyDescent="0.25">
      <c r="A153" s="190" t="s">
        <v>115</v>
      </c>
      <c r="B153" s="11" t="s">
        <v>19</v>
      </c>
      <c r="C153" s="12">
        <v>57</v>
      </c>
      <c r="D153" s="12">
        <v>53</v>
      </c>
      <c r="E153" s="13">
        <v>7.5471698113207503E-2</v>
      </c>
    </row>
    <row r="154" spans="1:5" x14ac:dyDescent="0.25">
      <c r="A154" s="192"/>
      <c r="B154" s="11" t="s">
        <v>23</v>
      </c>
      <c r="C154" s="12">
        <v>86</v>
      </c>
      <c r="D154" s="12">
        <v>57</v>
      </c>
      <c r="E154" s="13">
        <v>0.50877192982456099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1305</v>
      </c>
      <c r="D159" s="12">
        <v>1346</v>
      </c>
      <c r="E159" s="13">
        <v>-3.0460624071322401E-2</v>
      </c>
    </row>
    <row r="160" spans="1:5" x14ac:dyDescent="0.25">
      <c r="A160" s="191"/>
      <c r="B160" s="11" t="s">
        <v>120</v>
      </c>
      <c r="C160" s="12">
        <v>571</v>
      </c>
      <c r="D160" s="12">
        <v>612</v>
      </c>
      <c r="E160" s="13">
        <v>-6.6993464052287593E-2</v>
      </c>
    </row>
    <row r="161" spans="1:5" x14ac:dyDescent="0.25">
      <c r="A161" s="191"/>
      <c r="B161" s="11" t="s">
        <v>121</v>
      </c>
      <c r="C161" s="12">
        <v>486</v>
      </c>
      <c r="D161" s="12">
        <v>576</v>
      </c>
      <c r="E161" s="13">
        <v>-0.15625</v>
      </c>
    </row>
    <row r="162" spans="1:5" x14ac:dyDescent="0.25">
      <c r="A162" s="191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1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1"/>
      <c r="B164" s="11" t="s">
        <v>124</v>
      </c>
      <c r="C164" s="12">
        <v>39</v>
      </c>
      <c r="D164" s="12">
        <v>22</v>
      </c>
      <c r="E164" s="13">
        <v>0.77272727272727304</v>
      </c>
    </row>
    <row r="165" spans="1:5" x14ac:dyDescent="0.25">
      <c r="A165" s="191"/>
      <c r="B165" s="11" t="s">
        <v>125</v>
      </c>
      <c r="C165" s="12">
        <v>1531</v>
      </c>
      <c r="D165" s="12">
        <v>2274</v>
      </c>
      <c r="E165" s="13">
        <v>-0.32673702726473203</v>
      </c>
    </row>
    <row r="166" spans="1:5" x14ac:dyDescent="0.25">
      <c r="A166" s="191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1"/>
      <c r="B167" s="11" t="s">
        <v>127</v>
      </c>
      <c r="C167" s="12">
        <v>514</v>
      </c>
      <c r="D167" s="12">
        <v>491</v>
      </c>
      <c r="E167" s="13">
        <v>4.6843177189409398E-2</v>
      </c>
    </row>
    <row r="168" spans="1:5" x14ac:dyDescent="0.25">
      <c r="A168" s="191"/>
      <c r="B168" s="11" t="s">
        <v>128</v>
      </c>
      <c r="C168" s="12">
        <v>734</v>
      </c>
      <c r="D168" s="12">
        <v>857</v>
      </c>
      <c r="E168" s="13">
        <v>-0.14352392065344199</v>
      </c>
    </row>
    <row r="169" spans="1:5" x14ac:dyDescent="0.25">
      <c r="A169" s="191"/>
      <c r="B169" s="11" t="s">
        <v>129</v>
      </c>
      <c r="C169" s="12">
        <v>71</v>
      </c>
      <c r="D169" s="12">
        <v>79</v>
      </c>
      <c r="E169" s="13">
        <v>-0.10126582278481</v>
      </c>
    </row>
    <row r="170" spans="1:5" x14ac:dyDescent="0.25">
      <c r="A170" s="191"/>
      <c r="B170" s="11" t="s">
        <v>130</v>
      </c>
      <c r="C170" s="12">
        <v>399</v>
      </c>
      <c r="D170" s="12">
        <v>445</v>
      </c>
      <c r="E170" s="13">
        <v>-0.103370786516854</v>
      </c>
    </row>
    <row r="171" spans="1:5" x14ac:dyDescent="0.25">
      <c r="A171" s="191"/>
      <c r="B171" s="11" t="s">
        <v>131</v>
      </c>
      <c r="C171" s="12">
        <v>0</v>
      </c>
      <c r="D171" s="12">
        <v>8</v>
      </c>
      <c r="E171" s="13">
        <v>-1</v>
      </c>
    </row>
    <row r="172" spans="1:5" x14ac:dyDescent="0.25">
      <c r="A172" s="191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1"/>
      <c r="B173" s="11" t="s">
        <v>133</v>
      </c>
      <c r="C173" s="12">
        <v>10</v>
      </c>
      <c r="D173" s="12">
        <v>14</v>
      </c>
      <c r="E173" s="13">
        <v>-0.28571428571428598</v>
      </c>
    </row>
    <row r="174" spans="1:5" x14ac:dyDescent="0.25">
      <c r="A174" s="191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1"/>
      <c r="B175" s="11" t="s">
        <v>135</v>
      </c>
      <c r="C175" s="12">
        <v>39</v>
      </c>
      <c r="D175" s="12">
        <v>35</v>
      </c>
      <c r="E175" s="13">
        <v>0.114285714285714</v>
      </c>
    </row>
    <row r="176" spans="1:5" x14ac:dyDescent="0.25">
      <c r="A176" s="191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1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1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1"/>
      <c r="B179" s="11" t="s">
        <v>139</v>
      </c>
      <c r="C179" s="12">
        <v>1114</v>
      </c>
      <c r="D179" s="12">
        <v>1171</v>
      </c>
      <c r="E179" s="13">
        <v>-4.86763450042699E-2</v>
      </c>
    </row>
    <row r="180" spans="1:5" x14ac:dyDescent="0.25">
      <c r="A180" s="191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1"/>
      <c r="B181" s="11" t="s">
        <v>141</v>
      </c>
      <c r="C181" s="12">
        <v>5</v>
      </c>
      <c r="D181" s="12">
        <v>10</v>
      </c>
      <c r="E181" s="13">
        <v>-0.5</v>
      </c>
    </row>
    <row r="182" spans="1:5" x14ac:dyDescent="0.25">
      <c r="A182" s="191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1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1"/>
      <c r="B184" s="11" t="s">
        <v>144</v>
      </c>
      <c r="C184" s="12">
        <v>8</v>
      </c>
      <c r="D184" s="12">
        <v>10</v>
      </c>
      <c r="E184" s="13">
        <v>-0.2</v>
      </c>
    </row>
    <row r="185" spans="1:5" x14ac:dyDescent="0.25">
      <c r="A185" s="191"/>
      <c r="B185" s="11" t="s">
        <v>145</v>
      </c>
      <c r="C185" s="12">
        <v>40</v>
      </c>
      <c r="D185" s="12">
        <v>28</v>
      </c>
      <c r="E185" s="13">
        <v>0.42857142857142799</v>
      </c>
    </row>
    <row r="186" spans="1:5" x14ac:dyDescent="0.25">
      <c r="A186" s="191"/>
      <c r="B186" s="11" t="s">
        <v>146</v>
      </c>
      <c r="C186" s="12">
        <v>28</v>
      </c>
      <c r="D186" s="12">
        <v>40</v>
      </c>
      <c r="E186" s="13">
        <v>-0.3</v>
      </c>
    </row>
    <row r="187" spans="1:5" x14ac:dyDescent="0.25">
      <c r="A187" s="191"/>
      <c r="B187" s="11" t="s">
        <v>147</v>
      </c>
      <c r="C187" s="12">
        <v>74</v>
      </c>
      <c r="D187" s="12">
        <v>37</v>
      </c>
      <c r="E187" s="13">
        <v>1</v>
      </c>
    </row>
    <row r="188" spans="1:5" x14ac:dyDescent="0.25">
      <c r="A188" s="191"/>
      <c r="B188" s="11" t="s">
        <v>148</v>
      </c>
      <c r="C188" s="12">
        <v>8</v>
      </c>
      <c r="D188" s="12">
        <v>13</v>
      </c>
      <c r="E188" s="13">
        <v>-0.38461538461538503</v>
      </c>
    </row>
    <row r="189" spans="1:5" x14ac:dyDescent="0.25">
      <c r="A189" s="191"/>
      <c r="B189" s="11" t="s">
        <v>149</v>
      </c>
      <c r="C189" s="12">
        <v>8</v>
      </c>
      <c r="D189" s="12">
        <v>0</v>
      </c>
      <c r="E189" s="13">
        <v>0</v>
      </c>
    </row>
    <row r="190" spans="1:5" x14ac:dyDescent="0.25">
      <c r="A190" s="191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1"/>
      <c r="B191" s="11" t="s">
        <v>151</v>
      </c>
      <c r="C191" s="12">
        <v>159</v>
      </c>
      <c r="D191" s="12">
        <v>151</v>
      </c>
      <c r="E191" s="13">
        <v>5.2980132450331098E-2</v>
      </c>
    </row>
    <row r="192" spans="1:5" x14ac:dyDescent="0.25">
      <c r="A192" s="191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1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1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1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1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1"/>
      <c r="B197" s="11" t="s">
        <v>157</v>
      </c>
      <c r="C197" s="12">
        <v>0</v>
      </c>
      <c r="D197" s="12">
        <v>93</v>
      </c>
      <c r="E197" s="13">
        <v>-1</v>
      </c>
    </row>
    <row r="198" spans="1:5" x14ac:dyDescent="0.25">
      <c r="A198" s="191"/>
      <c r="B198" s="11" t="s">
        <v>158</v>
      </c>
      <c r="C198" s="12">
        <v>148</v>
      </c>
      <c r="D198" s="12">
        <v>138</v>
      </c>
      <c r="E198" s="13">
        <v>7.2463768115942004E-2</v>
      </c>
    </row>
    <row r="199" spans="1:5" x14ac:dyDescent="0.25">
      <c r="A199" s="191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2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568</v>
      </c>
      <c r="D201" s="12">
        <v>598</v>
      </c>
      <c r="E201" s="13">
        <v>-5.0167224080267601E-2</v>
      </c>
    </row>
    <row r="202" spans="1:5" x14ac:dyDescent="0.25">
      <c r="A202" s="191"/>
      <c r="B202" s="11" t="s">
        <v>120</v>
      </c>
      <c r="C202" s="12">
        <v>528</v>
      </c>
      <c r="D202" s="12">
        <v>529</v>
      </c>
      <c r="E202" s="13">
        <v>-1.8903591682419699E-3</v>
      </c>
    </row>
    <row r="203" spans="1:5" x14ac:dyDescent="0.25">
      <c r="A203" s="191"/>
      <c r="B203" s="11" t="s">
        <v>163</v>
      </c>
      <c r="C203" s="12">
        <v>457</v>
      </c>
      <c r="D203" s="12">
        <v>567</v>
      </c>
      <c r="E203" s="13">
        <v>-0.19400352733686099</v>
      </c>
    </row>
    <row r="204" spans="1:5" x14ac:dyDescent="0.25">
      <c r="A204" s="191"/>
      <c r="B204" s="11" t="s">
        <v>122</v>
      </c>
      <c r="C204" s="12">
        <v>0</v>
      </c>
      <c r="D204" s="12">
        <v>5</v>
      </c>
      <c r="E204" s="13">
        <v>-1</v>
      </c>
    </row>
    <row r="205" spans="1:5" x14ac:dyDescent="0.25">
      <c r="A205" s="191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1"/>
      <c r="B206" s="11" t="s">
        <v>124</v>
      </c>
      <c r="C206" s="12">
        <v>0</v>
      </c>
      <c r="D206" s="12">
        <v>5</v>
      </c>
      <c r="E206" s="13">
        <v>-1</v>
      </c>
    </row>
    <row r="207" spans="1:5" x14ac:dyDescent="0.25">
      <c r="A207" s="191"/>
      <c r="B207" s="11" t="s">
        <v>125</v>
      </c>
      <c r="C207" s="12">
        <v>151</v>
      </c>
      <c r="D207" s="12">
        <v>114</v>
      </c>
      <c r="E207" s="13">
        <v>0.324561403508772</v>
      </c>
    </row>
    <row r="208" spans="1:5" x14ac:dyDescent="0.25">
      <c r="A208" s="191"/>
      <c r="B208" s="11" t="s">
        <v>164</v>
      </c>
      <c r="C208" s="12">
        <v>0</v>
      </c>
      <c r="D208" s="12">
        <v>2</v>
      </c>
      <c r="E208" s="13">
        <v>-1</v>
      </c>
    </row>
    <row r="209" spans="1:5" x14ac:dyDescent="0.25">
      <c r="A209" s="191"/>
      <c r="B209" s="11" t="s">
        <v>127</v>
      </c>
      <c r="C209" s="12">
        <v>684</v>
      </c>
      <c r="D209" s="12">
        <v>672</v>
      </c>
      <c r="E209" s="13">
        <v>1.7857142857142901E-2</v>
      </c>
    </row>
    <row r="210" spans="1:5" x14ac:dyDescent="0.25">
      <c r="A210" s="191"/>
      <c r="B210" s="11" t="s">
        <v>165</v>
      </c>
      <c r="C210" s="12">
        <v>435</v>
      </c>
      <c r="D210" s="12">
        <v>394</v>
      </c>
      <c r="E210" s="13">
        <v>0.104060913705584</v>
      </c>
    </row>
    <row r="211" spans="1:5" x14ac:dyDescent="0.25">
      <c r="A211" s="191"/>
      <c r="B211" s="11" t="s">
        <v>129</v>
      </c>
      <c r="C211" s="12">
        <v>77</v>
      </c>
      <c r="D211" s="12">
        <v>70</v>
      </c>
      <c r="E211" s="13">
        <v>0.1</v>
      </c>
    </row>
    <row r="212" spans="1:5" x14ac:dyDescent="0.25">
      <c r="A212" s="191"/>
      <c r="B212" s="11" t="s">
        <v>130</v>
      </c>
      <c r="C212" s="12">
        <v>1</v>
      </c>
      <c r="D212" s="12">
        <v>2</v>
      </c>
      <c r="E212" s="13">
        <v>-0.5</v>
      </c>
    </row>
    <row r="213" spans="1:5" x14ac:dyDescent="0.25">
      <c r="A213" s="191"/>
      <c r="B213" s="11" t="s">
        <v>131</v>
      </c>
      <c r="C213" s="12">
        <v>0</v>
      </c>
      <c r="D213" s="12">
        <v>4</v>
      </c>
      <c r="E213" s="13">
        <v>-1</v>
      </c>
    </row>
    <row r="214" spans="1:5" x14ac:dyDescent="0.25">
      <c r="A214" s="191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1"/>
      <c r="B215" s="11" t="s">
        <v>133</v>
      </c>
      <c r="C215" s="12">
        <v>4</v>
      </c>
      <c r="D215" s="12">
        <v>0</v>
      </c>
      <c r="E215" s="13">
        <v>0</v>
      </c>
    </row>
    <row r="216" spans="1:5" x14ac:dyDescent="0.25">
      <c r="A216" s="191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1"/>
      <c r="B217" s="11" t="s">
        <v>135</v>
      </c>
      <c r="C217" s="12">
        <v>9</v>
      </c>
      <c r="D217" s="12">
        <v>9</v>
      </c>
      <c r="E217" s="13">
        <v>0</v>
      </c>
    </row>
    <row r="218" spans="1:5" x14ac:dyDescent="0.25">
      <c r="A218" s="191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1"/>
      <c r="B219" s="11" t="s">
        <v>137</v>
      </c>
      <c r="C219" s="12">
        <v>41</v>
      </c>
      <c r="D219" s="12">
        <v>81</v>
      </c>
      <c r="E219" s="13">
        <v>-0.49382716049382702</v>
      </c>
    </row>
    <row r="220" spans="1:5" x14ac:dyDescent="0.25">
      <c r="A220" s="191"/>
      <c r="B220" s="11" t="s">
        <v>138</v>
      </c>
      <c r="C220" s="12">
        <v>0</v>
      </c>
      <c r="D220" s="12">
        <v>1</v>
      </c>
      <c r="E220" s="13">
        <v>-1</v>
      </c>
    </row>
    <row r="221" spans="1:5" x14ac:dyDescent="0.25">
      <c r="A221" s="191"/>
      <c r="B221" s="11" t="s">
        <v>139</v>
      </c>
      <c r="C221" s="12">
        <v>1163</v>
      </c>
      <c r="D221" s="12">
        <v>1134</v>
      </c>
      <c r="E221" s="13">
        <v>2.5573192239858902E-2</v>
      </c>
    </row>
    <row r="222" spans="1:5" x14ac:dyDescent="0.25">
      <c r="A222" s="191"/>
      <c r="B222" s="11" t="s">
        <v>166</v>
      </c>
      <c r="C222" s="12">
        <v>112</v>
      </c>
      <c r="D222" s="12">
        <v>153</v>
      </c>
      <c r="E222" s="13">
        <v>-0.26797385620914999</v>
      </c>
    </row>
    <row r="223" spans="1:5" x14ac:dyDescent="0.25">
      <c r="A223" s="191"/>
      <c r="B223" s="11" t="s">
        <v>141</v>
      </c>
      <c r="C223" s="12">
        <v>7</v>
      </c>
      <c r="D223" s="12">
        <v>13</v>
      </c>
      <c r="E223" s="13">
        <v>-0.46153846153846101</v>
      </c>
    </row>
    <row r="224" spans="1:5" x14ac:dyDescent="0.25">
      <c r="A224" s="191"/>
      <c r="B224" s="11" t="s">
        <v>142</v>
      </c>
      <c r="C224" s="12">
        <v>4</v>
      </c>
      <c r="D224" s="12">
        <v>8</v>
      </c>
      <c r="E224" s="13">
        <v>-0.5</v>
      </c>
    </row>
    <row r="225" spans="1:5" x14ac:dyDescent="0.25">
      <c r="A225" s="191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1"/>
      <c r="B226" s="11" t="s">
        <v>144</v>
      </c>
      <c r="C226" s="12">
        <v>5</v>
      </c>
      <c r="D226" s="12">
        <v>8</v>
      </c>
      <c r="E226" s="13">
        <v>-0.375</v>
      </c>
    </row>
    <row r="227" spans="1:5" x14ac:dyDescent="0.25">
      <c r="A227" s="191"/>
      <c r="B227" s="11" t="s">
        <v>167</v>
      </c>
      <c r="C227" s="12">
        <v>35</v>
      </c>
      <c r="D227" s="12">
        <v>13</v>
      </c>
      <c r="E227" s="13">
        <v>1.6923076923076901</v>
      </c>
    </row>
    <row r="228" spans="1:5" x14ac:dyDescent="0.25">
      <c r="A228" s="191"/>
      <c r="B228" s="11" t="s">
        <v>146</v>
      </c>
      <c r="C228" s="12">
        <v>18</v>
      </c>
      <c r="D228" s="12">
        <v>26</v>
      </c>
      <c r="E228" s="13">
        <v>-0.30769230769230799</v>
      </c>
    </row>
    <row r="229" spans="1:5" x14ac:dyDescent="0.25">
      <c r="A229" s="191"/>
      <c r="B229" s="11" t="s">
        <v>147</v>
      </c>
      <c r="C229" s="12">
        <v>131</v>
      </c>
      <c r="D229" s="12">
        <v>184</v>
      </c>
      <c r="E229" s="13">
        <v>-0.28804347826087001</v>
      </c>
    </row>
    <row r="230" spans="1:5" x14ac:dyDescent="0.25">
      <c r="A230" s="191"/>
      <c r="B230" s="11" t="s">
        <v>148</v>
      </c>
      <c r="C230" s="12">
        <v>0</v>
      </c>
      <c r="D230" s="12">
        <v>4</v>
      </c>
      <c r="E230" s="13">
        <v>-1</v>
      </c>
    </row>
    <row r="231" spans="1:5" x14ac:dyDescent="0.25">
      <c r="A231" s="191"/>
      <c r="B231" s="11" t="s">
        <v>149</v>
      </c>
      <c r="C231" s="12">
        <v>2</v>
      </c>
      <c r="D231" s="12">
        <v>4</v>
      </c>
      <c r="E231" s="13">
        <v>-0.5</v>
      </c>
    </row>
    <row r="232" spans="1:5" x14ac:dyDescent="0.25">
      <c r="A232" s="191"/>
      <c r="B232" s="11" t="s">
        <v>150</v>
      </c>
      <c r="C232" s="12">
        <v>5</v>
      </c>
      <c r="D232" s="12">
        <v>17</v>
      </c>
      <c r="E232" s="13">
        <v>-0.70588235294117596</v>
      </c>
    </row>
    <row r="233" spans="1:5" x14ac:dyDescent="0.25">
      <c r="A233" s="191"/>
      <c r="B233" s="11" t="s">
        <v>151</v>
      </c>
      <c r="C233" s="12">
        <v>25</v>
      </c>
      <c r="D233" s="12">
        <v>33</v>
      </c>
      <c r="E233" s="13">
        <v>-0.24242424242424199</v>
      </c>
    </row>
    <row r="234" spans="1:5" x14ac:dyDescent="0.25">
      <c r="A234" s="191"/>
      <c r="B234" s="11" t="s">
        <v>152</v>
      </c>
      <c r="C234" s="12">
        <v>2</v>
      </c>
      <c r="D234" s="12">
        <v>4</v>
      </c>
      <c r="E234" s="13">
        <v>-0.5</v>
      </c>
    </row>
    <row r="235" spans="1:5" x14ac:dyDescent="0.25">
      <c r="A235" s="191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1"/>
      <c r="B236" s="11" t="s">
        <v>154</v>
      </c>
      <c r="C236" s="12">
        <v>6</v>
      </c>
      <c r="D236" s="12">
        <v>6</v>
      </c>
      <c r="E236" s="13">
        <v>0</v>
      </c>
    </row>
    <row r="237" spans="1:5" x14ac:dyDescent="0.25">
      <c r="A237" s="191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1"/>
      <c r="B238" s="11" t="s">
        <v>156</v>
      </c>
      <c r="C238" s="12">
        <v>10</v>
      </c>
      <c r="D238" s="12">
        <v>1</v>
      </c>
      <c r="E238" s="13">
        <v>9</v>
      </c>
    </row>
    <row r="239" spans="1:5" x14ac:dyDescent="0.25">
      <c r="A239" s="191"/>
      <c r="B239" s="11" t="s">
        <v>157</v>
      </c>
      <c r="C239" s="12">
        <v>39</v>
      </c>
      <c r="D239" s="12">
        <v>64</v>
      </c>
      <c r="E239" s="13">
        <v>-0.390625</v>
      </c>
    </row>
    <row r="240" spans="1:5" x14ac:dyDescent="0.25">
      <c r="A240" s="191"/>
      <c r="B240" s="11" t="s">
        <v>158</v>
      </c>
      <c r="C240" s="12">
        <v>414</v>
      </c>
      <c r="D240" s="12">
        <v>131</v>
      </c>
      <c r="E240" s="13">
        <v>2.1603053435114501</v>
      </c>
    </row>
    <row r="241" spans="1:5" x14ac:dyDescent="0.25">
      <c r="A241" s="191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2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6</v>
      </c>
      <c r="D246" s="12">
        <v>23</v>
      </c>
      <c r="E246" s="13">
        <v>-0.73913043478260898</v>
      </c>
    </row>
    <row r="247" spans="1:5" x14ac:dyDescent="0.25">
      <c r="A247" s="10" t="s">
        <v>170</v>
      </c>
      <c r="B247" s="14"/>
      <c r="C247" s="12">
        <v>1</v>
      </c>
      <c r="D247" s="12">
        <v>25</v>
      </c>
      <c r="E247" s="13">
        <v>-0.96</v>
      </c>
    </row>
    <row r="248" spans="1:5" x14ac:dyDescent="0.25">
      <c r="A248" s="10" t="s">
        <v>171</v>
      </c>
      <c r="B248" s="14"/>
      <c r="C248" s="12">
        <v>0</v>
      </c>
      <c r="D248" s="12">
        <v>17</v>
      </c>
      <c r="E248" s="13">
        <v>-1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176</v>
      </c>
      <c r="D252" s="12">
        <v>173</v>
      </c>
      <c r="E252" s="13">
        <v>1.7341040462427699E-2</v>
      </c>
    </row>
    <row r="253" spans="1:5" x14ac:dyDescent="0.25">
      <c r="A253" s="190" t="s">
        <v>174</v>
      </c>
      <c r="B253" s="11" t="s">
        <v>175</v>
      </c>
      <c r="C253" s="12">
        <v>25</v>
      </c>
      <c r="D253" s="12">
        <v>9</v>
      </c>
      <c r="E253" s="13">
        <v>1.7777777777777799</v>
      </c>
    </row>
    <row r="254" spans="1:5" x14ac:dyDescent="0.25">
      <c r="A254" s="191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2</v>
      </c>
      <c r="D257" s="12">
        <v>0</v>
      </c>
      <c r="E257" s="13">
        <v>0</v>
      </c>
    </row>
    <row r="258" spans="1:5" x14ac:dyDescent="0.25">
      <c r="A258" s="10" t="s">
        <v>111</v>
      </c>
      <c r="B258" s="14"/>
      <c r="C258" s="12">
        <v>8</v>
      </c>
      <c r="D258" s="12">
        <v>2</v>
      </c>
      <c r="E258" s="13">
        <v>3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137</v>
      </c>
      <c r="D262" s="12">
        <v>66</v>
      </c>
      <c r="E262" s="13">
        <v>1.0757575757575799</v>
      </c>
    </row>
    <row r="263" spans="1:5" x14ac:dyDescent="0.25">
      <c r="A263" s="190" t="s">
        <v>69</v>
      </c>
      <c r="B263" s="11" t="s">
        <v>182</v>
      </c>
      <c r="C263" s="12">
        <v>57</v>
      </c>
      <c r="D263" s="12">
        <v>88</v>
      </c>
      <c r="E263" s="13">
        <v>-0.35227272727272702</v>
      </c>
    </row>
    <row r="264" spans="1:5" x14ac:dyDescent="0.25">
      <c r="A264" s="192"/>
      <c r="B264" s="11" t="s">
        <v>111</v>
      </c>
      <c r="C264" s="12">
        <v>373</v>
      </c>
      <c r="D264" s="12">
        <v>264</v>
      </c>
      <c r="E264" s="13">
        <v>0.41287878787878801</v>
      </c>
    </row>
    <row r="265" spans="1:5" x14ac:dyDescent="0.25">
      <c r="A265" s="10" t="s">
        <v>183</v>
      </c>
      <c r="B265" s="14"/>
      <c r="C265" s="15"/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5"/>
      <c r="D266" s="15"/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5"/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59</v>
      </c>
      <c r="D272" s="12">
        <v>36</v>
      </c>
      <c r="E272" s="13">
        <v>0.63888888888888895</v>
      </c>
    </row>
    <row r="273" spans="1:5" x14ac:dyDescent="0.25">
      <c r="A273" s="10" t="s">
        <v>190</v>
      </c>
      <c r="B273" s="14"/>
      <c r="C273" s="12">
        <v>0</v>
      </c>
      <c r="D273" s="12">
        <v>3</v>
      </c>
      <c r="E273" s="13">
        <v>-1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7" t="s">
        <v>198</v>
      </c>
      <c r="B283" s="11" t="s">
        <v>199</v>
      </c>
      <c r="C283" s="15"/>
      <c r="D283" s="15"/>
      <c r="E283" s="19"/>
    </row>
    <row r="284" spans="1:5" x14ac:dyDescent="0.25">
      <c r="A284" s="188"/>
      <c r="B284" s="11" t="s">
        <v>200</v>
      </c>
      <c r="C284" s="12">
        <v>1811</v>
      </c>
      <c r="D284" s="12">
        <v>1901</v>
      </c>
      <c r="E284" s="20">
        <v>1611</v>
      </c>
    </row>
    <row r="285" spans="1:5" x14ac:dyDescent="0.25">
      <c r="A285" s="189"/>
      <c r="B285" s="11" t="s">
        <v>201</v>
      </c>
      <c r="C285" s="12">
        <v>0</v>
      </c>
      <c r="D285" s="12">
        <v>0</v>
      </c>
      <c r="E285" s="20">
        <v>0</v>
      </c>
    </row>
    <row r="286" spans="1:5" x14ac:dyDescent="0.25">
      <c r="A286" s="187" t="s">
        <v>202</v>
      </c>
      <c r="B286" s="11" t="s">
        <v>203</v>
      </c>
      <c r="C286" s="12">
        <v>0</v>
      </c>
      <c r="D286" s="12">
        <v>0</v>
      </c>
      <c r="E286" s="20">
        <v>0</v>
      </c>
    </row>
    <row r="287" spans="1:5" x14ac:dyDescent="0.25">
      <c r="A287" s="188"/>
      <c r="B287" s="11" t="s">
        <v>204</v>
      </c>
      <c r="C287" s="12">
        <v>0</v>
      </c>
      <c r="D287" s="12">
        <v>0</v>
      </c>
      <c r="E287" s="20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25">
      <c r="A289" s="18" t="s">
        <v>206</v>
      </c>
      <c r="B289" s="11" t="s">
        <v>207</v>
      </c>
      <c r="C289" s="15"/>
      <c r="D289" s="15"/>
      <c r="E289" s="19"/>
    </row>
    <row r="290" spans="1:5" x14ac:dyDescent="0.25">
      <c r="A290" s="187" t="s">
        <v>208</v>
      </c>
      <c r="B290" s="11" t="s">
        <v>209</v>
      </c>
      <c r="C290" s="12">
        <v>48</v>
      </c>
      <c r="D290" s="12">
        <v>51</v>
      </c>
      <c r="E290" s="20">
        <v>2380</v>
      </c>
    </row>
    <row r="291" spans="1:5" x14ac:dyDescent="0.25">
      <c r="A291" s="188"/>
      <c r="B291" s="11" t="s">
        <v>210</v>
      </c>
      <c r="C291" s="12">
        <v>72</v>
      </c>
      <c r="D291" s="12">
        <v>87</v>
      </c>
      <c r="E291" s="20">
        <v>1</v>
      </c>
    </row>
    <row r="292" spans="1:5" x14ac:dyDescent="0.25">
      <c r="A292" s="189"/>
      <c r="B292" s="11" t="s">
        <v>211</v>
      </c>
      <c r="C292" s="15"/>
      <c r="D292" s="15"/>
      <c r="E292" s="19"/>
    </row>
    <row r="293" spans="1:5" x14ac:dyDescent="0.25">
      <c r="A293" s="18" t="s">
        <v>212</v>
      </c>
      <c r="B293" s="11" t="s">
        <v>213</v>
      </c>
      <c r="C293" s="15"/>
      <c r="D293" s="15"/>
      <c r="E293" s="19"/>
    </row>
    <row r="294" spans="1:5" x14ac:dyDescent="0.25">
      <c r="A294" s="187" t="s">
        <v>214</v>
      </c>
      <c r="B294" s="11" t="s">
        <v>205</v>
      </c>
      <c r="C294" s="15"/>
      <c r="D294" s="15"/>
      <c r="E294" s="19"/>
    </row>
    <row r="295" spans="1:5" x14ac:dyDescent="0.25">
      <c r="A295" s="188"/>
      <c r="B295" s="11" t="s">
        <v>215</v>
      </c>
      <c r="C295" s="12">
        <v>50</v>
      </c>
      <c r="D295" s="12">
        <v>65</v>
      </c>
      <c r="E295" s="20">
        <v>68</v>
      </c>
    </row>
    <row r="296" spans="1:5" x14ac:dyDescent="0.25">
      <c r="A296" s="189"/>
      <c r="B296" s="11" t="s">
        <v>216</v>
      </c>
      <c r="C296" s="15"/>
      <c r="D296" s="15"/>
      <c r="E296" s="19"/>
    </row>
    <row r="297" spans="1:5" x14ac:dyDescent="0.25">
      <c r="A297" s="187" t="s">
        <v>217</v>
      </c>
      <c r="B297" s="11" t="s">
        <v>218</v>
      </c>
      <c r="C297" s="15"/>
      <c r="D297" s="15"/>
      <c r="E297" s="19"/>
    </row>
    <row r="298" spans="1:5" x14ac:dyDescent="0.25">
      <c r="A298" s="188"/>
      <c r="B298" s="11" t="s">
        <v>219</v>
      </c>
      <c r="C298" s="15"/>
      <c r="D298" s="15"/>
      <c r="E298" s="19"/>
    </row>
    <row r="299" spans="1:5" x14ac:dyDescent="0.25">
      <c r="A299" s="188"/>
      <c r="B299" s="11" t="s">
        <v>220</v>
      </c>
      <c r="C299" s="12">
        <v>516</v>
      </c>
      <c r="D299" s="12">
        <v>753</v>
      </c>
      <c r="E299" s="20">
        <v>1831</v>
      </c>
    </row>
    <row r="300" spans="1:5" x14ac:dyDescent="0.25">
      <c r="A300" s="188"/>
      <c r="B300" s="11" t="s">
        <v>221</v>
      </c>
      <c r="C300" s="12">
        <v>760</v>
      </c>
      <c r="D300" s="12">
        <v>818</v>
      </c>
      <c r="E300" s="20">
        <v>59</v>
      </c>
    </row>
    <row r="301" spans="1:5" x14ac:dyDescent="0.25">
      <c r="A301" s="188"/>
      <c r="B301" s="11" t="s">
        <v>222</v>
      </c>
      <c r="C301" s="12">
        <v>50</v>
      </c>
      <c r="D301" s="12">
        <v>68</v>
      </c>
      <c r="E301" s="20">
        <v>724</v>
      </c>
    </row>
    <row r="302" spans="1:5" x14ac:dyDescent="0.25">
      <c r="A302" s="188"/>
      <c r="B302" s="11" t="s">
        <v>223</v>
      </c>
      <c r="C302" s="12">
        <v>1158</v>
      </c>
      <c r="D302" s="12">
        <v>1744</v>
      </c>
      <c r="E302" s="20">
        <v>2625</v>
      </c>
    </row>
    <row r="303" spans="1:5" x14ac:dyDescent="0.25">
      <c r="A303" s="188"/>
      <c r="B303" s="11" t="s">
        <v>224</v>
      </c>
      <c r="C303" s="12">
        <v>326</v>
      </c>
      <c r="D303" s="12">
        <v>391</v>
      </c>
      <c r="E303" s="20">
        <v>74</v>
      </c>
    </row>
    <row r="304" spans="1:5" x14ac:dyDescent="0.25">
      <c r="A304" s="188"/>
      <c r="B304" s="11" t="s">
        <v>225</v>
      </c>
      <c r="C304" s="12">
        <v>1</v>
      </c>
      <c r="D304" s="12">
        <v>1</v>
      </c>
      <c r="E304" s="20">
        <v>24</v>
      </c>
    </row>
    <row r="305" spans="1:5" x14ac:dyDescent="0.25">
      <c r="A305" s="188"/>
      <c r="B305" s="11" t="s">
        <v>226</v>
      </c>
      <c r="C305" s="12">
        <v>35</v>
      </c>
      <c r="D305" s="12">
        <v>45</v>
      </c>
      <c r="E305" s="20">
        <v>165</v>
      </c>
    </row>
    <row r="306" spans="1:5" x14ac:dyDescent="0.25">
      <c r="A306" s="188"/>
      <c r="B306" s="11" t="s">
        <v>227</v>
      </c>
      <c r="C306" s="12">
        <v>5</v>
      </c>
      <c r="D306" s="12">
        <v>6</v>
      </c>
      <c r="E306" s="20">
        <v>10</v>
      </c>
    </row>
    <row r="307" spans="1:5" x14ac:dyDescent="0.25">
      <c r="A307" s="188"/>
      <c r="B307" s="11" t="s">
        <v>228</v>
      </c>
      <c r="C307" s="12">
        <v>0</v>
      </c>
      <c r="D307" s="12">
        <v>0</v>
      </c>
      <c r="E307" s="20">
        <v>1</v>
      </c>
    </row>
    <row r="308" spans="1:5" x14ac:dyDescent="0.25">
      <c r="A308" s="188"/>
      <c r="B308" s="11" t="s">
        <v>229</v>
      </c>
      <c r="C308" s="12">
        <v>248</v>
      </c>
      <c r="D308" s="12">
        <v>328</v>
      </c>
      <c r="E308" s="20">
        <v>461</v>
      </c>
    </row>
    <row r="309" spans="1:5" x14ac:dyDescent="0.25">
      <c r="A309" s="188"/>
      <c r="B309" s="11" t="s">
        <v>230</v>
      </c>
      <c r="C309" s="12">
        <v>168</v>
      </c>
      <c r="D309" s="12">
        <v>197</v>
      </c>
      <c r="E309" s="20">
        <v>23</v>
      </c>
    </row>
    <row r="310" spans="1:5" x14ac:dyDescent="0.25">
      <c r="A310" s="188"/>
      <c r="B310" s="11" t="s">
        <v>231</v>
      </c>
      <c r="C310" s="12">
        <v>7</v>
      </c>
      <c r="D310" s="12">
        <v>12</v>
      </c>
      <c r="E310" s="20">
        <v>36</v>
      </c>
    </row>
    <row r="311" spans="1:5" x14ac:dyDescent="0.25">
      <c r="A311" s="189"/>
      <c r="B311" s="11" t="s">
        <v>232</v>
      </c>
      <c r="C311" s="12">
        <v>14</v>
      </c>
      <c r="D311" s="12">
        <v>16</v>
      </c>
      <c r="E311" s="20">
        <v>0</v>
      </c>
    </row>
    <row r="312" spans="1:5" x14ac:dyDescent="0.25">
      <c r="A312" s="187" t="s">
        <v>233</v>
      </c>
      <c r="B312" s="11" t="s">
        <v>234</v>
      </c>
      <c r="C312" s="15"/>
      <c r="D312" s="15"/>
      <c r="E312" s="20">
        <v>10</v>
      </c>
    </row>
    <row r="313" spans="1:5" x14ac:dyDescent="0.25">
      <c r="A313" s="188"/>
      <c r="B313" s="11" t="s">
        <v>235</v>
      </c>
      <c r="C313" s="12">
        <v>0</v>
      </c>
      <c r="D313" s="12">
        <v>0</v>
      </c>
      <c r="E313" s="20">
        <v>9</v>
      </c>
    </row>
    <row r="314" spans="1:5" x14ac:dyDescent="0.25">
      <c r="A314" s="188"/>
      <c r="B314" s="11" t="s">
        <v>236</v>
      </c>
      <c r="C314" s="15"/>
      <c r="D314" s="15"/>
      <c r="E314" s="19"/>
    </row>
    <row r="315" spans="1:5" x14ac:dyDescent="0.25">
      <c r="A315" s="188"/>
      <c r="B315" s="11" t="s">
        <v>237</v>
      </c>
      <c r="C315" s="15"/>
      <c r="D315" s="15"/>
      <c r="E315" s="19"/>
    </row>
    <row r="316" spans="1:5" x14ac:dyDescent="0.25">
      <c r="A316" s="188"/>
      <c r="B316" s="11" t="s">
        <v>238</v>
      </c>
      <c r="C316" s="12">
        <v>77</v>
      </c>
      <c r="D316" s="12">
        <v>96</v>
      </c>
      <c r="E316" s="20">
        <v>29</v>
      </c>
    </row>
    <row r="317" spans="1:5" x14ac:dyDescent="0.25">
      <c r="A317" s="188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8"/>
      <c r="B318" s="11" t="s">
        <v>240</v>
      </c>
      <c r="C318" s="15"/>
      <c r="D318" s="15"/>
      <c r="E318" s="19"/>
    </row>
    <row r="319" spans="1:5" x14ac:dyDescent="0.25">
      <c r="A319" s="188"/>
      <c r="B319" s="11" t="s">
        <v>241</v>
      </c>
      <c r="C319" s="12">
        <v>5</v>
      </c>
      <c r="D319" s="12">
        <v>8</v>
      </c>
      <c r="E319" s="20">
        <v>3</v>
      </c>
    </row>
    <row r="320" spans="1:5" x14ac:dyDescent="0.25">
      <c r="A320" s="188"/>
      <c r="B320" s="11" t="s">
        <v>242</v>
      </c>
      <c r="C320" s="15"/>
      <c r="D320" s="15"/>
      <c r="E320" s="19"/>
    </row>
    <row r="321" spans="1:5" x14ac:dyDescent="0.25">
      <c r="A321" s="188"/>
      <c r="B321" s="11" t="s">
        <v>243</v>
      </c>
      <c r="C321" s="15"/>
      <c r="D321" s="15"/>
      <c r="E321" s="19"/>
    </row>
    <row r="322" spans="1:5" x14ac:dyDescent="0.25">
      <c r="A322" s="188"/>
      <c r="B322" s="11" t="s">
        <v>244</v>
      </c>
      <c r="C322" s="15"/>
      <c r="D322" s="15"/>
      <c r="E322" s="19"/>
    </row>
    <row r="323" spans="1:5" x14ac:dyDescent="0.25">
      <c r="A323" s="188"/>
      <c r="B323" s="11" t="s">
        <v>245</v>
      </c>
      <c r="C323" s="15"/>
      <c r="D323" s="15"/>
      <c r="E323" s="19"/>
    </row>
    <row r="324" spans="1:5" x14ac:dyDescent="0.25">
      <c r="A324" s="188"/>
      <c r="B324" s="11" t="s">
        <v>246</v>
      </c>
      <c r="C324" s="15"/>
      <c r="D324" s="15"/>
      <c r="E324" s="19"/>
    </row>
    <row r="325" spans="1:5" x14ac:dyDescent="0.25">
      <c r="A325" s="188"/>
      <c r="B325" s="11" t="s">
        <v>247</v>
      </c>
      <c r="C325" s="12">
        <v>0</v>
      </c>
      <c r="D325" s="12">
        <v>0</v>
      </c>
      <c r="E325" s="20">
        <v>1</v>
      </c>
    </row>
    <row r="326" spans="1:5" x14ac:dyDescent="0.25">
      <c r="A326" s="188"/>
      <c r="B326" s="11" t="s">
        <v>248</v>
      </c>
      <c r="C326" s="15"/>
      <c r="D326" s="15"/>
      <c r="E326" s="19"/>
    </row>
    <row r="327" spans="1:5" x14ac:dyDescent="0.25">
      <c r="A327" s="188"/>
      <c r="B327" s="11" t="s">
        <v>249</v>
      </c>
      <c r="C327" s="15"/>
      <c r="D327" s="15"/>
      <c r="E327" s="19"/>
    </row>
    <row r="328" spans="1:5" x14ac:dyDescent="0.25">
      <c r="A328" s="188"/>
      <c r="B328" s="11" t="s">
        <v>250</v>
      </c>
      <c r="C328" s="15"/>
      <c r="D328" s="15"/>
      <c r="E328" s="19"/>
    </row>
    <row r="329" spans="1:5" x14ac:dyDescent="0.25">
      <c r="A329" s="188"/>
      <c r="B329" s="11" t="s">
        <v>251</v>
      </c>
      <c r="C329" s="15"/>
      <c r="D329" s="15"/>
      <c r="E329" s="19"/>
    </row>
    <row r="330" spans="1:5" x14ac:dyDescent="0.25">
      <c r="A330" s="188"/>
      <c r="B330" s="11" t="s">
        <v>252</v>
      </c>
      <c r="C330" s="15"/>
      <c r="D330" s="15"/>
      <c r="E330" s="20">
        <v>1</v>
      </c>
    </row>
    <row r="331" spans="1:5" x14ac:dyDescent="0.25">
      <c r="A331" s="188"/>
      <c r="B331" s="11" t="s">
        <v>253</v>
      </c>
      <c r="C331" s="15"/>
      <c r="D331" s="15"/>
      <c r="E331" s="19"/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8"/>
      <c r="B333" s="11" t="s">
        <v>255</v>
      </c>
      <c r="C333" s="12">
        <v>30</v>
      </c>
      <c r="D333" s="12">
        <v>38</v>
      </c>
      <c r="E333" s="20">
        <v>40</v>
      </c>
    </row>
    <row r="334" spans="1:5" x14ac:dyDescent="0.25">
      <c r="A334" s="188"/>
      <c r="B334" s="11" t="s">
        <v>256</v>
      </c>
      <c r="C334" s="12">
        <v>0</v>
      </c>
      <c r="D334" s="12">
        <v>0</v>
      </c>
      <c r="E334" s="20">
        <v>0</v>
      </c>
    </row>
    <row r="335" spans="1:5" x14ac:dyDescent="0.25">
      <c r="A335" s="188"/>
      <c r="B335" s="11" t="s">
        <v>257</v>
      </c>
      <c r="C335" s="12">
        <v>0</v>
      </c>
      <c r="D335" s="12">
        <v>0</v>
      </c>
      <c r="E335" s="20">
        <v>0</v>
      </c>
    </row>
    <row r="336" spans="1:5" x14ac:dyDescent="0.25">
      <c r="A336" s="188"/>
      <c r="B336" s="11" t="s">
        <v>258</v>
      </c>
      <c r="C336" s="15"/>
      <c r="D336" s="15"/>
      <c r="E336" s="19"/>
    </row>
    <row r="337" spans="1:5" x14ac:dyDescent="0.25">
      <c r="A337" s="188"/>
      <c r="B337" s="11" t="s">
        <v>259</v>
      </c>
      <c r="C337" s="15"/>
      <c r="D337" s="15"/>
      <c r="E337" s="19"/>
    </row>
    <row r="338" spans="1:5" x14ac:dyDescent="0.25">
      <c r="A338" s="188"/>
      <c r="B338" s="11" t="s">
        <v>260</v>
      </c>
      <c r="C338" s="15"/>
      <c r="D338" s="15"/>
      <c r="E338" s="19"/>
    </row>
    <row r="339" spans="1:5" x14ac:dyDescent="0.25">
      <c r="A339" s="188"/>
      <c r="B339" s="11" t="s">
        <v>261</v>
      </c>
      <c r="C339" s="15"/>
      <c r="D339" s="15"/>
      <c r="E339" s="19"/>
    </row>
    <row r="340" spans="1:5" x14ac:dyDescent="0.25">
      <c r="A340" s="188"/>
      <c r="B340" s="11" t="s">
        <v>262</v>
      </c>
      <c r="C340" s="15"/>
      <c r="D340" s="15"/>
      <c r="E340" s="19"/>
    </row>
    <row r="341" spans="1:5" x14ac:dyDescent="0.25">
      <c r="A341" s="188"/>
      <c r="B341" s="11" t="s">
        <v>263</v>
      </c>
      <c r="C341" s="15"/>
      <c r="D341" s="15"/>
      <c r="E341" s="19"/>
    </row>
    <row r="342" spans="1:5" x14ac:dyDescent="0.25">
      <c r="A342" s="188"/>
      <c r="B342" s="11" t="s">
        <v>264</v>
      </c>
      <c r="C342" s="15"/>
      <c r="D342" s="15"/>
      <c r="E342" s="19"/>
    </row>
    <row r="343" spans="1:5" x14ac:dyDescent="0.25">
      <c r="A343" s="188"/>
      <c r="B343" s="11" t="s">
        <v>265</v>
      </c>
      <c r="C343" s="12">
        <v>3</v>
      </c>
      <c r="D343" s="12">
        <v>4</v>
      </c>
      <c r="E343" s="20">
        <v>12</v>
      </c>
    </row>
    <row r="344" spans="1:5" x14ac:dyDescent="0.25">
      <c r="A344" s="189"/>
      <c r="B344" s="11" t="s">
        <v>266</v>
      </c>
      <c r="C344" s="12">
        <v>58</v>
      </c>
      <c r="D344" s="15"/>
      <c r="E344" s="19"/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88"/>
      <c r="B346" s="11" t="s">
        <v>269</v>
      </c>
      <c r="C346" s="12">
        <v>0</v>
      </c>
      <c r="D346" s="12">
        <v>0</v>
      </c>
      <c r="E346" s="20">
        <v>0</v>
      </c>
    </row>
    <row r="347" spans="1:5" x14ac:dyDescent="0.25">
      <c r="A347" s="188"/>
      <c r="B347" s="11" t="s">
        <v>270</v>
      </c>
      <c r="C347" s="15"/>
      <c r="D347" s="15"/>
      <c r="E347" s="20">
        <v>1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88"/>
      <c r="B350" s="11" t="s">
        <v>273</v>
      </c>
      <c r="C350" s="12">
        <v>2</v>
      </c>
      <c r="D350" s="12">
        <v>2</v>
      </c>
      <c r="E350" s="20">
        <v>3</v>
      </c>
    </row>
    <row r="351" spans="1:5" x14ac:dyDescent="0.25">
      <c r="A351" s="188"/>
      <c r="B351" s="11" t="s">
        <v>274</v>
      </c>
      <c r="C351" s="15"/>
      <c r="D351" s="15"/>
      <c r="E351" s="19"/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88"/>
      <c r="B353" s="11" t="s">
        <v>276</v>
      </c>
      <c r="C353" s="12">
        <v>2</v>
      </c>
      <c r="D353" s="12">
        <v>4</v>
      </c>
      <c r="E353" s="20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7" t="s">
        <v>279</v>
      </c>
      <c r="B356" s="11" t="s">
        <v>280</v>
      </c>
      <c r="C356" s="15"/>
      <c r="D356" s="15"/>
      <c r="E356" s="19"/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88"/>
      <c r="B359" s="11" t="s">
        <v>283</v>
      </c>
      <c r="C359" s="12">
        <v>7</v>
      </c>
      <c r="D359" s="12">
        <v>1</v>
      </c>
      <c r="E359" s="20">
        <v>35</v>
      </c>
    </row>
    <row r="360" spans="1:5" x14ac:dyDescent="0.25">
      <c r="A360" s="188"/>
      <c r="B360" s="11" t="s">
        <v>284</v>
      </c>
      <c r="C360" s="12">
        <v>0</v>
      </c>
      <c r="D360" s="12">
        <v>0</v>
      </c>
      <c r="E360" s="20">
        <v>1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25">
      <c r="A362" s="188"/>
      <c r="B362" s="11" t="s">
        <v>286</v>
      </c>
      <c r="C362" s="15"/>
      <c r="D362" s="15"/>
      <c r="E362" s="19"/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7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88"/>
      <c r="B366" s="11" t="s">
        <v>291</v>
      </c>
      <c r="C366" s="12">
        <v>0</v>
      </c>
      <c r="D366" s="12">
        <v>0</v>
      </c>
      <c r="E366" s="20">
        <v>0</v>
      </c>
    </row>
    <row r="367" spans="1:5" x14ac:dyDescent="0.25">
      <c r="A367" s="188"/>
      <c r="B367" s="11" t="s">
        <v>292</v>
      </c>
      <c r="C367" s="12">
        <v>0</v>
      </c>
      <c r="D367" s="12">
        <v>0</v>
      </c>
      <c r="E367" s="20">
        <v>0</v>
      </c>
    </row>
    <row r="368" spans="1:5" x14ac:dyDescent="0.25">
      <c r="A368" s="188"/>
      <c r="B368" s="11" t="s">
        <v>293</v>
      </c>
      <c r="C368" s="12">
        <v>0</v>
      </c>
      <c r="D368" s="12">
        <v>0</v>
      </c>
      <c r="E368" s="20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88"/>
      <c r="B370" s="11" t="s">
        <v>294</v>
      </c>
      <c r="C370" s="12">
        <v>0</v>
      </c>
      <c r="D370" s="12">
        <v>0</v>
      </c>
      <c r="E370" s="20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88"/>
      <c r="B372" s="11" t="s">
        <v>296</v>
      </c>
      <c r="C372" s="12">
        <v>0</v>
      </c>
      <c r="D372" s="12">
        <v>0</v>
      </c>
      <c r="E372" s="20">
        <v>0</v>
      </c>
    </row>
    <row r="373" spans="1:5" x14ac:dyDescent="0.25">
      <c r="A373" s="188"/>
      <c r="B373" s="11" t="s">
        <v>297</v>
      </c>
      <c r="C373" s="12">
        <v>0</v>
      </c>
      <c r="D373" s="12">
        <v>0</v>
      </c>
      <c r="E373" s="20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89"/>
      <c r="B377" s="11" t="s">
        <v>301</v>
      </c>
      <c r="C377" s="12">
        <v>0</v>
      </c>
      <c r="D377" s="12">
        <v>0</v>
      </c>
      <c r="E377" s="20">
        <v>0</v>
      </c>
    </row>
    <row r="378" spans="1:5" x14ac:dyDescent="0.25">
      <c r="A378" s="4"/>
    </row>
  </sheetData>
  <sheetProtection algorithmName="SHA-512" hashValue="Zdq/jkODvdOxy3SNTc4Q6eOuhzr+cTphMBuni7YILseqgg1tH1U5Ojn5BFEFBrR5KNHk7wf9wZYgmtb4iCrZGA==" saltValue="qd9WulPi4z2O5oAMmG6sD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156B-DBAB-4659-ABC9-D1463CEB4E7E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2" t="s">
        <v>1828</v>
      </c>
      <c r="D1" s="182"/>
      <c r="E1" s="182"/>
      <c r="F1" s="137"/>
      <c r="H1" s="176"/>
      <c r="I1" s="176"/>
      <c r="J1" s="176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qZXmh9SIeWzTk5O2RMQ9AZXEbwcMXS1Xt8LAk9unhUtE9Qm6yZqJ6QZv3x91E2JRs1X/UPoUdZz3yH+ITezAhg==" saltValue="89UO+yS5E/u5MRU6mbf/1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D1C9-E76B-4219-832C-77287C5D1FB5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2" t="s">
        <v>1833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37"/>
      <c r="R1" s="176"/>
      <c r="S1" s="176"/>
      <c r="T1" s="176"/>
      <c r="U1" s="137"/>
      <c r="W1" s="176"/>
      <c r="X1" s="176"/>
      <c r="Y1" s="176"/>
      <c r="Z1" s="137"/>
      <c r="AB1" s="176"/>
      <c r="AC1" s="176"/>
      <c r="AD1" s="176"/>
      <c r="AE1" s="137"/>
      <c r="AG1" s="176"/>
      <c r="AH1" s="176"/>
      <c r="AI1" s="176"/>
      <c r="AJ1" s="137"/>
      <c r="AL1" s="176"/>
      <c r="AM1" s="176"/>
      <c r="AN1" s="176"/>
      <c r="AO1" s="137"/>
      <c r="AQ1" s="176"/>
      <c r="AR1" s="176"/>
      <c r="AS1" s="176"/>
      <c r="AT1" s="137"/>
      <c r="AV1" s="176"/>
      <c r="AW1" s="176"/>
      <c r="AX1" s="176"/>
      <c r="AY1" s="137"/>
      <c r="BA1" s="176"/>
      <c r="BB1" s="176"/>
      <c r="BC1" s="176"/>
      <c r="BD1" s="137"/>
      <c r="BF1" s="176"/>
      <c r="BG1" s="176"/>
      <c r="BH1" s="176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UtAWPjd3evkNDDmDUGEyZkc+JZWiWVjwSPuJFTnnjxZmVVJZG3KiTgFnj0JenmGlcZv8GKebhnR7JJxL1L4Srw==" saltValue="P9S9lqBXbtneFX4WNMO4j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39AD-4529-4EF4-AB34-9BE5D2B1233D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2" t="s">
        <v>1837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76"/>
      <c r="Q1" s="176"/>
      <c r="S1" s="137"/>
      <c r="U1" s="176"/>
      <c r="V1" s="176"/>
      <c r="W1" s="176"/>
      <c r="X1" s="176"/>
      <c r="Y1" s="176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7" t="s">
        <v>1194</v>
      </c>
      <c r="N5" s="177" t="s">
        <v>1195</v>
      </c>
      <c r="O5" s="177" t="s">
        <v>1196</v>
      </c>
      <c r="P5" s="177" t="s">
        <v>1197</v>
      </c>
      <c r="Q5" s="177" t="s">
        <v>615</v>
      </c>
      <c r="R5" s="177" t="s">
        <v>1198</v>
      </c>
      <c r="S5" s="178"/>
      <c r="U5" s="179" t="s">
        <v>1194</v>
      </c>
      <c r="V5" s="179" t="s">
        <v>1195</v>
      </c>
      <c r="W5" s="179" t="s">
        <v>1196</v>
      </c>
      <c r="X5" s="179" t="s">
        <v>1197</v>
      </c>
      <c r="Y5" s="179" t="s">
        <v>615</v>
      </c>
      <c r="Z5" s="179" t="s">
        <v>1198</v>
      </c>
    </row>
    <row r="6" spans="1:26" x14ac:dyDescent="0.2">
      <c r="M6" s="180">
        <f>DatosMedioAmbiente!C53</f>
        <v>1</v>
      </c>
      <c r="N6" s="180">
        <f>DatosMedioAmbiente!C55</f>
        <v>25</v>
      </c>
      <c r="O6" s="180">
        <f>DatosMedioAmbiente!C57</f>
        <v>0</v>
      </c>
      <c r="P6" s="180">
        <f>DatosMedioAmbiente!C59</f>
        <v>0</v>
      </c>
      <c r="Q6" s="180">
        <f>DatosMedioAmbiente!C61</f>
        <v>0</v>
      </c>
      <c r="R6" s="180">
        <f>DatosMedioAmbiente!C63</f>
        <v>13</v>
      </c>
      <c r="S6" s="178"/>
      <c r="U6" s="181">
        <f>DatosMedioAmbiente!C54</f>
        <v>0</v>
      </c>
      <c r="V6" s="181">
        <f>DatosMedioAmbiente!C56</f>
        <v>5</v>
      </c>
      <c r="W6" s="181">
        <f>DatosMedioAmbiente!C58</f>
        <v>0</v>
      </c>
      <c r="X6" s="181">
        <f>DatosMedioAmbiente!C60</f>
        <v>0</v>
      </c>
      <c r="Y6" s="181">
        <f>DatosMedioAmbiente!C62</f>
        <v>0</v>
      </c>
      <c r="Z6" s="181">
        <f>DatosMedioAmbiente!C64</f>
        <v>1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6i3Fx5efv2Gw2hvLZL41zyTRiMBsW1u+1inEX5gwEw7QmbQppMs1frcvy1WDbtV+r4fqU59JQUpODHluBKci5A==" saltValue="UJtEJYD6Y/JB/CZT1PUZQ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52F6-319F-4FE5-8163-8260B0988EE8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1752</v>
      </c>
      <c r="C2" s="76" t="s">
        <v>1741</v>
      </c>
      <c r="D2" s="76" t="s">
        <v>1618</v>
      </c>
      <c r="E2" s="76" t="s">
        <v>1618</v>
      </c>
      <c r="F2" s="76" t="s">
        <v>1618</v>
      </c>
      <c r="G2" s="76" t="s">
        <v>1647</v>
      </c>
      <c r="H2" s="76" t="s">
        <v>1647</v>
      </c>
      <c r="I2" s="76" t="s">
        <v>1618</v>
      </c>
      <c r="J2" s="76" t="s">
        <v>1618</v>
      </c>
      <c r="K2" s="76" t="s">
        <v>1618</v>
      </c>
      <c r="L2" s="76" t="s">
        <v>978</v>
      </c>
      <c r="M2" s="76" t="s">
        <v>1618</v>
      </c>
      <c r="N2" s="76" t="s">
        <v>1618</v>
      </c>
      <c r="O2" s="76" t="s">
        <v>1618</v>
      </c>
      <c r="P2" s="76" t="s">
        <v>1671</v>
      </c>
      <c r="Q2" s="76" t="s">
        <v>1671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1152</v>
      </c>
      <c r="AB2" s="76" t="s">
        <v>1151</v>
      </c>
      <c r="AC2" s="76" t="s">
        <v>1158</v>
      </c>
      <c r="AD2" s="76" t="s">
        <v>647</v>
      </c>
      <c r="AE2" s="76" t="s">
        <v>1194</v>
      </c>
      <c r="AF2" s="76" t="s">
        <v>1049</v>
      </c>
      <c r="AI2" s="76" t="s">
        <v>229</v>
      </c>
      <c r="AL2" s="76" t="s">
        <v>647</v>
      </c>
      <c r="AM2" s="76" t="s">
        <v>647</v>
      </c>
      <c r="AN2" s="76" t="s">
        <v>649</v>
      </c>
      <c r="AO2" s="76" t="s">
        <v>649</v>
      </c>
      <c r="AT2" s="76" t="s">
        <v>657</v>
      </c>
      <c r="AV2" s="76" t="s">
        <v>647</v>
      </c>
      <c r="AW2" s="76" t="s">
        <v>1194</v>
      </c>
      <c r="AX2" s="76" t="s">
        <v>1195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1759</v>
      </c>
      <c r="B3" s="76" t="s">
        <v>1753</v>
      </c>
      <c r="C3" s="76" t="s">
        <v>1742</v>
      </c>
      <c r="D3" s="76" t="s">
        <v>1619</v>
      </c>
      <c r="E3" s="76" t="s">
        <v>1619</v>
      </c>
      <c r="F3" s="76" t="s">
        <v>1652</v>
      </c>
      <c r="G3" s="76" t="s">
        <v>1619</v>
      </c>
      <c r="H3" s="76" t="s">
        <v>1619</v>
      </c>
      <c r="I3" s="76" t="s">
        <v>1619</v>
      </c>
      <c r="J3" s="76" t="s">
        <v>1619</v>
      </c>
      <c r="K3" s="76" t="s">
        <v>1619</v>
      </c>
      <c r="M3" s="76" t="s">
        <v>1619</v>
      </c>
      <c r="N3" s="76" t="s">
        <v>1620</v>
      </c>
      <c r="O3" s="76" t="s">
        <v>1619</v>
      </c>
      <c r="P3" s="76" t="s">
        <v>1620</v>
      </c>
      <c r="Q3" s="76" t="s">
        <v>1620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1153</v>
      </c>
      <c r="AB3" s="76" t="s">
        <v>1152</v>
      </c>
      <c r="AC3" s="76" t="s">
        <v>1159</v>
      </c>
      <c r="AD3" s="76" t="s">
        <v>649</v>
      </c>
      <c r="AE3" s="76" t="s">
        <v>1195</v>
      </c>
      <c r="AF3" s="76" t="s">
        <v>1204</v>
      </c>
      <c r="AI3" s="76" t="s">
        <v>230</v>
      </c>
      <c r="AL3" s="76" t="s">
        <v>649</v>
      </c>
      <c r="AM3" s="76" t="s">
        <v>649</v>
      </c>
      <c r="AN3" s="76" t="s">
        <v>651</v>
      </c>
      <c r="AO3" s="76" t="s">
        <v>651</v>
      </c>
      <c r="AV3" s="76" t="s">
        <v>649</v>
      </c>
      <c r="AW3" s="76" t="s">
        <v>1195</v>
      </c>
      <c r="AX3" s="76" t="s">
        <v>1198</v>
      </c>
      <c r="BA3" s="76" t="s">
        <v>1802</v>
      </c>
      <c r="BC3" s="76" t="s">
        <v>1804</v>
      </c>
      <c r="BD3" s="76" t="s">
        <v>334</v>
      </c>
      <c r="BF3" s="76" t="s">
        <v>114</v>
      </c>
      <c r="BG3" s="76" t="s">
        <v>114</v>
      </c>
      <c r="BH3" s="76" t="s">
        <v>1164</v>
      </c>
      <c r="BI3" s="76" t="s">
        <v>1169</v>
      </c>
    </row>
    <row r="4" spans="1:61" x14ac:dyDescent="0.2">
      <c r="A4" s="76" t="s">
        <v>1760</v>
      </c>
      <c r="B4" s="76" t="s">
        <v>1754</v>
      </c>
      <c r="C4" s="76" t="s">
        <v>1743</v>
      </c>
      <c r="D4" s="76" t="s">
        <v>1620</v>
      </c>
      <c r="E4" s="76" t="s">
        <v>1620</v>
      </c>
      <c r="F4" s="76" t="s">
        <v>1620</v>
      </c>
      <c r="G4" s="76" t="s">
        <v>1620</v>
      </c>
      <c r="H4" s="76" t="s">
        <v>1620</v>
      </c>
      <c r="I4" s="76" t="s">
        <v>1620</v>
      </c>
      <c r="J4" s="76" t="s">
        <v>1620</v>
      </c>
      <c r="K4" s="76" t="s">
        <v>1620</v>
      </c>
      <c r="M4" s="76" t="s">
        <v>1620</v>
      </c>
      <c r="N4" s="76" t="s">
        <v>1622</v>
      </c>
      <c r="O4" s="76" t="s">
        <v>1620</v>
      </c>
      <c r="P4" s="76" t="s">
        <v>1672</v>
      </c>
      <c r="Q4" s="76" t="s">
        <v>1672</v>
      </c>
      <c r="S4" s="76" t="s">
        <v>1672</v>
      </c>
      <c r="T4" s="76" t="s">
        <v>1672</v>
      </c>
      <c r="V4" s="76" t="s">
        <v>31</v>
      </c>
      <c r="W4" s="76" t="s">
        <v>1767</v>
      </c>
      <c r="AB4" s="76" t="s">
        <v>1157</v>
      </c>
      <c r="AC4" s="76" t="s">
        <v>1160</v>
      </c>
      <c r="AD4" s="76" t="s">
        <v>651</v>
      </c>
      <c r="AE4" s="76" t="s">
        <v>1196</v>
      </c>
      <c r="AF4" s="76" t="s">
        <v>1147</v>
      </c>
      <c r="AI4" s="76" t="s">
        <v>232</v>
      </c>
      <c r="AL4" s="76" t="s">
        <v>651</v>
      </c>
      <c r="AM4" s="76" t="s">
        <v>651</v>
      </c>
      <c r="AN4" s="76" t="s">
        <v>653</v>
      </c>
      <c r="AO4" s="76" t="s">
        <v>653</v>
      </c>
      <c r="AV4" s="76" t="s">
        <v>651</v>
      </c>
      <c r="AW4" s="76" t="s">
        <v>1198</v>
      </c>
      <c r="BA4" s="76" t="s">
        <v>1803</v>
      </c>
      <c r="BC4" s="76" t="s">
        <v>989</v>
      </c>
      <c r="BD4" s="76" t="s">
        <v>962</v>
      </c>
      <c r="BF4" s="76" t="s">
        <v>1080</v>
      </c>
      <c r="BG4" s="76" t="s">
        <v>1080</v>
      </c>
    </row>
    <row r="5" spans="1:61" x14ac:dyDescent="0.2">
      <c r="A5" s="76" t="s">
        <v>1051</v>
      </c>
      <c r="B5" s="76" t="s">
        <v>109</v>
      </c>
      <c r="C5" s="76" t="s">
        <v>1744</v>
      </c>
      <c r="D5" s="76" t="s">
        <v>1622</v>
      </c>
      <c r="E5" s="76" t="s">
        <v>1622</v>
      </c>
      <c r="F5" s="76" t="s">
        <v>978</v>
      </c>
      <c r="G5" s="76" t="s">
        <v>1622</v>
      </c>
      <c r="H5" s="76" t="s">
        <v>1622</v>
      </c>
      <c r="I5" s="76" t="s">
        <v>1622</v>
      </c>
      <c r="J5" s="76" t="s">
        <v>1622</v>
      </c>
      <c r="K5" s="76" t="s">
        <v>1622</v>
      </c>
      <c r="M5" s="76" t="s">
        <v>1622</v>
      </c>
      <c r="N5" s="76" t="s">
        <v>1624</v>
      </c>
      <c r="O5" s="76" t="s">
        <v>1622</v>
      </c>
      <c r="P5" s="76" t="s">
        <v>1673</v>
      </c>
      <c r="Q5" s="76" t="s">
        <v>1676</v>
      </c>
      <c r="S5" s="76" t="s">
        <v>1673</v>
      </c>
      <c r="T5" s="76" t="s">
        <v>1673</v>
      </c>
      <c r="V5" s="76" t="s">
        <v>32</v>
      </c>
      <c r="AD5" s="76" t="s">
        <v>653</v>
      </c>
      <c r="AE5" s="76" t="s">
        <v>1197</v>
      </c>
      <c r="AF5" s="76" t="s">
        <v>1205</v>
      </c>
      <c r="AI5" s="76" t="s">
        <v>238</v>
      </c>
      <c r="AL5" s="76" t="s">
        <v>653</v>
      </c>
      <c r="AM5" s="76" t="s">
        <v>653</v>
      </c>
      <c r="AN5" s="76" t="s">
        <v>655</v>
      </c>
      <c r="AO5" s="76" t="s">
        <v>655</v>
      </c>
      <c r="AV5" s="76" t="s">
        <v>653</v>
      </c>
      <c r="BC5" s="76" t="s">
        <v>990</v>
      </c>
      <c r="BD5" s="76" t="s">
        <v>964</v>
      </c>
    </row>
    <row r="6" spans="1:61" x14ac:dyDescent="0.2">
      <c r="A6" s="76" t="s">
        <v>1761</v>
      </c>
      <c r="B6" s="76" t="s">
        <v>110</v>
      </c>
      <c r="C6" s="76" t="s">
        <v>1746</v>
      </c>
      <c r="D6" s="76" t="s">
        <v>1624</v>
      </c>
      <c r="E6" s="76" t="s">
        <v>1626</v>
      </c>
      <c r="F6" s="76" t="s">
        <v>1653</v>
      </c>
      <c r="G6" s="76" t="s">
        <v>1648</v>
      </c>
      <c r="H6" s="76" t="s">
        <v>1648</v>
      </c>
      <c r="I6" s="76" t="s">
        <v>1626</v>
      </c>
      <c r="J6" s="76" t="s">
        <v>1626</v>
      </c>
      <c r="K6" s="76" t="s">
        <v>1624</v>
      </c>
      <c r="M6" s="76" t="s">
        <v>1623</v>
      </c>
      <c r="N6" s="76" t="s">
        <v>1636</v>
      </c>
      <c r="O6" s="76" t="s">
        <v>978</v>
      </c>
      <c r="P6" s="76" t="s">
        <v>1676</v>
      </c>
      <c r="S6" s="76" t="s">
        <v>1674</v>
      </c>
      <c r="T6" s="76" t="s">
        <v>1674</v>
      </c>
      <c r="V6" s="76" t="s">
        <v>33</v>
      </c>
      <c r="AD6" s="76" t="s">
        <v>655</v>
      </c>
      <c r="AE6" s="76" t="s">
        <v>1198</v>
      </c>
      <c r="AI6" s="76" t="s">
        <v>111</v>
      </c>
      <c r="AL6" s="76" t="s">
        <v>655</v>
      </c>
      <c r="AM6" s="76" t="s">
        <v>655</v>
      </c>
      <c r="AN6" s="76" t="s">
        <v>657</v>
      </c>
      <c r="AO6" s="76" t="s">
        <v>657</v>
      </c>
      <c r="AV6" s="76" t="s">
        <v>655</v>
      </c>
      <c r="BC6" s="76" t="s">
        <v>993</v>
      </c>
      <c r="BD6" s="76" t="s">
        <v>965</v>
      </c>
    </row>
    <row r="7" spans="1:61" x14ac:dyDescent="0.2">
      <c r="B7" s="76" t="s">
        <v>111</v>
      </c>
      <c r="C7" s="76" t="s">
        <v>209</v>
      </c>
      <c r="D7" s="76" t="s">
        <v>1626</v>
      </c>
      <c r="E7" s="76" t="s">
        <v>978</v>
      </c>
      <c r="F7" s="76" t="s">
        <v>1194</v>
      </c>
      <c r="G7" s="76" t="s">
        <v>1626</v>
      </c>
      <c r="H7" s="76" t="s">
        <v>1625</v>
      </c>
      <c r="I7" s="76" t="s">
        <v>978</v>
      </c>
      <c r="J7" s="76" t="s">
        <v>978</v>
      </c>
      <c r="K7" s="76" t="s">
        <v>978</v>
      </c>
      <c r="M7" s="76" t="s">
        <v>1624</v>
      </c>
      <c r="O7" s="76" t="s">
        <v>1632</v>
      </c>
      <c r="S7" s="76" t="s">
        <v>1675</v>
      </c>
      <c r="T7" s="76" t="s">
        <v>1676</v>
      </c>
      <c r="AD7" s="76" t="s">
        <v>657</v>
      </c>
      <c r="AL7" s="76" t="s">
        <v>657</v>
      </c>
      <c r="AM7" s="76" t="s">
        <v>657</v>
      </c>
      <c r="AV7" s="76" t="s">
        <v>657</v>
      </c>
      <c r="BC7" s="76" t="s">
        <v>1805</v>
      </c>
      <c r="BD7" s="76" t="s">
        <v>966</v>
      </c>
    </row>
    <row r="8" spans="1:61" x14ac:dyDescent="0.2">
      <c r="C8" s="76" t="s">
        <v>1747</v>
      </c>
      <c r="D8" s="76" t="s">
        <v>978</v>
      </c>
      <c r="E8" s="76" t="s">
        <v>1632</v>
      </c>
      <c r="F8" s="76" t="s">
        <v>1632</v>
      </c>
      <c r="G8" s="76" t="s">
        <v>978</v>
      </c>
      <c r="H8" s="76" t="s">
        <v>1626</v>
      </c>
      <c r="I8" s="76" t="s">
        <v>1630</v>
      </c>
      <c r="J8" s="76" t="s">
        <v>1630</v>
      </c>
      <c r="K8" s="76" t="s">
        <v>1631</v>
      </c>
      <c r="M8" s="76" t="s">
        <v>1636</v>
      </c>
      <c r="O8" s="76" t="s">
        <v>1633</v>
      </c>
      <c r="S8" s="76" t="s">
        <v>1676</v>
      </c>
      <c r="AD8" s="76" t="s">
        <v>659</v>
      </c>
      <c r="AL8" s="76" t="s">
        <v>659</v>
      </c>
      <c r="BC8" s="76" t="s">
        <v>995</v>
      </c>
      <c r="BD8" s="76" t="s">
        <v>518</v>
      </c>
    </row>
    <row r="9" spans="1:61" x14ac:dyDescent="0.2">
      <c r="D9" s="76" t="s">
        <v>1629</v>
      </c>
      <c r="E9" s="76" t="s">
        <v>1636</v>
      </c>
      <c r="F9" s="76" t="s">
        <v>1634</v>
      </c>
      <c r="G9" s="76" t="s">
        <v>1632</v>
      </c>
      <c r="H9" s="76" t="s">
        <v>978</v>
      </c>
      <c r="I9" s="76" t="s">
        <v>1632</v>
      </c>
      <c r="J9" s="76" t="s">
        <v>1632</v>
      </c>
      <c r="K9" s="76" t="s">
        <v>1632</v>
      </c>
      <c r="M9" s="76" t="s">
        <v>1642</v>
      </c>
      <c r="O9" s="76" t="s">
        <v>1634</v>
      </c>
      <c r="BC9" s="76" t="s">
        <v>980</v>
      </c>
      <c r="BD9" s="76" t="s">
        <v>967</v>
      </c>
    </row>
    <row r="10" spans="1:61" x14ac:dyDescent="0.2">
      <c r="D10" s="76" t="s">
        <v>1630</v>
      </c>
      <c r="E10" s="76" t="s">
        <v>1638</v>
      </c>
      <c r="F10" s="76" t="s">
        <v>1635</v>
      </c>
      <c r="G10" s="76" t="s">
        <v>1633</v>
      </c>
      <c r="H10" s="76" t="s">
        <v>1632</v>
      </c>
      <c r="I10" s="76" t="s">
        <v>1633</v>
      </c>
      <c r="J10" s="76" t="s">
        <v>1633</v>
      </c>
      <c r="K10" s="76" t="s">
        <v>1642</v>
      </c>
      <c r="O10" s="76" t="s">
        <v>1636</v>
      </c>
      <c r="BD10" s="76" t="s">
        <v>651</v>
      </c>
    </row>
    <row r="11" spans="1:61" x14ac:dyDescent="0.2">
      <c r="D11" s="76" t="s">
        <v>1632</v>
      </c>
      <c r="F11" s="76" t="s">
        <v>1636</v>
      </c>
      <c r="G11" s="76" t="s">
        <v>1634</v>
      </c>
      <c r="H11" s="76" t="s">
        <v>1633</v>
      </c>
      <c r="I11" s="76" t="s">
        <v>1634</v>
      </c>
      <c r="J11" s="76" t="s">
        <v>1634</v>
      </c>
      <c r="O11" s="76" t="s">
        <v>1638</v>
      </c>
      <c r="BD11" s="76" t="s">
        <v>969</v>
      </c>
    </row>
    <row r="12" spans="1:61" x14ac:dyDescent="0.2">
      <c r="D12" s="76" t="s">
        <v>1633</v>
      </c>
      <c r="F12" s="76" t="s">
        <v>1638</v>
      </c>
      <c r="G12" s="76" t="s">
        <v>1635</v>
      </c>
      <c r="H12" s="76" t="s">
        <v>1634</v>
      </c>
      <c r="I12" s="76" t="s">
        <v>1636</v>
      </c>
      <c r="J12" s="76" t="s">
        <v>1636</v>
      </c>
      <c r="O12" s="76" t="s">
        <v>111</v>
      </c>
      <c r="BD12" s="76" t="s">
        <v>970</v>
      </c>
    </row>
    <row r="13" spans="1:61" x14ac:dyDescent="0.2">
      <c r="D13" s="76" t="s">
        <v>1634</v>
      </c>
      <c r="F13" s="76" t="s">
        <v>111</v>
      </c>
      <c r="G13" s="76" t="s">
        <v>1636</v>
      </c>
      <c r="H13" s="76" t="s">
        <v>1635</v>
      </c>
      <c r="I13" s="76" t="s">
        <v>1638</v>
      </c>
      <c r="J13" s="76" t="s">
        <v>1638</v>
      </c>
      <c r="BD13" s="76" t="s">
        <v>971</v>
      </c>
    </row>
    <row r="14" spans="1:61" x14ac:dyDescent="0.2">
      <c r="D14" s="76" t="s">
        <v>1635</v>
      </c>
      <c r="G14" s="76" t="s">
        <v>1638</v>
      </c>
      <c r="H14" s="76" t="s">
        <v>1636</v>
      </c>
      <c r="I14" s="76" t="s">
        <v>111</v>
      </c>
      <c r="J14" s="76" t="s">
        <v>111</v>
      </c>
      <c r="BD14" s="76" t="s">
        <v>972</v>
      </c>
    </row>
    <row r="15" spans="1:61" x14ac:dyDescent="0.2">
      <c r="D15" s="76" t="s">
        <v>1636</v>
      </c>
      <c r="G15" s="76" t="s">
        <v>111</v>
      </c>
      <c r="H15" s="76" t="s">
        <v>1638</v>
      </c>
      <c r="BD15" s="76" t="s">
        <v>973</v>
      </c>
    </row>
    <row r="16" spans="1:61" x14ac:dyDescent="0.2">
      <c r="D16" s="76" t="s">
        <v>1638</v>
      </c>
      <c r="H16" s="76" t="s">
        <v>111</v>
      </c>
      <c r="BD16" s="76" t="s">
        <v>974</v>
      </c>
    </row>
    <row r="17" spans="4:56" x14ac:dyDescent="0.2">
      <c r="D17" s="76" t="s">
        <v>1642</v>
      </c>
      <c r="BD17" s="76" t="s">
        <v>111</v>
      </c>
    </row>
    <row r="18" spans="4:56" x14ac:dyDescent="0.2">
      <c r="D18" s="76" t="s">
        <v>111</v>
      </c>
      <c r="BD18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DA3D-8551-41A2-A2F4-55ACA80FFCD1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4488</v>
      </c>
      <c r="D4" s="93">
        <f>SUM(DatosViolenciaGénero!D63:D69)</f>
        <v>712</v>
      </c>
    </row>
    <row r="5" spans="2:4" x14ac:dyDescent="0.2">
      <c r="B5" s="92" t="s">
        <v>1620</v>
      </c>
      <c r="C5" s="93">
        <f>SUM(DatosViolenciaGénero!C70:C73)</f>
        <v>1112</v>
      </c>
      <c r="D5" s="93">
        <f>SUM(DatosViolenciaGénero!D70:D73)</f>
        <v>394</v>
      </c>
    </row>
    <row r="6" spans="2:4" ht="12.75" customHeight="1" x14ac:dyDescent="0.2">
      <c r="B6" s="92" t="s">
        <v>1672</v>
      </c>
      <c r="C6" s="93">
        <f>DatosViolenciaGénero!C74</f>
        <v>160</v>
      </c>
      <c r="D6" s="93">
        <f>DatosViolenciaGénero!D74</f>
        <v>30</v>
      </c>
    </row>
    <row r="7" spans="2:4" ht="12.75" customHeight="1" x14ac:dyDescent="0.2">
      <c r="B7" s="92" t="s">
        <v>1673</v>
      </c>
      <c r="C7" s="93">
        <f>SUM(DatosViolenciaGénero!C75:C77)</f>
        <v>194</v>
      </c>
      <c r="D7" s="93">
        <f>SUM(DatosViolenciaGénero!D75:D77)</f>
        <v>6</v>
      </c>
    </row>
    <row r="8" spans="2:4" ht="12.75" customHeight="1" x14ac:dyDescent="0.2">
      <c r="B8" s="92" t="s">
        <v>1674</v>
      </c>
      <c r="C8" s="93">
        <f>DatosViolenciaGénero!C81</f>
        <v>20</v>
      </c>
      <c r="D8" s="93">
        <f>DatosViolenciaGénero!D81</f>
        <v>4</v>
      </c>
    </row>
    <row r="9" spans="2:4" ht="12.75" customHeight="1" x14ac:dyDescent="0.2">
      <c r="B9" s="92" t="s">
        <v>1675</v>
      </c>
      <c r="C9" s="93">
        <f>DatosViolenciaGénero!C78</f>
        <v>1</v>
      </c>
      <c r="D9" s="93">
        <f>DatosViolenciaGénero!D78</f>
        <v>0</v>
      </c>
    </row>
    <row r="10" spans="2:4" ht="12.75" customHeight="1" x14ac:dyDescent="0.2">
      <c r="B10" s="92" t="s">
        <v>1676</v>
      </c>
      <c r="C10" s="93">
        <f>SUM(DatosViolenciaGénero!C79:C80)</f>
        <v>1367</v>
      </c>
      <c r="D10" s="93">
        <f>SUM(DatosViolenciaGénero!D79:D80)</f>
        <v>507</v>
      </c>
    </row>
    <row r="14" spans="2:4" ht="12.95" customHeight="1" thickTop="1" thickBot="1" x14ac:dyDescent="0.25">
      <c r="B14" s="236" t="s">
        <v>1680</v>
      </c>
      <c r="C14" s="236"/>
    </row>
    <row r="15" spans="2:4" ht="13.5" thickTop="1" x14ac:dyDescent="0.2">
      <c r="B15" s="94" t="s">
        <v>1678</v>
      </c>
      <c r="C15" s="95">
        <f>DatosViolenciaGénero!C38</f>
        <v>157</v>
      </c>
    </row>
    <row r="16" spans="2:4" ht="13.5" thickBot="1" x14ac:dyDescent="0.25">
      <c r="B16" s="96" t="s">
        <v>1679</v>
      </c>
      <c r="C16" s="97">
        <f>DatosViolenciaGénero!C39</f>
        <v>483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4D51-8482-4E0D-ADD1-222AAEF465C8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318</v>
      </c>
      <c r="D4" s="93">
        <f>SUM(DatosViolenciaDoméstica!D48:D54)</f>
        <v>66</v>
      </c>
    </row>
    <row r="5" spans="2:4" x14ac:dyDescent="0.2">
      <c r="B5" s="92" t="s">
        <v>1620</v>
      </c>
      <c r="C5" s="93">
        <f>SUM(DatosViolenciaDoméstica!C55:C58)</f>
        <v>88</v>
      </c>
      <c r="D5" s="93">
        <f>SUM(DatosViolenciaDoméstica!D55:D58)</f>
        <v>4</v>
      </c>
    </row>
    <row r="6" spans="2:4" ht="12.75" customHeight="1" x14ac:dyDescent="0.2">
      <c r="B6" s="92" t="s">
        <v>1672</v>
      </c>
      <c r="C6" s="93">
        <f>DatosViolenciaDoméstica!C59</f>
        <v>7</v>
      </c>
      <c r="D6" s="93">
        <f>DatosViolenciaDoméstica!D59</f>
        <v>1</v>
      </c>
    </row>
    <row r="7" spans="2:4" ht="12.75" customHeight="1" x14ac:dyDescent="0.2">
      <c r="B7" s="92" t="s">
        <v>1673</v>
      </c>
      <c r="C7" s="93">
        <f>SUM(DatosViolenciaDoméstica!C60:C62)</f>
        <v>7</v>
      </c>
      <c r="D7" s="93">
        <f>SUM(DatosViolenciaDoméstica!D60:D62)</f>
        <v>0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1676</v>
      </c>
      <c r="C10" s="93">
        <f>SUM(DatosViolenciaDoméstica!C64:C65)</f>
        <v>59</v>
      </c>
      <c r="D10" s="93">
        <f>SUM(DatosViolenciaDoméstica!D64:D65)</f>
        <v>36</v>
      </c>
    </row>
    <row r="14" spans="2:4" ht="12.95" customHeight="1" thickTop="1" thickBot="1" x14ac:dyDescent="0.25">
      <c r="B14" s="236" t="s">
        <v>1677</v>
      </c>
      <c r="C14" s="236"/>
    </row>
    <row r="15" spans="2:4" ht="13.5" thickTop="1" x14ac:dyDescent="0.2">
      <c r="B15" s="94" t="s">
        <v>1678</v>
      </c>
      <c r="C15" s="95">
        <f>DatosViolenciaDoméstica!C33</f>
        <v>21</v>
      </c>
    </row>
    <row r="16" spans="2:4" ht="13.5" thickBot="1" x14ac:dyDescent="0.25">
      <c r="B16" s="96" t="s">
        <v>1679</v>
      </c>
      <c r="C16" s="97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1769E-AB54-419B-88B9-165591578B32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39" t="s">
        <v>1655</v>
      </c>
      <c r="F4" s="239"/>
    </row>
    <row r="5" spans="2:6" ht="12.75" customHeight="1" x14ac:dyDescent="0.2">
      <c r="B5" s="237" t="s">
        <v>1656</v>
      </c>
      <c r="C5" s="80" t="s">
        <v>1018</v>
      </c>
      <c r="D5" s="81">
        <f>DatosMenores!C86</f>
        <v>999</v>
      </c>
      <c r="E5" s="82" t="s">
        <v>1657</v>
      </c>
      <c r="F5" s="83">
        <f>DatosMenores!C105+DatosMenores!C106</f>
        <v>36</v>
      </c>
    </row>
    <row r="6" spans="2:6" ht="33.75" x14ac:dyDescent="0.2">
      <c r="B6" s="238"/>
      <c r="C6" s="80" t="s">
        <v>1013</v>
      </c>
      <c r="D6" s="81">
        <f>DatosMenores!C87</f>
        <v>667</v>
      </c>
      <c r="E6" s="84" t="s">
        <v>1658</v>
      </c>
      <c r="F6" s="83">
        <f>DatosMenores!C107</f>
        <v>10</v>
      </c>
    </row>
    <row r="7" spans="2:6" ht="33.75" x14ac:dyDescent="0.2">
      <c r="B7" s="237" t="s">
        <v>1659</v>
      </c>
      <c r="C7" s="80" t="s">
        <v>1018</v>
      </c>
      <c r="D7" s="81">
        <f>DatosMenores!C88</f>
        <v>11</v>
      </c>
      <c r="E7" s="84" t="s">
        <v>1660</v>
      </c>
      <c r="F7" s="83">
        <f>DatosMenores!C108</f>
        <v>4</v>
      </c>
    </row>
    <row r="8" spans="2:6" ht="33.75" x14ac:dyDescent="0.2">
      <c r="B8" s="238"/>
      <c r="C8" s="80" t="s">
        <v>1013</v>
      </c>
      <c r="D8" s="81">
        <f>DatosMenores!C89</f>
        <v>8</v>
      </c>
      <c r="E8" s="84" t="s">
        <v>1661</v>
      </c>
      <c r="F8" s="83">
        <f>DatosMenores!C109</f>
        <v>0</v>
      </c>
    </row>
    <row r="9" spans="2:6" ht="33.75" x14ac:dyDescent="0.2">
      <c r="B9" s="237" t="s">
        <v>266</v>
      </c>
      <c r="C9" s="80" t="s">
        <v>1018</v>
      </c>
      <c r="D9" s="81">
        <f>DatosMenores!C90</f>
        <v>1599</v>
      </c>
      <c r="E9" s="84" t="s">
        <v>1662</v>
      </c>
      <c r="F9" s="83">
        <f>DatosMenores!C110</f>
        <v>4</v>
      </c>
    </row>
    <row r="10" spans="2:6" ht="22.5" x14ac:dyDescent="0.2">
      <c r="B10" s="238"/>
      <c r="C10" s="80" t="s">
        <v>1013</v>
      </c>
      <c r="D10" s="81">
        <f>DatosMenores!C91</f>
        <v>1088</v>
      </c>
      <c r="E10" s="84" t="s">
        <v>1663</v>
      </c>
      <c r="F10" s="83">
        <f>DatosMenores!C111</f>
        <v>24</v>
      </c>
    </row>
    <row r="11" spans="2:6" ht="45" x14ac:dyDescent="0.2">
      <c r="B11" s="237" t="s">
        <v>1664</v>
      </c>
      <c r="C11" s="80" t="s">
        <v>1018</v>
      </c>
      <c r="D11" s="81">
        <f>DatosMenores!C92</f>
        <v>0</v>
      </c>
      <c r="E11" s="84" t="s">
        <v>1665</v>
      </c>
      <c r="F11" s="83">
        <f>DatosMenores!C112</f>
        <v>35</v>
      </c>
    </row>
    <row r="12" spans="2:6" x14ac:dyDescent="0.2">
      <c r="B12" s="238"/>
      <c r="C12" s="80" t="s">
        <v>1013</v>
      </c>
      <c r="D12" s="81">
        <f>DatosMenores!C93</f>
        <v>0</v>
      </c>
    </row>
    <row r="13" spans="2:6" x14ac:dyDescent="0.2">
      <c r="B13" s="237" t="s">
        <v>1666</v>
      </c>
      <c r="C13" s="80" t="s">
        <v>1018</v>
      </c>
      <c r="D13" s="81">
        <f>DatosMenores!C94</f>
        <v>373</v>
      </c>
    </row>
    <row r="14" spans="2:6" x14ac:dyDescent="0.2">
      <c r="B14" s="238"/>
      <c r="C14" s="80" t="s">
        <v>1013</v>
      </c>
      <c r="D14" s="81">
        <f>DatosMenores!C95</f>
        <v>20</v>
      </c>
    </row>
    <row r="15" spans="2:6" x14ac:dyDescent="0.2">
      <c r="B15" s="237" t="s">
        <v>1667</v>
      </c>
      <c r="C15" s="80" t="s">
        <v>1018</v>
      </c>
      <c r="D15" s="81">
        <f>DatosMenores!C96</f>
        <v>0</v>
      </c>
    </row>
    <row r="16" spans="2:6" x14ac:dyDescent="0.2">
      <c r="B16" s="238"/>
      <c r="C16" s="80" t="s">
        <v>1013</v>
      </c>
      <c r="D16" s="81">
        <f>DatosMenores!C97</f>
        <v>0</v>
      </c>
    </row>
    <row r="17" spans="2:4" x14ac:dyDescent="0.2">
      <c r="B17" s="237" t="s">
        <v>1668</v>
      </c>
      <c r="C17" s="80" t="s">
        <v>1018</v>
      </c>
      <c r="D17" s="81">
        <f>DatosMenores!C98</f>
        <v>0</v>
      </c>
    </row>
    <row r="18" spans="2:4" x14ac:dyDescent="0.2">
      <c r="B18" s="238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70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AC7D-922B-432F-90AA-2EA61B928DDC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0" t="s">
        <v>1618</v>
      </c>
      <c r="C11" s="240"/>
      <c r="D11" s="59">
        <f>DatosDelitos!C5+DatosDelitos!C13-DatosDelitos!C17</f>
        <v>32438</v>
      </c>
      <c r="E11" s="60">
        <f>DatosDelitos!H5+DatosDelitos!H13-DatosDelitos!H17</f>
        <v>528</v>
      </c>
      <c r="F11" s="60">
        <f>DatosDelitos!I5+DatosDelitos!I13-DatosDelitos!I17</f>
        <v>462</v>
      </c>
      <c r="G11" s="60">
        <f>DatosDelitos!J5+DatosDelitos!J13-DatosDelitos!J17</f>
        <v>61</v>
      </c>
      <c r="H11" s="61">
        <f>DatosDelitos!K5+DatosDelitos!K13-DatosDelitos!K17</f>
        <v>0</v>
      </c>
      <c r="I11" s="61">
        <f>DatosDelitos!L5+DatosDelitos!L13-DatosDelitos!L17</f>
        <v>12</v>
      </c>
      <c r="J11" s="61">
        <f>DatosDelitos!M5+DatosDelitos!M13-DatosDelitos!M17</f>
        <v>10</v>
      </c>
      <c r="K11" s="61">
        <f>DatosDelitos!O5+DatosDelitos!O13-DatosDelitos!O17</f>
        <v>24</v>
      </c>
      <c r="L11" s="62">
        <f>DatosDelitos!P5+DatosDelitos!P13-DatosDelitos!P17</f>
        <v>376</v>
      </c>
    </row>
    <row r="12" spans="2:13" ht="13.35" customHeight="1" x14ac:dyDescent="0.2">
      <c r="B12" s="241" t="s">
        <v>329</v>
      </c>
      <c r="C12" s="241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1" t="s">
        <v>347</v>
      </c>
      <c r="C13" s="241"/>
      <c r="D13" s="63">
        <f>DatosDelitos!C20</f>
        <v>4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1" t="s">
        <v>352</v>
      </c>
      <c r="C14" s="241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1" t="s">
        <v>1619</v>
      </c>
      <c r="C15" s="241"/>
      <c r="D15" s="63">
        <f>DatosDelitos!C17+DatosDelitos!C44</f>
        <v>5834</v>
      </c>
      <c r="E15" s="64">
        <f>DatosDelitos!H17+DatosDelitos!H44</f>
        <v>322</v>
      </c>
      <c r="F15" s="64">
        <f>DatosDelitos!I16+DatosDelitos!I44</f>
        <v>79</v>
      </c>
      <c r="G15" s="64">
        <f>DatosDelitos!J17+DatosDelitos!J44</f>
        <v>37</v>
      </c>
      <c r="H15" s="64">
        <f>DatosDelitos!K17+DatosDelitos!K44</f>
        <v>0</v>
      </c>
      <c r="I15" s="64">
        <f>DatosDelitos!L17+DatosDelitos!L44</f>
        <v>5</v>
      </c>
      <c r="J15" s="64">
        <f>DatosDelitos!M17+DatosDelitos!M44</f>
        <v>0</v>
      </c>
      <c r="K15" s="64">
        <f>DatosDelitos!O17+DatosDelitos!O44</f>
        <v>14</v>
      </c>
      <c r="L15" s="65">
        <f>DatosDelitos!P17+DatosDelitos!P44</f>
        <v>607</v>
      </c>
    </row>
    <row r="16" spans="2:13" ht="13.35" customHeight="1" x14ac:dyDescent="0.2">
      <c r="B16" s="241" t="s">
        <v>1620</v>
      </c>
      <c r="C16" s="241"/>
      <c r="D16" s="63">
        <f>DatosDelitos!C30</f>
        <v>4970</v>
      </c>
      <c r="E16" s="64">
        <f>DatosDelitos!H30</f>
        <v>244</v>
      </c>
      <c r="F16" s="64">
        <f>DatosDelitos!I30</f>
        <v>126</v>
      </c>
      <c r="G16" s="64">
        <f>DatosDelitos!J30</f>
        <v>8</v>
      </c>
      <c r="H16" s="64">
        <f>DatosDelitos!K30</f>
        <v>0</v>
      </c>
      <c r="I16" s="64">
        <f>DatosDelitos!L30</f>
        <v>7</v>
      </c>
      <c r="J16" s="64">
        <f>DatosDelitos!M30</f>
        <v>4</v>
      </c>
      <c r="K16" s="64">
        <f>DatosDelitos!O30</f>
        <v>4</v>
      </c>
      <c r="L16" s="65">
        <f>DatosDelitos!P30</f>
        <v>488</v>
      </c>
    </row>
    <row r="17" spans="2:12" ht="13.35" customHeight="1" x14ac:dyDescent="0.2">
      <c r="B17" s="242" t="s">
        <v>1621</v>
      </c>
      <c r="C17" s="242"/>
      <c r="D17" s="63">
        <f>DatosDelitos!C42-DatosDelitos!C44</f>
        <v>78</v>
      </c>
      <c r="E17" s="64">
        <f>DatosDelitos!H42-DatosDelitos!H44</f>
        <v>5</v>
      </c>
      <c r="F17" s="64">
        <f>DatosDelitos!I42-DatosDelitos!I44</f>
        <v>4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2</v>
      </c>
    </row>
    <row r="18" spans="2:12" ht="13.35" customHeight="1" x14ac:dyDescent="0.2">
      <c r="B18" s="241" t="s">
        <v>1622</v>
      </c>
      <c r="C18" s="241"/>
      <c r="D18" s="63">
        <f>DatosDelitos!C50</f>
        <v>1903</v>
      </c>
      <c r="E18" s="64">
        <f>DatosDelitos!H50</f>
        <v>202</v>
      </c>
      <c r="F18" s="64">
        <f>DatosDelitos!I50</f>
        <v>162</v>
      </c>
      <c r="G18" s="64">
        <f>DatosDelitos!J50</f>
        <v>234</v>
      </c>
      <c r="H18" s="64">
        <f>DatosDelitos!K50</f>
        <v>0</v>
      </c>
      <c r="I18" s="64">
        <f>DatosDelitos!L50</f>
        <v>1</v>
      </c>
      <c r="J18" s="64">
        <f>DatosDelitos!M50</f>
        <v>1</v>
      </c>
      <c r="K18" s="64">
        <f>DatosDelitos!O50</f>
        <v>9</v>
      </c>
      <c r="L18" s="65">
        <f>DatosDelitos!P50</f>
        <v>71</v>
      </c>
    </row>
    <row r="19" spans="2:12" ht="13.35" customHeight="1" x14ac:dyDescent="0.2">
      <c r="B19" s="241" t="s">
        <v>1623</v>
      </c>
      <c r="C19" s="241"/>
      <c r="D19" s="63">
        <f>DatosDelitos!C72</f>
        <v>24</v>
      </c>
      <c r="E19" s="64">
        <f>DatosDelitos!H72</f>
        <v>4</v>
      </c>
      <c r="F19" s="64">
        <f>DatosDelitos!I72</f>
        <v>3</v>
      </c>
      <c r="G19" s="64">
        <f>DatosDelitos!J72</f>
        <v>0</v>
      </c>
      <c r="H19" s="64">
        <f>DatosDelitos!K72</f>
        <v>0</v>
      </c>
      <c r="I19" s="64">
        <f>DatosDelitos!L72</f>
        <v>1</v>
      </c>
      <c r="J19" s="64">
        <f>DatosDelitos!M72</f>
        <v>0</v>
      </c>
      <c r="K19" s="64">
        <f>DatosDelitos!O72</f>
        <v>0</v>
      </c>
      <c r="L19" s="65">
        <f>DatosDelitos!P72</f>
        <v>3</v>
      </c>
    </row>
    <row r="20" spans="2:12" ht="27" customHeight="1" x14ac:dyDescent="0.2">
      <c r="B20" s="241" t="s">
        <v>1624</v>
      </c>
      <c r="C20" s="241"/>
      <c r="D20" s="63">
        <f>DatosDelitos!C74</f>
        <v>276</v>
      </c>
      <c r="E20" s="64">
        <f>DatosDelitos!H74</f>
        <v>34</v>
      </c>
      <c r="F20" s="64">
        <f>DatosDelitos!I74</f>
        <v>8</v>
      </c>
      <c r="G20" s="64">
        <f>DatosDelitos!J74</f>
        <v>4</v>
      </c>
      <c r="H20" s="64">
        <f>DatosDelitos!K74</f>
        <v>0</v>
      </c>
      <c r="I20" s="64">
        <f>DatosDelitos!L74</f>
        <v>8</v>
      </c>
      <c r="J20" s="64">
        <f>DatosDelitos!M74</f>
        <v>4</v>
      </c>
      <c r="K20" s="64">
        <f>DatosDelitos!O74</f>
        <v>0</v>
      </c>
      <c r="L20" s="65">
        <f>DatosDelitos!P74</f>
        <v>31</v>
      </c>
    </row>
    <row r="21" spans="2:12" ht="13.35" customHeight="1" x14ac:dyDescent="0.2">
      <c r="B21" s="242" t="s">
        <v>1625</v>
      </c>
      <c r="C21" s="242"/>
      <c r="D21" s="63">
        <f>DatosDelitos!C82</f>
        <v>92</v>
      </c>
      <c r="E21" s="64">
        <f>DatosDelitos!H82</f>
        <v>15</v>
      </c>
      <c r="F21" s="64">
        <f>DatosDelitos!I82</f>
        <v>13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20</v>
      </c>
    </row>
    <row r="22" spans="2:12" ht="13.35" customHeight="1" x14ac:dyDescent="0.2">
      <c r="B22" s="241" t="s">
        <v>1626</v>
      </c>
      <c r="C22" s="241"/>
      <c r="D22" s="63">
        <f>DatosDelitos!C85</f>
        <v>1629</v>
      </c>
      <c r="E22" s="64">
        <f>DatosDelitos!H85</f>
        <v>222</v>
      </c>
      <c r="F22" s="64">
        <f>DatosDelitos!I85</f>
        <v>171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1</v>
      </c>
      <c r="L22" s="65">
        <f>DatosDelitos!P85</f>
        <v>35</v>
      </c>
    </row>
    <row r="23" spans="2:12" ht="13.35" customHeight="1" x14ac:dyDescent="0.2">
      <c r="B23" s="241" t="s">
        <v>978</v>
      </c>
      <c r="C23" s="241"/>
      <c r="D23" s="63">
        <f>DatosDelitos!C97</f>
        <v>15117</v>
      </c>
      <c r="E23" s="64">
        <f>DatosDelitos!H97</f>
        <v>2706</v>
      </c>
      <c r="F23" s="64">
        <f>DatosDelitos!I97</f>
        <v>1962</v>
      </c>
      <c r="G23" s="64">
        <f>DatosDelitos!J97</f>
        <v>1</v>
      </c>
      <c r="H23" s="64">
        <f>DatosDelitos!K97</f>
        <v>1</v>
      </c>
      <c r="I23" s="64">
        <f>DatosDelitos!L97</f>
        <v>0</v>
      </c>
      <c r="J23" s="64">
        <f>DatosDelitos!M97</f>
        <v>0</v>
      </c>
      <c r="K23" s="64">
        <f>DatosDelitos!O97</f>
        <v>47</v>
      </c>
      <c r="L23" s="65">
        <f>DatosDelitos!P97</f>
        <v>629</v>
      </c>
    </row>
    <row r="24" spans="2:12" ht="27" customHeight="1" x14ac:dyDescent="0.2">
      <c r="B24" s="241" t="s">
        <v>1627</v>
      </c>
      <c r="C24" s="241"/>
      <c r="D24" s="63">
        <f>DatosDelitos!C131</f>
        <v>4</v>
      </c>
      <c r="E24" s="64">
        <f>DatosDelitos!H131</f>
        <v>9</v>
      </c>
      <c r="F24" s="64">
        <f>DatosDelitos!I131</f>
        <v>16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5</v>
      </c>
    </row>
    <row r="25" spans="2:12" ht="13.35" customHeight="1" x14ac:dyDescent="0.2">
      <c r="B25" s="241" t="s">
        <v>1628</v>
      </c>
      <c r="C25" s="241"/>
      <c r="D25" s="63">
        <f>DatosDelitos!C137</f>
        <v>76</v>
      </c>
      <c r="E25" s="64">
        <f>DatosDelitos!H137</f>
        <v>17</v>
      </c>
      <c r="F25" s="64">
        <f>DatosDelitos!I137</f>
        <v>12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0</v>
      </c>
    </row>
    <row r="26" spans="2:12" ht="13.35" customHeight="1" x14ac:dyDescent="0.2">
      <c r="B26" s="242" t="s">
        <v>1629</v>
      </c>
      <c r="C26" s="242"/>
      <c r="D26" s="63">
        <f>DatosDelitos!C144</f>
        <v>108</v>
      </c>
      <c r="E26" s="64">
        <f>DatosDelitos!H144</f>
        <v>16</v>
      </c>
      <c r="F26" s="64">
        <f>DatosDelitos!I144</f>
        <v>20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43</v>
      </c>
    </row>
    <row r="27" spans="2:12" ht="38.25" customHeight="1" x14ac:dyDescent="0.2">
      <c r="B27" s="241" t="s">
        <v>1630</v>
      </c>
      <c r="C27" s="241"/>
      <c r="D27" s="63">
        <f>DatosDelitos!C147</f>
        <v>242</v>
      </c>
      <c r="E27" s="64">
        <f>DatosDelitos!H147</f>
        <v>83</v>
      </c>
      <c r="F27" s="64">
        <f>DatosDelitos!I147</f>
        <v>55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0</v>
      </c>
    </row>
    <row r="28" spans="2:12" ht="13.35" customHeight="1" x14ac:dyDescent="0.2">
      <c r="B28" s="241" t="s">
        <v>1631</v>
      </c>
      <c r="C28" s="241"/>
      <c r="D28" s="63">
        <f>DatosDelitos!C156+SUM(DatosDelitos!C167:C172)</f>
        <v>95</v>
      </c>
      <c r="E28" s="64">
        <f>DatosDelitos!H156+SUM(DatosDelitos!H167:H172)</f>
        <v>8</v>
      </c>
      <c r="F28" s="64">
        <f>DatosDelitos!I156+SUM(DatosDelitos!I167:I172)</f>
        <v>5</v>
      </c>
      <c r="G28" s="64">
        <f>DatosDelitos!J156+SUM(DatosDelitos!J167:J172)</f>
        <v>5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-9</v>
      </c>
    </row>
    <row r="29" spans="2:12" ht="13.35" customHeight="1" x14ac:dyDescent="0.2">
      <c r="B29" s="241" t="s">
        <v>1632</v>
      </c>
      <c r="C29" s="241"/>
      <c r="D29" s="63">
        <f>SUM(DatosDelitos!C173:C177)</f>
        <v>1276</v>
      </c>
      <c r="E29" s="64">
        <f>SUM(DatosDelitos!H173:H177)</f>
        <v>301</v>
      </c>
      <c r="F29" s="64">
        <f>SUM(DatosDelitos!I173:I177)</f>
        <v>197</v>
      </c>
      <c r="G29" s="64">
        <f>SUM(DatosDelitos!J173:J177)</f>
        <v>2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27</v>
      </c>
      <c r="L29" s="64">
        <f>SUM(DatosDelitos!P173:P177)</f>
        <v>133</v>
      </c>
    </row>
    <row r="30" spans="2:12" ht="13.35" customHeight="1" x14ac:dyDescent="0.2">
      <c r="B30" s="241" t="s">
        <v>1633</v>
      </c>
      <c r="C30" s="241"/>
      <c r="D30" s="63">
        <f>DatosDelitos!C178</f>
        <v>1791</v>
      </c>
      <c r="E30" s="64">
        <f>DatosDelitos!H178</f>
        <v>277</v>
      </c>
      <c r="F30" s="64">
        <f>DatosDelitos!I178</f>
        <v>225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3878</v>
      </c>
    </row>
    <row r="31" spans="2:12" ht="13.35" customHeight="1" x14ac:dyDescent="0.2">
      <c r="B31" s="241" t="s">
        <v>1634</v>
      </c>
      <c r="C31" s="241"/>
      <c r="D31" s="63">
        <f>DatosDelitos!C186</f>
        <v>479</v>
      </c>
      <c r="E31" s="64">
        <f>DatosDelitos!H186</f>
        <v>94</v>
      </c>
      <c r="F31" s="64">
        <f>DatosDelitos!I186</f>
        <v>65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173</v>
      </c>
    </row>
    <row r="32" spans="2:12" ht="13.35" customHeight="1" x14ac:dyDescent="0.2">
      <c r="B32" s="241" t="s">
        <v>1635</v>
      </c>
      <c r="C32" s="241"/>
      <c r="D32" s="63">
        <f>DatosDelitos!C201</f>
        <v>605</v>
      </c>
      <c r="E32" s="64">
        <f>DatosDelitos!H201</f>
        <v>35</v>
      </c>
      <c r="F32" s="64">
        <f>DatosDelitos!I201</f>
        <v>44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38</v>
      </c>
    </row>
    <row r="33" spans="2:13" ht="13.35" customHeight="1" x14ac:dyDescent="0.2">
      <c r="B33" s="241" t="s">
        <v>1636</v>
      </c>
      <c r="C33" s="241"/>
      <c r="D33" s="63">
        <f>DatosDelitos!C223</f>
        <v>2311</v>
      </c>
      <c r="E33" s="64">
        <f>DatosDelitos!H223</f>
        <v>450</v>
      </c>
      <c r="F33" s="64">
        <f>DatosDelitos!I223</f>
        <v>320</v>
      </c>
      <c r="G33" s="64">
        <f>DatosDelitos!J223</f>
        <v>0</v>
      </c>
      <c r="H33" s="64">
        <f>DatosDelitos!K223</f>
        <v>0</v>
      </c>
      <c r="I33" s="64">
        <f>DatosDelitos!L223</f>
        <v>2</v>
      </c>
      <c r="J33" s="64">
        <f>DatosDelitos!M223</f>
        <v>1</v>
      </c>
      <c r="K33" s="64">
        <f>DatosDelitos!O223</f>
        <v>16</v>
      </c>
      <c r="L33" s="64">
        <f>DatosDelitos!P223</f>
        <v>707</v>
      </c>
    </row>
    <row r="34" spans="2:13" ht="13.35" customHeight="1" x14ac:dyDescent="0.2">
      <c r="B34" s="241" t="s">
        <v>1637</v>
      </c>
      <c r="C34" s="241"/>
      <c r="D34" s="63">
        <f>DatosDelitos!C244</f>
        <v>27</v>
      </c>
      <c r="E34" s="64">
        <f>DatosDelitos!H244</f>
        <v>4</v>
      </c>
      <c r="F34" s="64">
        <f>DatosDelitos!I244</f>
        <v>3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1" t="s">
        <v>1638</v>
      </c>
      <c r="C35" s="241"/>
      <c r="D35" s="63">
        <f>DatosDelitos!C271</f>
        <v>558</v>
      </c>
      <c r="E35" s="64">
        <f>DatosDelitos!H271</f>
        <v>164</v>
      </c>
      <c r="F35" s="64">
        <f>DatosDelitos!I271</f>
        <v>129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5</v>
      </c>
      <c r="L35" s="64">
        <f>DatosDelitos!P271</f>
        <v>256</v>
      </c>
    </row>
    <row r="36" spans="2:13" ht="38.25" customHeight="1" x14ac:dyDescent="0.2">
      <c r="B36" s="241" t="s">
        <v>1639</v>
      </c>
      <c r="C36" s="241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1" t="s">
        <v>1640</v>
      </c>
      <c r="C37" s="241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1" t="s">
        <v>1641</v>
      </c>
      <c r="C38" s="241"/>
      <c r="D38" s="63">
        <f>DatosDelitos!C312+DatosDelitos!C318+DatosDelitos!C320</f>
        <v>8</v>
      </c>
      <c r="E38" s="64">
        <f>DatosDelitos!H312+DatosDelitos!H318+DatosDelitos!H320</f>
        <v>10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35" customHeight="1" x14ac:dyDescent="0.2">
      <c r="B39" s="241" t="s">
        <v>1642</v>
      </c>
      <c r="C39" s="241"/>
      <c r="D39" s="63">
        <f>DatosDelitos!C323</f>
        <v>6985</v>
      </c>
      <c r="E39" s="64">
        <f>DatosDelitos!H323</f>
        <v>0</v>
      </c>
      <c r="F39" s="64">
        <f>DatosDelitos!I323</f>
        <v>0</v>
      </c>
      <c r="G39" s="64">
        <f>DatosDelitos!J323</f>
        <v>6</v>
      </c>
      <c r="H39" s="64">
        <f>DatosDelitos!K323</f>
        <v>0</v>
      </c>
      <c r="I39" s="64">
        <f>DatosDelitos!L323</f>
        <v>1</v>
      </c>
      <c r="J39" s="64">
        <f>DatosDelitos!M323</f>
        <v>0</v>
      </c>
      <c r="K39" s="64">
        <f>DatosDelitos!O323</f>
        <v>0</v>
      </c>
      <c r="L39" s="64">
        <f>DatosDelitos!P323</f>
        <v>0</v>
      </c>
    </row>
    <row r="40" spans="2:13" ht="13.35" customHeight="1" x14ac:dyDescent="0.2">
      <c r="B40" s="241" t="s">
        <v>1643</v>
      </c>
      <c r="C40" s="241"/>
      <c r="D40" s="63">
        <f>DatosDelitos!C325</f>
        <v>6</v>
      </c>
      <c r="E40" s="63">
        <f>DatosDelitos!H325</f>
        <v>1</v>
      </c>
      <c r="F40" s="63">
        <f>DatosDelitos!I325</f>
        <v>1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2</v>
      </c>
    </row>
    <row r="41" spans="2:13" ht="13.35" customHeight="1" x14ac:dyDescent="0.2">
      <c r="B41" s="241" t="s">
        <v>952</v>
      </c>
      <c r="C41" s="241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1" t="s">
        <v>1644</v>
      </c>
      <c r="C42" s="241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4" t="s">
        <v>956</v>
      </c>
      <c r="C43" s="244"/>
      <c r="D43" s="66">
        <f>SUM(D11:D42)</f>
        <v>76936</v>
      </c>
      <c r="E43" s="66">
        <f t="shared" ref="E43:L43" si="0">SUM(E11:E42)</f>
        <v>5751</v>
      </c>
      <c r="F43" s="66">
        <f t="shared" si="0"/>
        <v>4082</v>
      </c>
      <c r="G43" s="66">
        <f t="shared" si="0"/>
        <v>358</v>
      </c>
      <c r="H43" s="66">
        <f t="shared" si="0"/>
        <v>1</v>
      </c>
      <c r="I43" s="66">
        <f t="shared" si="0"/>
        <v>37</v>
      </c>
      <c r="J43" s="66">
        <f t="shared" si="0"/>
        <v>20</v>
      </c>
      <c r="K43" s="66">
        <f t="shared" si="0"/>
        <v>147</v>
      </c>
      <c r="L43" s="66">
        <f t="shared" si="0"/>
        <v>7488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3" t="s">
        <v>1646</v>
      </c>
      <c r="C49" s="243"/>
      <c r="D49" s="69">
        <f>DatosDelitos!F5</f>
        <v>4</v>
      </c>
      <c r="E49" s="69">
        <f>DatosDelitos!G5</f>
        <v>0</v>
      </c>
    </row>
    <row r="50" spans="2:5" ht="13.35" customHeight="1" x14ac:dyDescent="0.25">
      <c r="B50" s="243" t="s">
        <v>1647</v>
      </c>
      <c r="C50" s="243"/>
      <c r="D50" s="69">
        <f>DatosDelitos!F13-DatosDelitos!F17</f>
        <v>717</v>
      </c>
      <c r="E50" s="69">
        <f>DatosDelitos!G13-DatosDelitos!G17</f>
        <v>411</v>
      </c>
    </row>
    <row r="51" spans="2:5" ht="13.35" customHeight="1" x14ac:dyDescent="0.25">
      <c r="B51" s="243" t="s">
        <v>329</v>
      </c>
      <c r="C51" s="24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3" t="s">
        <v>347</v>
      </c>
      <c r="C52" s="24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3" t="s">
        <v>352</v>
      </c>
      <c r="C53" s="243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3" t="s">
        <v>1619</v>
      </c>
      <c r="C54" s="243"/>
      <c r="D54" s="69">
        <f>DatosDelitos!F17+DatosDelitos!F44</f>
        <v>4492</v>
      </c>
      <c r="E54" s="69">
        <f>DatosDelitos!G17+DatosDelitos!G44</f>
        <v>704</v>
      </c>
    </row>
    <row r="55" spans="2:5" ht="13.35" customHeight="1" x14ac:dyDescent="0.25">
      <c r="B55" s="243" t="s">
        <v>1620</v>
      </c>
      <c r="C55" s="243"/>
      <c r="D55" s="69">
        <f>DatosDelitos!F30</f>
        <v>1106</v>
      </c>
      <c r="E55" s="69">
        <f>DatosDelitos!G30</f>
        <v>578</v>
      </c>
    </row>
    <row r="56" spans="2:5" ht="13.35" customHeight="1" x14ac:dyDescent="0.25">
      <c r="B56" s="243" t="s">
        <v>1621</v>
      </c>
      <c r="C56" s="243"/>
      <c r="D56" s="69">
        <f>DatosDelitos!F42-DatosDelitos!F44</f>
        <v>19</v>
      </c>
      <c r="E56" s="69">
        <f>DatosDelitos!G42-DatosDelitos!G44</f>
        <v>2</v>
      </c>
    </row>
    <row r="57" spans="2:5" ht="13.35" customHeight="1" x14ac:dyDescent="0.25">
      <c r="B57" s="243" t="s">
        <v>1622</v>
      </c>
      <c r="C57" s="243"/>
      <c r="D57" s="69">
        <f>DatosDelitos!F50</f>
        <v>176</v>
      </c>
      <c r="E57" s="69">
        <f>DatosDelitos!G50</f>
        <v>22</v>
      </c>
    </row>
    <row r="58" spans="2:5" ht="13.35" customHeight="1" x14ac:dyDescent="0.25">
      <c r="B58" s="243" t="s">
        <v>1623</v>
      </c>
      <c r="C58" s="243"/>
      <c r="D58" s="69">
        <f>DatosDelitos!F72</f>
        <v>2</v>
      </c>
      <c r="E58" s="69">
        <f>DatosDelitos!G72</f>
        <v>1</v>
      </c>
    </row>
    <row r="59" spans="2:5" ht="27" customHeight="1" x14ac:dyDescent="0.25">
      <c r="B59" s="243" t="s">
        <v>1648</v>
      </c>
      <c r="C59" s="243"/>
      <c r="D59" s="69">
        <f>DatosDelitos!F74</f>
        <v>52</v>
      </c>
      <c r="E59" s="69">
        <f>DatosDelitos!G74</f>
        <v>32</v>
      </c>
    </row>
    <row r="60" spans="2:5" ht="13.35" customHeight="1" x14ac:dyDescent="0.25">
      <c r="B60" s="243" t="s">
        <v>1625</v>
      </c>
      <c r="C60" s="243"/>
      <c r="D60" s="69">
        <f>DatosDelitos!F82</f>
        <v>41</v>
      </c>
      <c r="E60" s="69">
        <f>DatosDelitos!G82</f>
        <v>24</v>
      </c>
    </row>
    <row r="61" spans="2:5" ht="13.35" customHeight="1" x14ac:dyDescent="0.25">
      <c r="B61" s="243" t="s">
        <v>1626</v>
      </c>
      <c r="C61" s="243"/>
      <c r="D61" s="69">
        <f>DatosDelitos!F85</f>
        <v>85</v>
      </c>
      <c r="E61" s="69">
        <f>DatosDelitos!G85</f>
        <v>36</v>
      </c>
    </row>
    <row r="62" spans="2:5" ht="13.35" customHeight="1" x14ac:dyDescent="0.25">
      <c r="B62" s="243" t="s">
        <v>978</v>
      </c>
      <c r="C62" s="243"/>
      <c r="D62" s="69">
        <f>DatosDelitos!F97</f>
        <v>1931</v>
      </c>
      <c r="E62" s="69">
        <f>DatosDelitos!G97</f>
        <v>876</v>
      </c>
    </row>
    <row r="63" spans="2:5" ht="27" customHeight="1" x14ac:dyDescent="0.25">
      <c r="B63" s="243" t="s">
        <v>1649</v>
      </c>
      <c r="C63" s="243"/>
      <c r="D63" s="69">
        <f>DatosDelitos!F131</f>
        <v>1</v>
      </c>
      <c r="E63" s="69">
        <f>DatosDelitos!G131</f>
        <v>0</v>
      </c>
    </row>
    <row r="64" spans="2:5" ht="13.35" customHeight="1" x14ac:dyDescent="0.25">
      <c r="B64" s="243" t="s">
        <v>1628</v>
      </c>
      <c r="C64" s="24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3" t="s">
        <v>1629</v>
      </c>
      <c r="C65" s="243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3" t="s">
        <v>1630</v>
      </c>
      <c r="C66" s="243"/>
      <c r="D66" s="69">
        <f>DatosDelitos!F147</f>
        <v>4</v>
      </c>
      <c r="E66" s="69">
        <f>DatosDelitos!G147</f>
        <v>0</v>
      </c>
    </row>
    <row r="67" spans="2:5" ht="13.35" customHeight="1" x14ac:dyDescent="0.25">
      <c r="B67" s="243" t="s">
        <v>1631</v>
      </c>
      <c r="C67" s="243"/>
      <c r="D67" s="69">
        <f>DatosDelitos!F156+SUM(DatosDelitos!F167:G172)</f>
        <v>4</v>
      </c>
      <c r="E67" s="69">
        <f>DatosDelitos!G156+SUM(DatosDelitos!G167:H172)</f>
        <v>4</v>
      </c>
    </row>
    <row r="68" spans="2:5" ht="13.35" customHeight="1" x14ac:dyDescent="0.25">
      <c r="B68" s="243" t="s">
        <v>1632</v>
      </c>
      <c r="C68" s="243"/>
      <c r="D68" s="69">
        <f>SUM(DatosDelitos!F173:G177)</f>
        <v>74</v>
      </c>
      <c r="E68" s="69">
        <f>SUM(DatosDelitos!G173:H177)</f>
        <v>303</v>
      </c>
    </row>
    <row r="69" spans="2:5" ht="13.35" customHeight="1" x14ac:dyDescent="0.25">
      <c r="B69" s="243" t="s">
        <v>1633</v>
      </c>
      <c r="C69" s="243"/>
      <c r="D69" s="69">
        <f>DatosDelitos!F178</f>
        <v>4133</v>
      </c>
      <c r="E69" s="69">
        <f>DatosDelitos!G178</f>
        <v>4458</v>
      </c>
    </row>
    <row r="70" spans="2:5" ht="13.35" customHeight="1" x14ac:dyDescent="0.25">
      <c r="B70" s="243" t="s">
        <v>1634</v>
      </c>
      <c r="C70" s="243"/>
      <c r="D70" s="69">
        <f>DatosDelitos!F186</f>
        <v>207</v>
      </c>
      <c r="E70" s="69">
        <f>DatosDelitos!G186</f>
        <v>181</v>
      </c>
    </row>
    <row r="71" spans="2:5" ht="13.35" customHeight="1" x14ac:dyDescent="0.25">
      <c r="B71" s="243" t="s">
        <v>1635</v>
      </c>
      <c r="C71" s="243"/>
      <c r="D71" s="69">
        <f>DatosDelitos!F201</f>
        <v>54</v>
      </c>
      <c r="E71" s="69">
        <f>DatosDelitos!G201</f>
        <v>48</v>
      </c>
    </row>
    <row r="72" spans="2:5" ht="13.35" customHeight="1" x14ac:dyDescent="0.25">
      <c r="B72" s="243" t="s">
        <v>1636</v>
      </c>
      <c r="C72" s="243"/>
      <c r="D72" s="69">
        <f>DatosDelitos!F223</f>
        <v>1289</v>
      </c>
      <c r="E72" s="69">
        <f>DatosDelitos!G223</f>
        <v>912</v>
      </c>
    </row>
    <row r="73" spans="2:5" ht="13.35" customHeight="1" x14ac:dyDescent="0.25">
      <c r="B73" s="243" t="s">
        <v>1637</v>
      </c>
      <c r="C73" s="243"/>
      <c r="D73" s="69">
        <f>DatosDelitos!F244</f>
        <v>2</v>
      </c>
      <c r="E73" s="69">
        <f>DatosDelitos!G244</f>
        <v>2</v>
      </c>
    </row>
    <row r="74" spans="2:5" ht="13.35" customHeight="1" x14ac:dyDescent="0.25">
      <c r="B74" s="243" t="s">
        <v>1638</v>
      </c>
      <c r="C74" s="243"/>
      <c r="D74" s="69">
        <f>DatosDelitos!F271</f>
        <v>563</v>
      </c>
      <c r="E74" s="69">
        <f>DatosDelitos!G271</f>
        <v>388</v>
      </c>
    </row>
    <row r="75" spans="2:5" ht="38.25" customHeight="1" x14ac:dyDescent="0.25">
      <c r="B75" s="243" t="s">
        <v>1639</v>
      </c>
      <c r="C75" s="24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3" t="s">
        <v>1640</v>
      </c>
      <c r="C76" s="24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3" t="s">
        <v>1641</v>
      </c>
      <c r="C77" s="243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3" t="s">
        <v>1642</v>
      </c>
      <c r="C78" s="243"/>
      <c r="D78" s="69">
        <f>DatosDelitos!F323</f>
        <v>0</v>
      </c>
      <c r="E78" s="69">
        <f>DatosDelitos!G323</f>
        <v>0</v>
      </c>
    </row>
    <row r="79" spans="2:5" ht="15" customHeight="1" x14ac:dyDescent="0.25">
      <c r="B79" s="245" t="s">
        <v>1643</v>
      </c>
      <c r="C79" s="245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5" t="s">
        <v>952</v>
      </c>
      <c r="C80" s="245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5" t="s">
        <v>1644</v>
      </c>
      <c r="C81" s="245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5" t="s">
        <v>1650</v>
      </c>
      <c r="C82" s="245"/>
      <c r="D82" s="69">
        <f>SUM(D49:D81)</f>
        <v>14956</v>
      </c>
      <c r="E82" s="69">
        <f>SUM(E49:E81)</f>
        <v>8982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3" t="s">
        <v>1618</v>
      </c>
      <c r="C87" s="243"/>
      <c r="D87" s="69">
        <f>DatosDelitos!N5+DatosDelitos!N13-DatosDelitos!N17</f>
        <v>12</v>
      </c>
    </row>
    <row r="88" spans="2:13" ht="13.35" customHeight="1" x14ac:dyDescent="0.25">
      <c r="B88" s="243" t="s">
        <v>329</v>
      </c>
      <c r="C88" s="243"/>
      <c r="D88" s="69">
        <f>DatosDelitos!N10</f>
        <v>0</v>
      </c>
    </row>
    <row r="89" spans="2:13" ht="13.35" customHeight="1" x14ac:dyDescent="0.25">
      <c r="B89" s="243" t="s">
        <v>347</v>
      </c>
      <c r="C89" s="243"/>
      <c r="D89" s="69">
        <f>DatosDelitos!N20</f>
        <v>0</v>
      </c>
    </row>
    <row r="90" spans="2:13" ht="13.35" customHeight="1" x14ac:dyDescent="0.25">
      <c r="B90" s="243" t="s">
        <v>352</v>
      </c>
      <c r="C90" s="243"/>
      <c r="D90" s="69">
        <f>DatosDelitos!N23</f>
        <v>0</v>
      </c>
    </row>
    <row r="91" spans="2:13" ht="13.35" customHeight="1" x14ac:dyDescent="0.25">
      <c r="B91" s="243" t="s">
        <v>1652</v>
      </c>
      <c r="C91" s="243"/>
      <c r="D91" s="69">
        <f>SUM(DatosDelitos!N17,DatosDelitos!N44)</f>
        <v>20</v>
      </c>
    </row>
    <row r="92" spans="2:13" ht="13.35" customHeight="1" x14ac:dyDescent="0.25">
      <c r="B92" s="243" t="s">
        <v>1620</v>
      </c>
      <c r="C92" s="243"/>
      <c r="D92" s="69">
        <f>DatosDelitos!N30</f>
        <v>22</v>
      </c>
    </row>
    <row r="93" spans="2:13" ht="13.35" customHeight="1" x14ac:dyDescent="0.25">
      <c r="B93" s="243" t="s">
        <v>1621</v>
      </c>
      <c r="C93" s="243"/>
      <c r="D93" s="69">
        <f>DatosDelitos!N42-DatosDelitos!N44</f>
        <v>7</v>
      </c>
    </row>
    <row r="94" spans="2:13" ht="13.35" customHeight="1" x14ac:dyDescent="0.25">
      <c r="B94" s="243" t="s">
        <v>1622</v>
      </c>
      <c r="C94" s="243"/>
      <c r="D94" s="69">
        <f>DatosDelitos!N50</f>
        <v>8</v>
      </c>
    </row>
    <row r="95" spans="2:13" ht="13.35" customHeight="1" x14ac:dyDescent="0.25">
      <c r="B95" s="243" t="s">
        <v>1623</v>
      </c>
      <c r="C95" s="243"/>
      <c r="D95" s="69">
        <f>DatosDelitos!N72</f>
        <v>7</v>
      </c>
    </row>
    <row r="96" spans="2:13" ht="27" customHeight="1" x14ac:dyDescent="0.25">
      <c r="B96" s="243" t="s">
        <v>1648</v>
      </c>
      <c r="C96" s="243"/>
      <c r="D96" s="69">
        <f>DatosDelitos!N74</f>
        <v>6</v>
      </c>
    </row>
    <row r="97" spans="2:4" ht="13.35" customHeight="1" x14ac:dyDescent="0.25">
      <c r="B97" s="243" t="s">
        <v>1625</v>
      </c>
      <c r="C97" s="243"/>
      <c r="D97" s="69">
        <f>DatosDelitos!N82</f>
        <v>1</v>
      </c>
    </row>
    <row r="98" spans="2:4" ht="13.35" customHeight="1" x14ac:dyDescent="0.25">
      <c r="B98" s="243" t="s">
        <v>1626</v>
      </c>
      <c r="C98" s="243"/>
      <c r="D98" s="69">
        <f>DatosDelitos!N85</f>
        <v>2</v>
      </c>
    </row>
    <row r="99" spans="2:4" ht="13.35" customHeight="1" x14ac:dyDescent="0.25">
      <c r="B99" s="243" t="s">
        <v>978</v>
      </c>
      <c r="C99" s="243"/>
      <c r="D99" s="69">
        <f>DatosDelitos!N97</f>
        <v>39</v>
      </c>
    </row>
    <row r="100" spans="2:4" ht="27" customHeight="1" x14ac:dyDescent="0.25">
      <c r="B100" s="243" t="s">
        <v>1649</v>
      </c>
      <c r="C100" s="243"/>
      <c r="D100" s="69">
        <f>DatosDelitos!N131</f>
        <v>2</v>
      </c>
    </row>
    <row r="101" spans="2:4" ht="13.35" customHeight="1" x14ac:dyDescent="0.25">
      <c r="B101" s="243" t="s">
        <v>1628</v>
      </c>
      <c r="C101" s="243"/>
      <c r="D101" s="69">
        <f>DatosDelitos!N137</f>
        <v>4</v>
      </c>
    </row>
    <row r="102" spans="2:4" ht="13.35" customHeight="1" x14ac:dyDescent="0.25">
      <c r="B102" s="243" t="s">
        <v>1629</v>
      </c>
      <c r="C102" s="243"/>
      <c r="D102" s="69">
        <f>DatosDelitos!N144</f>
        <v>0</v>
      </c>
    </row>
    <row r="103" spans="2:4" ht="13.35" customHeight="1" x14ac:dyDescent="0.25">
      <c r="B103" s="243" t="s">
        <v>1653</v>
      </c>
      <c r="C103" s="243"/>
      <c r="D103" s="69">
        <f>DatosDelitos!N148</f>
        <v>32</v>
      </c>
    </row>
    <row r="104" spans="2:4" ht="13.35" customHeight="1" x14ac:dyDescent="0.25">
      <c r="B104" s="243" t="s">
        <v>1196</v>
      </c>
      <c r="C104" s="243"/>
      <c r="D104" s="69">
        <f>SUM(DatosDelitos!N149,DatosDelitos!N150)</f>
        <v>3</v>
      </c>
    </row>
    <row r="105" spans="2:4" ht="13.35" customHeight="1" x14ac:dyDescent="0.25">
      <c r="B105" s="243" t="s">
        <v>1194</v>
      </c>
      <c r="C105" s="243"/>
      <c r="D105" s="69">
        <f>SUM(DatosDelitos!N151:N155)</f>
        <v>44</v>
      </c>
    </row>
    <row r="106" spans="2:4" ht="13.35" customHeight="1" x14ac:dyDescent="0.25">
      <c r="B106" s="243" t="s">
        <v>1631</v>
      </c>
      <c r="C106" s="243"/>
      <c r="D106" s="69">
        <f>SUM(SUM(DatosDelitos!N157:N160),SUM(DatosDelitos!N167:N172))</f>
        <v>0</v>
      </c>
    </row>
    <row r="107" spans="2:4" ht="13.35" customHeight="1" x14ac:dyDescent="0.25">
      <c r="B107" s="243" t="s">
        <v>1654</v>
      </c>
      <c r="C107" s="243"/>
      <c r="D107" s="69">
        <f>SUM(DatosDelitos!N161:N165)</f>
        <v>0</v>
      </c>
    </row>
    <row r="108" spans="2:4" ht="13.35" customHeight="1" x14ac:dyDescent="0.25">
      <c r="B108" s="243" t="s">
        <v>1632</v>
      </c>
      <c r="C108" s="243"/>
      <c r="D108" s="69">
        <f>SUM(DatosDelitos!N173:N177)</f>
        <v>28</v>
      </c>
    </row>
    <row r="109" spans="2:4" ht="13.35" customHeight="1" x14ac:dyDescent="0.25">
      <c r="B109" s="243" t="s">
        <v>1633</v>
      </c>
      <c r="C109" s="243"/>
      <c r="D109" s="69">
        <f>DatosDelitos!N178</f>
        <v>9</v>
      </c>
    </row>
    <row r="110" spans="2:4" ht="13.35" customHeight="1" x14ac:dyDescent="0.25">
      <c r="B110" s="243" t="s">
        <v>1634</v>
      </c>
      <c r="C110" s="243"/>
      <c r="D110" s="69">
        <f>DatosDelitos!N186</f>
        <v>23</v>
      </c>
    </row>
    <row r="111" spans="2:4" ht="13.35" customHeight="1" x14ac:dyDescent="0.25">
      <c r="B111" s="243" t="s">
        <v>1635</v>
      </c>
      <c r="C111" s="243"/>
      <c r="D111" s="69">
        <f>DatosDelitos!N201</f>
        <v>59</v>
      </c>
    </row>
    <row r="112" spans="2:4" ht="13.35" customHeight="1" x14ac:dyDescent="0.25">
      <c r="B112" s="243" t="s">
        <v>1636</v>
      </c>
      <c r="C112" s="243"/>
      <c r="D112" s="69">
        <f>DatosDelitos!N223</f>
        <v>11</v>
      </c>
    </row>
    <row r="113" spans="2:4" ht="13.35" customHeight="1" x14ac:dyDescent="0.25">
      <c r="B113" s="243" t="s">
        <v>1637</v>
      </c>
      <c r="C113" s="243"/>
      <c r="D113" s="69">
        <f>DatosDelitos!N244</f>
        <v>9</v>
      </c>
    </row>
    <row r="114" spans="2:4" ht="13.35" customHeight="1" x14ac:dyDescent="0.25">
      <c r="B114" s="243" t="s">
        <v>1638</v>
      </c>
      <c r="C114" s="243"/>
      <c r="D114" s="69">
        <f>DatosDelitos!N271</f>
        <v>42</v>
      </c>
    </row>
    <row r="115" spans="2:4" ht="38.25" customHeight="1" x14ac:dyDescent="0.25">
      <c r="B115" s="243" t="s">
        <v>1639</v>
      </c>
      <c r="C115" s="243"/>
      <c r="D115" s="69">
        <f>DatosDelitos!N301</f>
        <v>0</v>
      </c>
    </row>
    <row r="116" spans="2:4" ht="13.35" customHeight="1" x14ac:dyDescent="0.25">
      <c r="B116" s="243" t="s">
        <v>1640</v>
      </c>
      <c r="C116" s="243"/>
      <c r="D116" s="69">
        <f>DatosDelitos!N305</f>
        <v>0</v>
      </c>
    </row>
    <row r="117" spans="2:4" ht="13.35" customHeight="1" x14ac:dyDescent="0.25">
      <c r="B117" s="243" t="s">
        <v>1641</v>
      </c>
      <c r="C117" s="243"/>
      <c r="D117" s="69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9">
        <f>DatosDelitos!N318</f>
        <v>0</v>
      </c>
    </row>
    <row r="119" spans="2:4" ht="14.1" customHeight="1" x14ac:dyDescent="0.25">
      <c r="B119" s="243" t="s">
        <v>1642</v>
      </c>
      <c r="C119" s="243"/>
      <c r="D119" s="69">
        <f>DatosDelitos!N323</f>
        <v>0</v>
      </c>
    </row>
    <row r="120" spans="2:4" ht="12.75" customHeight="1" x14ac:dyDescent="0.25">
      <c r="B120" s="245" t="s">
        <v>1643</v>
      </c>
      <c r="C120" s="245"/>
      <c r="D120" s="69">
        <f>DatosDelitos!N325</f>
        <v>0</v>
      </c>
    </row>
    <row r="121" spans="2:4" ht="15" customHeight="1" x14ac:dyDescent="0.25">
      <c r="B121" s="245" t="s">
        <v>952</v>
      </c>
      <c r="C121" s="245"/>
      <c r="D121" s="69">
        <f>DatosDelitos!N337</f>
        <v>0</v>
      </c>
    </row>
    <row r="122" spans="2:4" ht="15" customHeight="1" x14ac:dyDescent="0.25">
      <c r="B122" s="245" t="s">
        <v>1644</v>
      </c>
      <c r="C122" s="245"/>
      <c r="D122" s="69">
        <f>DatosDelitos!N339</f>
        <v>0</v>
      </c>
    </row>
    <row r="123" spans="2:4" ht="15" customHeight="1" x14ac:dyDescent="0.25">
      <c r="B123" s="243" t="s">
        <v>1650</v>
      </c>
      <c r="C123" s="243"/>
      <c r="D123" s="69">
        <f>SUM(D87:D122)</f>
        <v>390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7" t="s">
        <v>318</v>
      </c>
      <c r="B5" s="198"/>
      <c r="C5" s="22">
        <v>108</v>
      </c>
      <c r="D5" s="22">
        <v>93</v>
      </c>
      <c r="E5" s="23">
        <v>0.16129032258064499</v>
      </c>
      <c r="F5" s="22">
        <v>4</v>
      </c>
      <c r="G5" s="22">
        <v>0</v>
      </c>
      <c r="H5" s="22">
        <v>1</v>
      </c>
      <c r="I5" s="22">
        <v>18</v>
      </c>
      <c r="J5" s="22">
        <v>29</v>
      </c>
      <c r="K5" s="22">
        <v>0</v>
      </c>
      <c r="L5" s="22">
        <v>9</v>
      </c>
      <c r="M5" s="22">
        <v>9</v>
      </c>
      <c r="N5" s="22">
        <v>1</v>
      </c>
      <c r="O5" s="22">
        <v>11</v>
      </c>
      <c r="P5" s="24">
        <v>20</v>
      </c>
    </row>
    <row r="6" spans="1:16" x14ac:dyDescent="0.25">
      <c r="A6" s="25" t="s">
        <v>319</v>
      </c>
      <c r="B6" s="25" t="s">
        <v>320</v>
      </c>
      <c r="C6" s="12">
        <v>82</v>
      </c>
      <c r="D6" s="12">
        <v>54</v>
      </c>
      <c r="E6" s="26">
        <v>0.51851851851851805</v>
      </c>
      <c r="F6" s="12">
        <v>3</v>
      </c>
      <c r="G6" s="12">
        <v>0</v>
      </c>
      <c r="H6" s="12">
        <v>0</v>
      </c>
      <c r="I6" s="12">
        <v>1</v>
      </c>
      <c r="J6" s="12">
        <v>29</v>
      </c>
      <c r="K6" s="12">
        <v>0</v>
      </c>
      <c r="L6" s="12">
        <v>9</v>
      </c>
      <c r="M6" s="12">
        <v>6</v>
      </c>
      <c r="N6" s="12">
        <v>0</v>
      </c>
      <c r="O6" s="12">
        <v>10</v>
      </c>
      <c r="P6" s="20">
        <v>19</v>
      </c>
    </row>
    <row r="7" spans="1:16" x14ac:dyDescent="0.25">
      <c r="A7" s="25" t="s">
        <v>321</v>
      </c>
      <c r="B7" s="25" t="s">
        <v>322</v>
      </c>
      <c r="C7" s="12">
        <v>10</v>
      </c>
      <c r="D7" s="12">
        <v>1</v>
      </c>
      <c r="E7" s="26">
        <v>9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3</v>
      </c>
      <c r="N7" s="12">
        <v>0</v>
      </c>
      <c r="O7" s="12">
        <v>0</v>
      </c>
      <c r="P7" s="20">
        <v>1</v>
      </c>
    </row>
    <row r="8" spans="1:16" x14ac:dyDescent="0.25">
      <c r="A8" s="25" t="s">
        <v>323</v>
      </c>
      <c r="B8" s="25" t="s">
        <v>324</v>
      </c>
      <c r="C8" s="12">
        <v>13</v>
      </c>
      <c r="D8" s="12">
        <v>36</v>
      </c>
      <c r="E8" s="26">
        <v>-0.63888888888888895</v>
      </c>
      <c r="F8" s="12">
        <v>1</v>
      </c>
      <c r="G8" s="12">
        <v>0</v>
      </c>
      <c r="H8" s="12">
        <v>1</v>
      </c>
      <c r="I8" s="12">
        <v>17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1</v>
      </c>
      <c r="P8" s="20">
        <v>0</v>
      </c>
    </row>
    <row r="9" spans="1:16" x14ac:dyDescent="0.25">
      <c r="A9" s="25" t="s">
        <v>325</v>
      </c>
      <c r="B9" s="25" t="s">
        <v>326</v>
      </c>
      <c r="C9" s="12">
        <v>3</v>
      </c>
      <c r="D9" s="12">
        <v>2</v>
      </c>
      <c r="E9" s="26">
        <v>0.5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7" t="s">
        <v>327</v>
      </c>
      <c r="B10" s="198"/>
      <c r="C10" s="22">
        <v>0</v>
      </c>
      <c r="D10" s="22">
        <v>2</v>
      </c>
      <c r="E10" s="23">
        <v>-1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2</v>
      </c>
      <c r="E11" s="26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7" t="s">
        <v>332</v>
      </c>
      <c r="B13" s="198"/>
      <c r="C13" s="22">
        <v>37000</v>
      </c>
      <c r="D13" s="22">
        <v>39265</v>
      </c>
      <c r="E13" s="23">
        <v>-5.7684961161339601E-2</v>
      </c>
      <c r="F13" s="22">
        <v>4080</v>
      </c>
      <c r="G13" s="22">
        <v>1099</v>
      </c>
      <c r="H13" s="22">
        <v>773</v>
      </c>
      <c r="I13" s="22">
        <v>565</v>
      </c>
      <c r="J13" s="22">
        <v>56</v>
      </c>
      <c r="K13" s="22">
        <v>0</v>
      </c>
      <c r="L13" s="22">
        <v>8</v>
      </c>
      <c r="M13" s="22">
        <v>1</v>
      </c>
      <c r="N13" s="22">
        <v>31</v>
      </c>
      <c r="O13" s="22">
        <v>19</v>
      </c>
      <c r="P13" s="24">
        <v>943</v>
      </c>
    </row>
    <row r="14" spans="1:16" x14ac:dyDescent="0.25">
      <c r="A14" s="25" t="s">
        <v>333</v>
      </c>
      <c r="B14" s="25" t="s">
        <v>334</v>
      </c>
      <c r="C14" s="12">
        <v>31197</v>
      </c>
      <c r="D14" s="12">
        <v>33392</v>
      </c>
      <c r="E14" s="26">
        <v>-6.5734307618591295E-2</v>
      </c>
      <c r="F14" s="12">
        <v>679</v>
      </c>
      <c r="G14" s="12">
        <v>387</v>
      </c>
      <c r="H14" s="12">
        <v>461</v>
      </c>
      <c r="I14" s="12">
        <v>362</v>
      </c>
      <c r="J14" s="12">
        <v>32</v>
      </c>
      <c r="K14" s="12">
        <v>0</v>
      </c>
      <c r="L14" s="12">
        <v>3</v>
      </c>
      <c r="M14" s="12">
        <v>1</v>
      </c>
      <c r="N14" s="12">
        <v>10</v>
      </c>
      <c r="O14" s="12">
        <v>13</v>
      </c>
      <c r="P14" s="20">
        <v>337</v>
      </c>
    </row>
    <row r="15" spans="1:16" x14ac:dyDescent="0.25">
      <c r="A15" s="25" t="s">
        <v>335</v>
      </c>
      <c r="B15" s="25" t="s">
        <v>336</v>
      </c>
      <c r="C15" s="12">
        <v>59</v>
      </c>
      <c r="D15" s="12">
        <v>807</v>
      </c>
      <c r="E15" s="26">
        <v>-0.92688971499380401</v>
      </c>
      <c r="F15" s="12">
        <v>18</v>
      </c>
      <c r="G15" s="12">
        <v>10</v>
      </c>
      <c r="H15" s="12">
        <v>23</v>
      </c>
      <c r="I15" s="12">
        <v>33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5</v>
      </c>
    </row>
    <row r="16" spans="1:16" x14ac:dyDescent="0.25">
      <c r="A16" s="25" t="s">
        <v>337</v>
      </c>
      <c r="B16" s="25" t="s">
        <v>338</v>
      </c>
      <c r="C16" s="12">
        <v>1073</v>
      </c>
      <c r="D16" s="12">
        <v>1056</v>
      </c>
      <c r="E16" s="26">
        <v>1.6098484848484799E-2</v>
      </c>
      <c r="F16" s="12">
        <v>16</v>
      </c>
      <c r="G16" s="12">
        <v>12</v>
      </c>
      <c r="H16" s="12">
        <v>43</v>
      </c>
      <c r="I16" s="12">
        <v>49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0">
        <v>13</v>
      </c>
    </row>
    <row r="17" spans="1:16" ht="33.75" x14ac:dyDescent="0.25">
      <c r="A17" s="25" t="s">
        <v>339</v>
      </c>
      <c r="B17" s="25" t="s">
        <v>340</v>
      </c>
      <c r="C17" s="12">
        <v>4670</v>
      </c>
      <c r="D17" s="12">
        <v>4007</v>
      </c>
      <c r="E17" s="26">
        <v>0.16546044422261</v>
      </c>
      <c r="F17" s="12">
        <v>3363</v>
      </c>
      <c r="G17" s="12">
        <v>688</v>
      </c>
      <c r="H17" s="12">
        <v>246</v>
      </c>
      <c r="I17" s="12">
        <v>121</v>
      </c>
      <c r="J17" s="12">
        <v>24</v>
      </c>
      <c r="K17" s="12">
        <v>0</v>
      </c>
      <c r="L17" s="12">
        <v>5</v>
      </c>
      <c r="M17" s="12">
        <v>0</v>
      </c>
      <c r="N17" s="12">
        <v>20</v>
      </c>
      <c r="O17" s="12">
        <v>6</v>
      </c>
      <c r="P17" s="20">
        <v>587</v>
      </c>
    </row>
    <row r="18" spans="1:16" x14ac:dyDescent="0.25">
      <c r="A18" s="25" t="s">
        <v>341</v>
      </c>
      <c r="B18" s="25" t="s">
        <v>342</v>
      </c>
      <c r="C18" s="12">
        <v>1</v>
      </c>
      <c r="D18" s="12">
        <v>3</v>
      </c>
      <c r="E18" s="26">
        <v>-0.66666666666666696</v>
      </c>
      <c r="F18" s="12">
        <v>4</v>
      </c>
      <c r="G18" s="12">
        <v>2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1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7" t="s">
        <v>345</v>
      </c>
      <c r="B20" s="198"/>
      <c r="C20" s="22">
        <v>4</v>
      </c>
      <c r="D20" s="22">
        <v>9</v>
      </c>
      <c r="E20" s="23">
        <v>-0.55555555555555503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3</v>
      </c>
      <c r="D21" s="12">
        <v>1</v>
      </c>
      <c r="E21" s="26">
        <v>2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1</v>
      </c>
      <c r="D22" s="12">
        <v>8</v>
      </c>
      <c r="E22" s="26">
        <v>-0.875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7" t="s">
        <v>350</v>
      </c>
      <c r="B23" s="198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7" t="s">
        <v>363</v>
      </c>
      <c r="B30" s="198"/>
      <c r="C30" s="22">
        <v>4970</v>
      </c>
      <c r="D30" s="22">
        <v>4521</v>
      </c>
      <c r="E30" s="23">
        <v>9.9314310993143098E-2</v>
      </c>
      <c r="F30" s="22">
        <v>1106</v>
      </c>
      <c r="G30" s="22">
        <v>578</v>
      </c>
      <c r="H30" s="22">
        <v>244</v>
      </c>
      <c r="I30" s="22">
        <v>126</v>
      </c>
      <c r="J30" s="22">
        <v>8</v>
      </c>
      <c r="K30" s="22">
        <v>0</v>
      </c>
      <c r="L30" s="22">
        <v>7</v>
      </c>
      <c r="M30" s="22">
        <v>4</v>
      </c>
      <c r="N30" s="22">
        <v>22</v>
      </c>
      <c r="O30" s="22">
        <v>4</v>
      </c>
      <c r="P30" s="24">
        <v>488</v>
      </c>
    </row>
    <row r="31" spans="1:16" x14ac:dyDescent="0.25">
      <c r="A31" s="25" t="s">
        <v>364</v>
      </c>
      <c r="B31" s="25" t="s">
        <v>365</v>
      </c>
      <c r="C31" s="12">
        <v>31</v>
      </c>
      <c r="D31" s="12">
        <v>17</v>
      </c>
      <c r="E31" s="26">
        <v>0.82352941176470595</v>
      </c>
      <c r="F31" s="12">
        <v>5</v>
      </c>
      <c r="G31" s="12">
        <v>0</v>
      </c>
      <c r="H31" s="12">
        <v>4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3</v>
      </c>
      <c r="P31" s="20">
        <v>1</v>
      </c>
    </row>
    <row r="32" spans="1:16" x14ac:dyDescent="0.25">
      <c r="A32" s="25" t="s">
        <v>366</v>
      </c>
      <c r="B32" s="25" t="s">
        <v>367</v>
      </c>
      <c r="C32" s="12">
        <v>7</v>
      </c>
      <c r="D32" s="12">
        <v>4</v>
      </c>
      <c r="E32" s="26">
        <v>0.75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2090</v>
      </c>
      <c r="D33" s="12">
        <v>2073</v>
      </c>
      <c r="E33" s="26">
        <v>8.2006753497346797E-3</v>
      </c>
      <c r="F33" s="12">
        <v>339</v>
      </c>
      <c r="G33" s="12">
        <v>246</v>
      </c>
      <c r="H33" s="12">
        <v>106</v>
      </c>
      <c r="I33" s="12">
        <v>53</v>
      </c>
      <c r="J33" s="12">
        <v>2</v>
      </c>
      <c r="K33" s="12">
        <v>0</v>
      </c>
      <c r="L33" s="12">
        <v>0</v>
      </c>
      <c r="M33" s="12">
        <v>0</v>
      </c>
      <c r="N33" s="12">
        <v>5</v>
      </c>
      <c r="O33" s="12">
        <v>1</v>
      </c>
      <c r="P33" s="20">
        <v>199</v>
      </c>
    </row>
    <row r="34" spans="1:16" x14ac:dyDescent="0.25">
      <c r="A34" s="25" t="s">
        <v>370</v>
      </c>
      <c r="B34" s="25" t="s">
        <v>371</v>
      </c>
      <c r="C34" s="12">
        <v>146</v>
      </c>
      <c r="D34" s="12">
        <v>156</v>
      </c>
      <c r="E34" s="26">
        <v>-6.4102564102564097E-2</v>
      </c>
      <c r="F34" s="12">
        <v>12</v>
      </c>
      <c r="G34" s="12">
        <v>0</v>
      </c>
      <c r="H34" s="12">
        <v>7</v>
      </c>
      <c r="I34" s="12">
        <v>1</v>
      </c>
      <c r="J34" s="12">
        <v>0</v>
      </c>
      <c r="K34" s="12">
        <v>0</v>
      </c>
      <c r="L34" s="12">
        <v>4</v>
      </c>
      <c r="M34" s="12">
        <v>4</v>
      </c>
      <c r="N34" s="12">
        <v>2</v>
      </c>
      <c r="O34" s="12">
        <v>0</v>
      </c>
      <c r="P34" s="20">
        <v>0</v>
      </c>
    </row>
    <row r="35" spans="1:16" x14ac:dyDescent="0.25">
      <c r="A35" s="25" t="s">
        <v>372</v>
      </c>
      <c r="B35" s="25" t="s">
        <v>373</v>
      </c>
      <c r="C35" s="12">
        <v>1009</v>
      </c>
      <c r="D35" s="12">
        <v>969</v>
      </c>
      <c r="E35" s="26">
        <v>4.1279669762641899E-2</v>
      </c>
      <c r="F35" s="12">
        <v>113</v>
      </c>
      <c r="G35" s="12">
        <v>60</v>
      </c>
      <c r="H35" s="12">
        <v>48</v>
      </c>
      <c r="I35" s="12">
        <v>22</v>
      </c>
      <c r="J35" s="12">
        <v>0</v>
      </c>
      <c r="K35" s="12">
        <v>0</v>
      </c>
      <c r="L35" s="12">
        <v>1</v>
      </c>
      <c r="M35" s="12">
        <v>0</v>
      </c>
      <c r="N35" s="12">
        <v>6</v>
      </c>
      <c r="O35" s="12">
        <v>0</v>
      </c>
      <c r="P35" s="20">
        <v>45</v>
      </c>
    </row>
    <row r="36" spans="1:16" ht="22.5" x14ac:dyDescent="0.25">
      <c r="A36" s="25" t="s">
        <v>374</v>
      </c>
      <c r="B36" s="25" t="s">
        <v>375</v>
      </c>
      <c r="C36" s="12">
        <v>1022</v>
      </c>
      <c r="D36" s="12">
        <v>834</v>
      </c>
      <c r="E36" s="26">
        <v>0.22541966426858501</v>
      </c>
      <c r="F36" s="12">
        <v>408</v>
      </c>
      <c r="G36" s="12">
        <v>192</v>
      </c>
      <c r="H36" s="12">
        <v>42</v>
      </c>
      <c r="I36" s="12">
        <v>27</v>
      </c>
      <c r="J36" s="12">
        <v>4</v>
      </c>
      <c r="K36" s="12">
        <v>0</v>
      </c>
      <c r="L36" s="12">
        <v>1</v>
      </c>
      <c r="M36" s="12">
        <v>0</v>
      </c>
      <c r="N36" s="12">
        <v>0</v>
      </c>
      <c r="O36" s="12">
        <v>0</v>
      </c>
      <c r="P36" s="20">
        <v>178</v>
      </c>
    </row>
    <row r="37" spans="1:16" ht="22.5" x14ac:dyDescent="0.25">
      <c r="A37" s="25" t="s">
        <v>376</v>
      </c>
      <c r="B37" s="25" t="s">
        <v>377</v>
      </c>
      <c r="C37" s="12">
        <v>203</v>
      </c>
      <c r="D37" s="12">
        <v>144</v>
      </c>
      <c r="E37" s="26">
        <v>0.40972222222222199</v>
      </c>
      <c r="F37" s="12">
        <v>148</v>
      </c>
      <c r="G37" s="12">
        <v>33</v>
      </c>
      <c r="H37" s="12">
        <v>9</v>
      </c>
      <c r="I37" s="12">
        <v>8</v>
      </c>
      <c r="J37" s="12">
        <v>2</v>
      </c>
      <c r="K37" s="12">
        <v>0</v>
      </c>
      <c r="L37" s="12">
        <v>1</v>
      </c>
      <c r="M37" s="12">
        <v>0</v>
      </c>
      <c r="N37" s="12">
        <v>1</v>
      </c>
      <c r="O37" s="12">
        <v>0</v>
      </c>
      <c r="P37" s="20">
        <v>31</v>
      </c>
    </row>
    <row r="38" spans="1:16" ht="22.5" x14ac:dyDescent="0.25">
      <c r="A38" s="25" t="s">
        <v>378</v>
      </c>
      <c r="B38" s="25" t="s">
        <v>379</v>
      </c>
      <c r="C38" s="12">
        <v>152</v>
      </c>
      <c r="D38" s="12">
        <v>71</v>
      </c>
      <c r="E38" s="26">
        <v>1.1408450704225399</v>
      </c>
      <c r="F38" s="12">
        <v>57</v>
      </c>
      <c r="G38" s="12">
        <v>9</v>
      </c>
      <c r="H38" s="12">
        <v>5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0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310</v>
      </c>
      <c r="D41" s="12">
        <v>253</v>
      </c>
      <c r="E41" s="26">
        <v>0.22529644268774701</v>
      </c>
      <c r="F41" s="12">
        <v>24</v>
      </c>
      <c r="G41" s="12">
        <v>38</v>
      </c>
      <c r="H41" s="12">
        <v>23</v>
      </c>
      <c r="I41" s="12">
        <v>14</v>
      </c>
      <c r="J41" s="12">
        <v>0</v>
      </c>
      <c r="K41" s="12">
        <v>0</v>
      </c>
      <c r="L41" s="12">
        <v>0</v>
      </c>
      <c r="M41" s="12">
        <v>0</v>
      </c>
      <c r="N41" s="12">
        <v>8</v>
      </c>
      <c r="O41" s="12">
        <v>0</v>
      </c>
      <c r="P41" s="20">
        <v>34</v>
      </c>
    </row>
    <row r="42" spans="1:16" x14ac:dyDescent="0.25">
      <c r="A42" s="197" t="s">
        <v>386</v>
      </c>
      <c r="B42" s="198"/>
      <c r="C42" s="22">
        <v>1242</v>
      </c>
      <c r="D42" s="22">
        <v>1312</v>
      </c>
      <c r="E42" s="23">
        <v>-5.3353658536585399E-2</v>
      </c>
      <c r="F42" s="22">
        <v>1148</v>
      </c>
      <c r="G42" s="22">
        <v>18</v>
      </c>
      <c r="H42" s="22">
        <v>81</v>
      </c>
      <c r="I42" s="22">
        <v>34</v>
      </c>
      <c r="J42" s="22">
        <v>13</v>
      </c>
      <c r="K42" s="22">
        <v>0</v>
      </c>
      <c r="L42" s="22">
        <v>0</v>
      </c>
      <c r="M42" s="22">
        <v>0</v>
      </c>
      <c r="N42" s="22">
        <v>7</v>
      </c>
      <c r="O42" s="22">
        <v>8</v>
      </c>
      <c r="P42" s="24">
        <v>22</v>
      </c>
    </row>
    <row r="43" spans="1:16" x14ac:dyDescent="0.25">
      <c r="A43" s="25" t="s">
        <v>387</v>
      </c>
      <c r="B43" s="25" t="s">
        <v>388</v>
      </c>
      <c r="C43" s="12">
        <v>24</v>
      </c>
      <c r="D43" s="12">
        <v>14</v>
      </c>
      <c r="E43" s="26">
        <v>0.71428571428571397</v>
      </c>
      <c r="F43" s="12">
        <v>12</v>
      </c>
      <c r="G43" s="12">
        <v>2</v>
      </c>
      <c r="H43" s="12">
        <v>2</v>
      </c>
      <c r="I43" s="12">
        <v>2</v>
      </c>
      <c r="J43" s="12">
        <v>0</v>
      </c>
      <c r="K43" s="12">
        <v>0</v>
      </c>
      <c r="L43" s="12">
        <v>0</v>
      </c>
      <c r="M43" s="12">
        <v>0</v>
      </c>
      <c r="N43" s="12">
        <v>6</v>
      </c>
      <c r="O43" s="12">
        <v>0</v>
      </c>
      <c r="P43" s="20">
        <v>2</v>
      </c>
    </row>
    <row r="44" spans="1:16" ht="22.5" x14ac:dyDescent="0.25">
      <c r="A44" s="25" t="s">
        <v>389</v>
      </c>
      <c r="B44" s="25" t="s">
        <v>390</v>
      </c>
      <c r="C44" s="12">
        <v>1164</v>
      </c>
      <c r="D44" s="12">
        <v>1242</v>
      </c>
      <c r="E44" s="26">
        <v>-6.2801932367149801E-2</v>
      </c>
      <c r="F44" s="12">
        <v>1129</v>
      </c>
      <c r="G44" s="12">
        <v>16</v>
      </c>
      <c r="H44" s="12">
        <v>76</v>
      </c>
      <c r="I44" s="12">
        <v>30</v>
      </c>
      <c r="J44" s="12">
        <v>13</v>
      </c>
      <c r="K44" s="12">
        <v>0</v>
      </c>
      <c r="L44" s="12">
        <v>0</v>
      </c>
      <c r="M44" s="12">
        <v>0</v>
      </c>
      <c r="N44" s="12">
        <v>0</v>
      </c>
      <c r="O44" s="12">
        <v>8</v>
      </c>
      <c r="P44" s="20">
        <v>20</v>
      </c>
    </row>
    <row r="45" spans="1:16" x14ac:dyDescent="0.25">
      <c r="A45" s="25" t="s">
        <v>391</v>
      </c>
      <c r="B45" s="25" t="s">
        <v>392</v>
      </c>
      <c r="C45" s="12">
        <v>5</v>
      </c>
      <c r="D45" s="12">
        <v>2</v>
      </c>
      <c r="E45" s="26">
        <v>1.5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4</v>
      </c>
      <c r="D46" s="12">
        <v>3</v>
      </c>
      <c r="E46" s="26">
        <v>0.33333333333333298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31</v>
      </c>
      <c r="D48" s="12">
        <v>27</v>
      </c>
      <c r="E48" s="26">
        <v>0.148148148148148</v>
      </c>
      <c r="F48" s="12">
        <v>0</v>
      </c>
      <c r="G48" s="12">
        <v>0</v>
      </c>
      <c r="H48" s="12">
        <v>2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14</v>
      </c>
      <c r="D49" s="12">
        <v>24</v>
      </c>
      <c r="E49" s="26">
        <v>-0.41666666666666702</v>
      </c>
      <c r="F49" s="12">
        <v>7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7" t="s">
        <v>401</v>
      </c>
      <c r="B50" s="198"/>
      <c r="C50" s="22">
        <v>1903</v>
      </c>
      <c r="D50" s="22">
        <v>1678</v>
      </c>
      <c r="E50" s="23">
        <v>0.134088200238379</v>
      </c>
      <c r="F50" s="22">
        <v>176</v>
      </c>
      <c r="G50" s="22">
        <v>22</v>
      </c>
      <c r="H50" s="22">
        <v>202</v>
      </c>
      <c r="I50" s="22">
        <v>162</v>
      </c>
      <c r="J50" s="22">
        <v>234</v>
      </c>
      <c r="K50" s="22">
        <v>0</v>
      </c>
      <c r="L50" s="22">
        <v>1</v>
      </c>
      <c r="M50" s="22">
        <v>1</v>
      </c>
      <c r="N50" s="22">
        <v>8</v>
      </c>
      <c r="O50" s="22">
        <v>9</v>
      </c>
      <c r="P50" s="24">
        <v>71</v>
      </c>
    </row>
    <row r="51" spans="1:16" x14ac:dyDescent="0.25">
      <c r="A51" s="25" t="s">
        <v>402</v>
      </c>
      <c r="B51" s="25" t="s">
        <v>403</v>
      </c>
      <c r="C51" s="12">
        <v>1010</v>
      </c>
      <c r="D51" s="12">
        <v>1035</v>
      </c>
      <c r="E51" s="26">
        <v>-2.41545893719807E-2</v>
      </c>
      <c r="F51" s="12">
        <v>132</v>
      </c>
      <c r="G51" s="12">
        <v>2</v>
      </c>
      <c r="H51" s="12">
        <v>73</v>
      </c>
      <c r="I51" s="12">
        <v>51</v>
      </c>
      <c r="J51" s="12">
        <v>134</v>
      </c>
      <c r="K51" s="12">
        <v>0</v>
      </c>
      <c r="L51" s="12">
        <v>1</v>
      </c>
      <c r="M51" s="12">
        <v>1</v>
      </c>
      <c r="N51" s="12">
        <v>2</v>
      </c>
      <c r="O51" s="12">
        <v>5</v>
      </c>
      <c r="P51" s="20">
        <v>16</v>
      </c>
    </row>
    <row r="52" spans="1:16" x14ac:dyDescent="0.25">
      <c r="A52" s="25" t="s">
        <v>404</v>
      </c>
      <c r="B52" s="25" t="s">
        <v>405</v>
      </c>
      <c r="C52" s="12">
        <v>7</v>
      </c>
      <c r="D52" s="12">
        <v>11</v>
      </c>
      <c r="E52" s="26">
        <v>-0.36363636363636398</v>
      </c>
      <c r="F52" s="12">
        <v>2</v>
      </c>
      <c r="G52" s="12">
        <v>0</v>
      </c>
      <c r="H52" s="12">
        <v>3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81</v>
      </c>
      <c r="D53" s="12">
        <v>30</v>
      </c>
      <c r="E53" s="26">
        <v>1.7</v>
      </c>
      <c r="F53" s="12">
        <v>22</v>
      </c>
      <c r="G53" s="12">
        <v>15</v>
      </c>
      <c r="H53" s="12">
        <v>28</v>
      </c>
      <c r="I53" s="12">
        <v>11</v>
      </c>
      <c r="J53" s="12">
        <v>23</v>
      </c>
      <c r="K53" s="12">
        <v>0</v>
      </c>
      <c r="L53" s="12">
        <v>0</v>
      </c>
      <c r="M53" s="12">
        <v>0</v>
      </c>
      <c r="N53" s="12">
        <v>1</v>
      </c>
      <c r="O53" s="12">
        <v>1</v>
      </c>
      <c r="P53" s="20">
        <v>13</v>
      </c>
    </row>
    <row r="54" spans="1:16" ht="22.5" x14ac:dyDescent="0.25">
      <c r="A54" s="25" t="s">
        <v>408</v>
      </c>
      <c r="B54" s="25" t="s">
        <v>409</v>
      </c>
      <c r="C54" s="12">
        <v>168</v>
      </c>
      <c r="D54" s="12">
        <v>150</v>
      </c>
      <c r="E54" s="26">
        <v>0.12</v>
      </c>
      <c r="F54" s="12">
        <v>1</v>
      </c>
      <c r="G54" s="12">
        <v>0</v>
      </c>
      <c r="H54" s="12">
        <v>2</v>
      </c>
      <c r="I54" s="12">
        <v>0</v>
      </c>
      <c r="J54" s="12">
        <v>3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1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1</v>
      </c>
      <c r="E55" s="26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59</v>
      </c>
      <c r="D56" s="12">
        <v>37</v>
      </c>
      <c r="E56" s="26">
        <v>0.59459459459459496</v>
      </c>
      <c r="F56" s="12">
        <v>4</v>
      </c>
      <c r="G56" s="12">
        <v>1</v>
      </c>
      <c r="H56" s="12">
        <v>12</v>
      </c>
      <c r="I56" s="12">
        <v>9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4</v>
      </c>
    </row>
    <row r="57" spans="1:16" ht="22.5" x14ac:dyDescent="0.25">
      <c r="A57" s="25" t="s">
        <v>414</v>
      </c>
      <c r="B57" s="25" t="s">
        <v>415</v>
      </c>
      <c r="C57" s="12">
        <v>32</v>
      </c>
      <c r="D57" s="12">
        <v>16</v>
      </c>
      <c r="E57" s="26">
        <v>1</v>
      </c>
      <c r="F57" s="12">
        <v>5</v>
      </c>
      <c r="G57" s="12">
        <v>3</v>
      </c>
      <c r="H57" s="12">
        <v>1</v>
      </c>
      <c r="I57" s="12">
        <v>6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6</v>
      </c>
    </row>
    <row r="58" spans="1:16" ht="22.5" x14ac:dyDescent="0.25">
      <c r="A58" s="25" t="s">
        <v>416</v>
      </c>
      <c r="B58" s="25" t="s">
        <v>417</v>
      </c>
      <c r="C58" s="12">
        <v>12</v>
      </c>
      <c r="D58" s="12">
        <v>15</v>
      </c>
      <c r="E58" s="26">
        <v>-0.2</v>
      </c>
      <c r="F58" s="12">
        <v>0</v>
      </c>
      <c r="G58" s="12">
        <v>0</v>
      </c>
      <c r="H58" s="12">
        <v>0</v>
      </c>
      <c r="I58" s="12">
        <v>3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20">
        <v>1</v>
      </c>
    </row>
    <row r="59" spans="1:16" ht="22.5" x14ac:dyDescent="0.25">
      <c r="A59" s="25" t="s">
        <v>418</v>
      </c>
      <c r="B59" s="25" t="s">
        <v>419</v>
      </c>
      <c r="C59" s="12">
        <v>4</v>
      </c>
      <c r="D59" s="12">
        <v>4</v>
      </c>
      <c r="E59" s="26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0</v>
      </c>
      <c r="D60" s="12">
        <v>20</v>
      </c>
      <c r="E60" s="26">
        <v>-1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57</v>
      </c>
      <c r="D61" s="12">
        <v>50</v>
      </c>
      <c r="E61" s="26">
        <v>0.14000000000000001</v>
      </c>
      <c r="F61" s="12">
        <v>1</v>
      </c>
      <c r="G61" s="12">
        <v>1</v>
      </c>
      <c r="H61" s="12">
        <v>24</v>
      </c>
      <c r="I61" s="12">
        <v>26</v>
      </c>
      <c r="J61" s="12">
        <v>2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3</v>
      </c>
    </row>
    <row r="62" spans="1:16" x14ac:dyDescent="0.25">
      <c r="A62" s="25" t="s">
        <v>424</v>
      </c>
      <c r="B62" s="25" t="s">
        <v>425</v>
      </c>
      <c r="C62" s="12">
        <v>0</v>
      </c>
      <c r="D62" s="12">
        <v>0</v>
      </c>
      <c r="E62" s="26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5" t="s">
        <v>426</v>
      </c>
      <c r="B63" s="25" t="s">
        <v>427</v>
      </c>
      <c r="C63" s="12">
        <v>61</v>
      </c>
      <c r="D63" s="12">
        <v>35</v>
      </c>
      <c r="E63" s="26">
        <v>0.74285714285714299</v>
      </c>
      <c r="F63" s="12">
        <v>2</v>
      </c>
      <c r="G63" s="12">
        <v>0</v>
      </c>
      <c r="H63" s="12">
        <v>26</v>
      </c>
      <c r="I63" s="12">
        <v>34</v>
      </c>
      <c r="J63" s="12">
        <v>12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0">
        <v>14</v>
      </c>
    </row>
    <row r="64" spans="1:16" ht="22.5" x14ac:dyDescent="0.25">
      <c r="A64" s="25" t="s">
        <v>428</v>
      </c>
      <c r="B64" s="25" t="s">
        <v>429</v>
      </c>
      <c r="C64" s="12">
        <v>379</v>
      </c>
      <c r="D64" s="12">
        <v>252</v>
      </c>
      <c r="E64" s="26">
        <v>0.50396825396825395</v>
      </c>
      <c r="F64" s="12">
        <v>7</v>
      </c>
      <c r="G64" s="12">
        <v>0</v>
      </c>
      <c r="H64" s="12">
        <v>27</v>
      </c>
      <c r="I64" s="12">
        <v>22</v>
      </c>
      <c r="J64" s="12">
        <v>56</v>
      </c>
      <c r="K64" s="12">
        <v>0</v>
      </c>
      <c r="L64" s="12">
        <v>0</v>
      </c>
      <c r="M64" s="12">
        <v>0</v>
      </c>
      <c r="N64" s="12">
        <v>4</v>
      </c>
      <c r="O64" s="12">
        <v>0</v>
      </c>
      <c r="P64" s="20">
        <v>10</v>
      </c>
    </row>
    <row r="65" spans="1:16" ht="33.75" x14ac:dyDescent="0.25">
      <c r="A65" s="25" t="s">
        <v>430</v>
      </c>
      <c r="B65" s="25" t="s">
        <v>431</v>
      </c>
      <c r="C65" s="12">
        <v>4</v>
      </c>
      <c r="D65" s="12">
        <v>4</v>
      </c>
      <c r="E65" s="26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8</v>
      </c>
      <c r="D66" s="12">
        <v>1</v>
      </c>
      <c r="E66" s="26">
        <v>7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19</v>
      </c>
      <c r="D67" s="12">
        <v>7</v>
      </c>
      <c r="E67" s="26">
        <v>1.71428571428571</v>
      </c>
      <c r="F67" s="12">
        <v>0</v>
      </c>
      <c r="G67" s="12">
        <v>0</v>
      </c>
      <c r="H67" s="12">
        <v>4</v>
      </c>
      <c r="I67" s="12">
        <v>0</v>
      </c>
      <c r="J67" s="12">
        <v>3</v>
      </c>
      <c r="K67" s="12">
        <v>0</v>
      </c>
      <c r="L67" s="12">
        <v>0</v>
      </c>
      <c r="M67" s="12">
        <v>0</v>
      </c>
      <c r="N67" s="12">
        <v>0</v>
      </c>
      <c r="O67" s="12">
        <v>2</v>
      </c>
      <c r="P67" s="20">
        <v>1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7</v>
      </c>
      <c r="E69" s="26">
        <v>-1</v>
      </c>
      <c r="F69" s="12">
        <v>0</v>
      </c>
      <c r="G69" s="12">
        <v>0</v>
      </c>
      <c r="H69" s="12">
        <v>2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1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3</v>
      </c>
      <c r="E70" s="26">
        <v>-1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2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1</v>
      </c>
    </row>
    <row r="72" spans="1:16" x14ac:dyDescent="0.25">
      <c r="A72" s="197" t="s">
        <v>444</v>
      </c>
      <c r="B72" s="198"/>
      <c r="C72" s="22">
        <v>24</v>
      </c>
      <c r="D72" s="22">
        <v>6</v>
      </c>
      <c r="E72" s="23">
        <v>3</v>
      </c>
      <c r="F72" s="22">
        <v>2</v>
      </c>
      <c r="G72" s="22">
        <v>1</v>
      </c>
      <c r="H72" s="22">
        <v>4</v>
      </c>
      <c r="I72" s="22">
        <v>3</v>
      </c>
      <c r="J72" s="22">
        <v>0</v>
      </c>
      <c r="K72" s="22">
        <v>0</v>
      </c>
      <c r="L72" s="22">
        <v>1</v>
      </c>
      <c r="M72" s="22">
        <v>0</v>
      </c>
      <c r="N72" s="22">
        <v>7</v>
      </c>
      <c r="O72" s="22">
        <v>0</v>
      </c>
      <c r="P72" s="24">
        <v>3</v>
      </c>
    </row>
    <row r="73" spans="1:16" x14ac:dyDescent="0.25">
      <c r="A73" s="25" t="s">
        <v>445</v>
      </c>
      <c r="B73" s="25" t="s">
        <v>446</v>
      </c>
      <c r="C73" s="12">
        <v>24</v>
      </c>
      <c r="D73" s="12">
        <v>6</v>
      </c>
      <c r="E73" s="26">
        <v>3</v>
      </c>
      <c r="F73" s="12">
        <v>2</v>
      </c>
      <c r="G73" s="12">
        <v>1</v>
      </c>
      <c r="H73" s="12">
        <v>4</v>
      </c>
      <c r="I73" s="12">
        <v>3</v>
      </c>
      <c r="J73" s="12">
        <v>0</v>
      </c>
      <c r="K73" s="12">
        <v>0</v>
      </c>
      <c r="L73" s="12">
        <v>1</v>
      </c>
      <c r="M73" s="12">
        <v>0</v>
      </c>
      <c r="N73" s="12">
        <v>7</v>
      </c>
      <c r="O73" s="12">
        <v>0</v>
      </c>
      <c r="P73" s="20">
        <v>3</v>
      </c>
    </row>
    <row r="74" spans="1:16" x14ac:dyDescent="0.25">
      <c r="A74" s="197" t="s">
        <v>447</v>
      </c>
      <c r="B74" s="198"/>
      <c r="C74" s="22">
        <v>276</v>
      </c>
      <c r="D74" s="22">
        <v>124</v>
      </c>
      <c r="E74" s="23">
        <v>1.2258064516128999</v>
      </c>
      <c r="F74" s="22">
        <v>52</v>
      </c>
      <c r="G74" s="22">
        <v>32</v>
      </c>
      <c r="H74" s="22">
        <v>34</v>
      </c>
      <c r="I74" s="22">
        <v>8</v>
      </c>
      <c r="J74" s="22">
        <v>4</v>
      </c>
      <c r="K74" s="22">
        <v>0</v>
      </c>
      <c r="L74" s="22">
        <v>8</v>
      </c>
      <c r="M74" s="22">
        <v>4</v>
      </c>
      <c r="N74" s="22">
        <v>6</v>
      </c>
      <c r="O74" s="22">
        <v>0</v>
      </c>
      <c r="P74" s="24">
        <v>31</v>
      </c>
    </row>
    <row r="75" spans="1:16" x14ac:dyDescent="0.25">
      <c r="A75" s="25" t="s">
        <v>448</v>
      </c>
      <c r="B75" s="25" t="s">
        <v>449</v>
      </c>
      <c r="C75" s="12">
        <v>86</v>
      </c>
      <c r="D75" s="12">
        <v>21</v>
      </c>
      <c r="E75" s="26">
        <v>3.0952380952380998</v>
      </c>
      <c r="F75" s="12">
        <v>2</v>
      </c>
      <c r="G75" s="12">
        <v>2</v>
      </c>
      <c r="H75" s="12">
        <v>11</v>
      </c>
      <c r="I75" s="12">
        <v>6</v>
      </c>
      <c r="J75" s="12">
        <v>2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0">
        <v>4</v>
      </c>
    </row>
    <row r="76" spans="1:16" ht="33.75" x14ac:dyDescent="0.25">
      <c r="A76" s="25" t="s">
        <v>450</v>
      </c>
      <c r="B76" s="25" t="s">
        <v>451</v>
      </c>
      <c r="C76" s="12">
        <v>11</v>
      </c>
      <c r="D76" s="12">
        <v>4</v>
      </c>
      <c r="E76" s="26">
        <v>1.75</v>
      </c>
      <c r="F76" s="12">
        <v>0</v>
      </c>
      <c r="G76" s="12">
        <v>0</v>
      </c>
      <c r="H76" s="12">
        <v>2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90</v>
      </c>
      <c r="D77" s="12">
        <v>63</v>
      </c>
      <c r="E77" s="26">
        <v>0.42857142857142799</v>
      </c>
      <c r="F77" s="12">
        <v>48</v>
      </c>
      <c r="G77" s="12">
        <v>29</v>
      </c>
      <c r="H77" s="12">
        <v>10</v>
      </c>
      <c r="I77" s="12">
        <v>0</v>
      </c>
      <c r="J77" s="12">
        <v>2</v>
      </c>
      <c r="K77" s="12">
        <v>0</v>
      </c>
      <c r="L77" s="12">
        <v>8</v>
      </c>
      <c r="M77" s="12">
        <v>4</v>
      </c>
      <c r="N77" s="12">
        <v>1</v>
      </c>
      <c r="O77" s="12">
        <v>0</v>
      </c>
      <c r="P77" s="20">
        <v>27</v>
      </c>
    </row>
    <row r="78" spans="1:16" x14ac:dyDescent="0.25">
      <c r="A78" s="25" t="s">
        <v>454</v>
      </c>
      <c r="B78" s="25" t="s">
        <v>455</v>
      </c>
      <c r="C78" s="12">
        <v>8</v>
      </c>
      <c r="D78" s="12">
        <v>2</v>
      </c>
      <c r="E78" s="26">
        <v>3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72</v>
      </c>
      <c r="D79" s="12">
        <v>4</v>
      </c>
      <c r="E79" s="26">
        <v>17</v>
      </c>
      <c r="F79" s="12">
        <v>2</v>
      </c>
      <c r="G79" s="12">
        <v>1</v>
      </c>
      <c r="H79" s="12">
        <v>5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9</v>
      </c>
      <c r="D81" s="12">
        <v>30</v>
      </c>
      <c r="E81" s="26">
        <v>-0.7</v>
      </c>
      <c r="F81" s="12">
        <v>0</v>
      </c>
      <c r="G81" s="12">
        <v>0</v>
      </c>
      <c r="H81" s="12">
        <v>6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2</v>
      </c>
      <c r="O81" s="12">
        <v>0</v>
      </c>
      <c r="P81" s="20">
        <v>0</v>
      </c>
    </row>
    <row r="82" spans="1:16" x14ac:dyDescent="0.25">
      <c r="A82" s="197" t="s">
        <v>462</v>
      </c>
      <c r="B82" s="198"/>
      <c r="C82" s="22">
        <v>92</v>
      </c>
      <c r="D82" s="22">
        <v>66</v>
      </c>
      <c r="E82" s="23">
        <v>0.39393939393939398</v>
      </c>
      <c r="F82" s="22">
        <v>41</v>
      </c>
      <c r="G82" s="22">
        <v>24</v>
      </c>
      <c r="H82" s="22">
        <v>15</v>
      </c>
      <c r="I82" s="22">
        <v>13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20</v>
      </c>
    </row>
    <row r="83" spans="1:16" x14ac:dyDescent="0.25">
      <c r="A83" s="25" t="s">
        <v>463</v>
      </c>
      <c r="B83" s="25" t="s">
        <v>464</v>
      </c>
      <c r="C83" s="12">
        <v>46</v>
      </c>
      <c r="D83" s="12">
        <v>11</v>
      </c>
      <c r="E83" s="26">
        <v>3.1818181818181799</v>
      </c>
      <c r="F83" s="12">
        <v>0</v>
      </c>
      <c r="G83" s="12">
        <v>0</v>
      </c>
      <c r="H83" s="12">
        <v>2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0</v>
      </c>
    </row>
    <row r="84" spans="1:16" x14ac:dyDescent="0.25">
      <c r="A84" s="25" t="s">
        <v>465</v>
      </c>
      <c r="B84" s="25" t="s">
        <v>466</v>
      </c>
      <c r="C84" s="12">
        <v>46</v>
      </c>
      <c r="D84" s="12">
        <v>55</v>
      </c>
      <c r="E84" s="26">
        <v>-0.163636363636364</v>
      </c>
      <c r="F84" s="12">
        <v>41</v>
      </c>
      <c r="G84" s="12">
        <v>24</v>
      </c>
      <c r="H84" s="12">
        <v>13</v>
      </c>
      <c r="I84" s="12">
        <v>13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0">
        <v>20</v>
      </c>
    </row>
    <row r="85" spans="1:16" x14ac:dyDescent="0.25">
      <c r="A85" s="197" t="s">
        <v>467</v>
      </c>
      <c r="B85" s="198"/>
      <c r="C85" s="22">
        <v>1629</v>
      </c>
      <c r="D85" s="22">
        <v>1578</v>
      </c>
      <c r="E85" s="23">
        <v>3.2319391634981001E-2</v>
      </c>
      <c r="F85" s="22">
        <v>85</v>
      </c>
      <c r="G85" s="22">
        <v>36</v>
      </c>
      <c r="H85" s="22">
        <v>222</v>
      </c>
      <c r="I85" s="22">
        <v>171</v>
      </c>
      <c r="J85" s="22">
        <v>0</v>
      </c>
      <c r="K85" s="22">
        <v>0</v>
      </c>
      <c r="L85" s="22">
        <v>0</v>
      </c>
      <c r="M85" s="22">
        <v>0</v>
      </c>
      <c r="N85" s="22">
        <v>2</v>
      </c>
      <c r="O85" s="22">
        <v>1</v>
      </c>
      <c r="P85" s="24">
        <v>35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1</v>
      </c>
      <c r="E88" s="26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16</v>
      </c>
      <c r="D89" s="12">
        <v>11</v>
      </c>
      <c r="E89" s="26">
        <v>0.45454545454545398</v>
      </c>
      <c r="F89" s="12">
        <v>1</v>
      </c>
      <c r="G89" s="12">
        <v>2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  <c r="P89" s="20">
        <v>1</v>
      </c>
    </row>
    <row r="90" spans="1:16" ht="22.5" x14ac:dyDescent="0.25">
      <c r="A90" s="25" t="s">
        <v>476</v>
      </c>
      <c r="B90" s="25" t="s">
        <v>477</v>
      </c>
      <c r="C90" s="12">
        <v>1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41</v>
      </c>
      <c r="D91" s="12">
        <v>24</v>
      </c>
      <c r="E91" s="26">
        <v>0.70833333333333304</v>
      </c>
      <c r="F91" s="12">
        <v>0</v>
      </c>
      <c r="G91" s="12">
        <v>0</v>
      </c>
      <c r="H91" s="12">
        <v>1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1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118</v>
      </c>
      <c r="D92" s="12">
        <v>169</v>
      </c>
      <c r="E92" s="26">
        <v>-0.30177514792899401</v>
      </c>
      <c r="F92" s="12">
        <v>7</v>
      </c>
      <c r="G92" s="12">
        <v>16</v>
      </c>
      <c r="H92" s="12">
        <v>31</v>
      </c>
      <c r="I92" s="12">
        <v>55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17</v>
      </c>
    </row>
    <row r="93" spans="1:16" x14ac:dyDescent="0.25">
      <c r="A93" s="25" t="s">
        <v>482</v>
      </c>
      <c r="B93" s="25" t="s">
        <v>483</v>
      </c>
      <c r="C93" s="12">
        <v>94</v>
      </c>
      <c r="D93" s="12">
        <v>44</v>
      </c>
      <c r="E93" s="26">
        <v>1.13636363636364</v>
      </c>
      <c r="F93" s="12">
        <v>4</v>
      </c>
      <c r="G93" s="12">
        <v>0</v>
      </c>
      <c r="H93" s="12">
        <v>5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0</v>
      </c>
    </row>
    <row r="94" spans="1:16" x14ac:dyDescent="0.25">
      <c r="A94" s="25" t="s">
        <v>484</v>
      </c>
      <c r="B94" s="25" t="s">
        <v>485</v>
      </c>
      <c r="C94" s="12">
        <v>1357</v>
      </c>
      <c r="D94" s="12">
        <v>1328</v>
      </c>
      <c r="E94" s="26">
        <v>2.1837349397590401E-2</v>
      </c>
      <c r="F94" s="12">
        <v>73</v>
      </c>
      <c r="G94" s="12">
        <v>18</v>
      </c>
      <c r="H94" s="12">
        <v>184</v>
      </c>
      <c r="I94" s="12">
        <v>109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17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2</v>
      </c>
      <c r="D96" s="12">
        <v>1</v>
      </c>
      <c r="E96" s="26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7" t="s">
        <v>490</v>
      </c>
      <c r="B97" s="198"/>
      <c r="C97" s="22">
        <v>15117</v>
      </c>
      <c r="D97" s="22">
        <v>13610</v>
      </c>
      <c r="E97" s="23">
        <v>0.110727406318883</v>
      </c>
      <c r="F97" s="22">
        <v>1931</v>
      </c>
      <c r="G97" s="22">
        <v>876</v>
      </c>
      <c r="H97" s="22">
        <v>2706</v>
      </c>
      <c r="I97" s="22">
        <v>1962</v>
      </c>
      <c r="J97" s="22">
        <v>1</v>
      </c>
      <c r="K97" s="22">
        <v>1</v>
      </c>
      <c r="L97" s="22">
        <v>0</v>
      </c>
      <c r="M97" s="22">
        <v>0</v>
      </c>
      <c r="N97" s="22">
        <v>39</v>
      </c>
      <c r="O97" s="22">
        <v>47</v>
      </c>
      <c r="P97" s="24">
        <v>629</v>
      </c>
    </row>
    <row r="98" spans="1:16" x14ac:dyDescent="0.25">
      <c r="A98" s="25" t="s">
        <v>491</v>
      </c>
      <c r="B98" s="25" t="s">
        <v>492</v>
      </c>
      <c r="C98" s="12">
        <v>3380</v>
      </c>
      <c r="D98" s="12">
        <v>3312</v>
      </c>
      <c r="E98" s="26">
        <v>2.05314009661836E-2</v>
      </c>
      <c r="F98" s="12">
        <v>608</v>
      </c>
      <c r="G98" s="12">
        <v>252</v>
      </c>
      <c r="H98" s="12">
        <v>599</v>
      </c>
      <c r="I98" s="12">
        <v>413</v>
      </c>
      <c r="J98" s="12">
        <v>1</v>
      </c>
      <c r="K98" s="12">
        <v>0</v>
      </c>
      <c r="L98" s="12">
        <v>0</v>
      </c>
      <c r="M98" s="12">
        <v>0</v>
      </c>
      <c r="N98" s="12">
        <v>2</v>
      </c>
      <c r="O98" s="12">
        <v>0</v>
      </c>
      <c r="P98" s="20">
        <v>241</v>
      </c>
    </row>
    <row r="99" spans="1:16" x14ac:dyDescent="0.25">
      <c r="A99" s="25" t="s">
        <v>493</v>
      </c>
      <c r="B99" s="25" t="s">
        <v>494</v>
      </c>
      <c r="C99" s="12">
        <v>1433</v>
      </c>
      <c r="D99" s="12">
        <v>1334</v>
      </c>
      <c r="E99" s="26">
        <v>7.42128935532234E-2</v>
      </c>
      <c r="F99" s="12">
        <v>301</v>
      </c>
      <c r="G99" s="12">
        <v>106</v>
      </c>
      <c r="H99" s="12">
        <v>371</v>
      </c>
      <c r="I99" s="12">
        <v>176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5</v>
      </c>
      <c r="P99" s="20">
        <v>77</v>
      </c>
    </row>
    <row r="100" spans="1:16" ht="33.75" x14ac:dyDescent="0.25">
      <c r="A100" s="25" t="s">
        <v>495</v>
      </c>
      <c r="B100" s="25" t="s">
        <v>496</v>
      </c>
      <c r="C100" s="12">
        <v>279</v>
      </c>
      <c r="D100" s="12">
        <v>170</v>
      </c>
      <c r="E100" s="26">
        <v>0.64117647058823501</v>
      </c>
      <c r="F100" s="12">
        <v>75</v>
      </c>
      <c r="G100" s="12">
        <v>52</v>
      </c>
      <c r="H100" s="12">
        <v>114</v>
      </c>
      <c r="I100" s="12">
        <v>180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</v>
      </c>
      <c r="P100" s="20">
        <v>8</v>
      </c>
    </row>
    <row r="101" spans="1:16" ht="22.5" x14ac:dyDescent="0.25">
      <c r="A101" s="25" t="s">
        <v>497</v>
      </c>
      <c r="B101" s="25" t="s">
        <v>498</v>
      </c>
      <c r="C101" s="12">
        <v>1049</v>
      </c>
      <c r="D101" s="12">
        <v>957</v>
      </c>
      <c r="E101" s="26">
        <v>9.6133751306165097E-2</v>
      </c>
      <c r="F101" s="12">
        <v>256</v>
      </c>
      <c r="G101" s="12">
        <v>125</v>
      </c>
      <c r="H101" s="12">
        <v>172</v>
      </c>
      <c r="I101" s="12">
        <v>141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38</v>
      </c>
      <c r="P101" s="20">
        <v>39</v>
      </c>
    </row>
    <row r="102" spans="1:16" x14ac:dyDescent="0.25">
      <c r="A102" s="25" t="s">
        <v>499</v>
      </c>
      <c r="B102" s="25" t="s">
        <v>500</v>
      </c>
      <c r="C102" s="12">
        <v>67</v>
      </c>
      <c r="D102" s="12">
        <v>47</v>
      </c>
      <c r="E102" s="26">
        <v>0.42553191489361702</v>
      </c>
      <c r="F102" s="12">
        <v>0</v>
      </c>
      <c r="G102" s="12">
        <v>0</v>
      </c>
      <c r="H102" s="12">
        <v>8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0">
        <v>0</v>
      </c>
    </row>
    <row r="103" spans="1:16" ht="22.5" x14ac:dyDescent="0.25">
      <c r="A103" s="25" t="s">
        <v>501</v>
      </c>
      <c r="B103" s="25" t="s">
        <v>502</v>
      </c>
      <c r="C103" s="12">
        <v>196</v>
      </c>
      <c r="D103" s="12">
        <v>159</v>
      </c>
      <c r="E103" s="26">
        <v>0.232704402515723</v>
      </c>
      <c r="F103" s="12">
        <v>42</v>
      </c>
      <c r="G103" s="12">
        <v>31</v>
      </c>
      <c r="H103" s="12">
        <v>44</v>
      </c>
      <c r="I103" s="12">
        <v>23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31</v>
      </c>
    </row>
    <row r="104" spans="1:16" x14ac:dyDescent="0.25">
      <c r="A104" s="25" t="s">
        <v>503</v>
      </c>
      <c r="B104" s="25" t="s">
        <v>504</v>
      </c>
      <c r="C104" s="12">
        <v>359</v>
      </c>
      <c r="D104" s="12">
        <v>462</v>
      </c>
      <c r="E104" s="26">
        <v>-0.222943722943723</v>
      </c>
      <c r="F104" s="12">
        <v>23</v>
      </c>
      <c r="G104" s="12">
        <v>2</v>
      </c>
      <c r="H104" s="12">
        <v>16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0">
        <v>2</v>
      </c>
    </row>
    <row r="105" spans="1:16" x14ac:dyDescent="0.25">
      <c r="A105" s="25" t="s">
        <v>505</v>
      </c>
      <c r="B105" s="25" t="s">
        <v>506</v>
      </c>
      <c r="C105" s="12">
        <v>4628</v>
      </c>
      <c r="D105" s="12">
        <v>4169</v>
      </c>
      <c r="E105" s="26">
        <v>0.11009834492684099</v>
      </c>
      <c r="F105" s="12">
        <v>121</v>
      </c>
      <c r="G105" s="12">
        <v>61</v>
      </c>
      <c r="H105" s="12">
        <v>849</v>
      </c>
      <c r="I105" s="12">
        <v>640</v>
      </c>
      <c r="J105" s="12">
        <v>0</v>
      </c>
      <c r="K105" s="12">
        <v>0</v>
      </c>
      <c r="L105" s="12">
        <v>0</v>
      </c>
      <c r="M105" s="12">
        <v>0</v>
      </c>
      <c r="N105" s="12">
        <v>18</v>
      </c>
      <c r="O105" s="12">
        <v>2</v>
      </c>
      <c r="P105" s="20">
        <v>63</v>
      </c>
    </row>
    <row r="106" spans="1:16" ht="22.5" x14ac:dyDescent="0.25">
      <c r="A106" s="25" t="s">
        <v>507</v>
      </c>
      <c r="B106" s="25" t="s">
        <v>508</v>
      </c>
      <c r="C106" s="12">
        <v>1080</v>
      </c>
      <c r="D106" s="12">
        <v>1063</v>
      </c>
      <c r="E106" s="26">
        <v>1.5992474129821299E-2</v>
      </c>
      <c r="F106" s="12">
        <v>101</v>
      </c>
      <c r="G106" s="12">
        <v>34</v>
      </c>
      <c r="H106" s="12">
        <v>155</v>
      </c>
      <c r="I106" s="12">
        <v>108</v>
      </c>
      <c r="J106" s="12">
        <v>0</v>
      </c>
      <c r="K106" s="12">
        <v>0</v>
      </c>
      <c r="L106" s="12">
        <v>0</v>
      </c>
      <c r="M106" s="12">
        <v>0</v>
      </c>
      <c r="N106" s="12">
        <v>7</v>
      </c>
      <c r="O106" s="12">
        <v>0</v>
      </c>
      <c r="P106" s="20">
        <v>32</v>
      </c>
    </row>
    <row r="107" spans="1:16" ht="22.5" x14ac:dyDescent="0.25">
      <c r="A107" s="25" t="s">
        <v>509</v>
      </c>
      <c r="B107" s="25" t="s">
        <v>510</v>
      </c>
      <c r="C107" s="12">
        <v>39</v>
      </c>
      <c r="D107" s="12">
        <v>12</v>
      </c>
      <c r="E107" s="26">
        <v>2.25</v>
      </c>
      <c r="F107" s="12">
        <v>1</v>
      </c>
      <c r="G107" s="12">
        <v>1</v>
      </c>
      <c r="H107" s="12">
        <v>3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34</v>
      </c>
    </row>
    <row r="108" spans="1:16" x14ac:dyDescent="0.25">
      <c r="A108" s="25" t="s">
        <v>511</v>
      </c>
      <c r="B108" s="25" t="s">
        <v>512</v>
      </c>
      <c r="C108" s="12">
        <v>12</v>
      </c>
      <c r="D108" s="12">
        <v>7</v>
      </c>
      <c r="E108" s="26">
        <v>0.71428571428571397</v>
      </c>
      <c r="F108" s="12">
        <v>0</v>
      </c>
      <c r="G108" s="12">
        <v>0</v>
      </c>
      <c r="H108" s="12">
        <v>7</v>
      </c>
      <c r="I108" s="12">
        <v>6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0</v>
      </c>
    </row>
    <row r="109" spans="1:16" x14ac:dyDescent="0.25">
      <c r="A109" s="25" t="s">
        <v>513</v>
      </c>
      <c r="B109" s="25" t="s">
        <v>514</v>
      </c>
      <c r="C109" s="12">
        <v>16</v>
      </c>
      <c r="D109" s="12">
        <v>7</v>
      </c>
      <c r="E109" s="26">
        <v>1.28571428571429</v>
      </c>
      <c r="F109" s="12">
        <v>0</v>
      </c>
      <c r="G109" s="12">
        <v>0</v>
      </c>
      <c r="H109" s="12">
        <v>2</v>
      </c>
      <c r="I109" s="12">
        <v>4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2342</v>
      </c>
      <c r="D111" s="12">
        <v>1720</v>
      </c>
      <c r="E111" s="26">
        <v>0.36162790697674402</v>
      </c>
      <c r="F111" s="12">
        <v>385</v>
      </c>
      <c r="G111" s="12">
        <v>204</v>
      </c>
      <c r="H111" s="12">
        <v>236</v>
      </c>
      <c r="I111" s="12">
        <v>148</v>
      </c>
      <c r="J111" s="12">
        <v>0</v>
      </c>
      <c r="K111" s="12">
        <v>0</v>
      </c>
      <c r="L111" s="12">
        <v>0</v>
      </c>
      <c r="M111" s="12">
        <v>0</v>
      </c>
      <c r="N111" s="12">
        <v>3</v>
      </c>
      <c r="O111" s="12">
        <v>0</v>
      </c>
      <c r="P111" s="20">
        <v>94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2</v>
      </c>
      <c r="E112" s="26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6</v>
      </c>
      <c r="D113" s="12">
        <v>0</v>
      </c>
      <c r="E113" s="26">
        <v>0</v>
      </c>
      <c r="F113" s="12">
        <v>2</v>
      </c>
      <c r="G113" s="12">
        <v>1</v>
      </c>
      <c r="H113" s="12">
        <v>2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1</v>
      </c>
    </row>
    <row r="114" spans="1:16" x14ac:dyDescent="0.25">
      <c r="A114" s="25" t="s">
        <v>523</v>
      </c>
      <c r="B114" s="25" t="s">
        <v>524</v>
      </c>
      <c r="C114" s="12">
        <v>10</v>
      </c>
      <c r="D114" s="12">
        <v>10</v>
      </c>
      <c r="E114" s="26">
        <v>0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12</v>
      </c>
      <c r="D115" s="12">
        <v>6</v>
      </c>
      <c r="E115" s="26">
        <v>1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11</v>
      </c>
      <c r="D116" s="12">
        <v>3</v>
      </c>
      <c r="E116" s="26">
        <v>2.6666666666666701</v>
      </c>
      <c r="F116" s="12">
        <v>0</v>
      </c>
      <c r="G116" s="12">
        <v>0</v>
      </c>
      <c r="H116" s="12">
        <v>4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529</v>
      </c>
      <c r="B117" s="25" t="s">
        <v>530</v>
      </c>
      <c r="C117" s="12">
        <v>2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1</v>
      </c>
      <c r="D118" s="12">
        <v>1</v>
      </c>
      <c r="E118" s="26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28</v>
      </c>
      <c r="D120" s="12">
        <v>25</v>
      </c>
      <c r="E120" s="26">
        <v>0.12</v>
      </c>
      <c r="F120" s="12">
        <v>0</v>
      </c>
      <c r="G120" s="12">
        <v>0</v>
      </c>
      <c r="H120" s="12">
        <v>6</v>
      </c>
      <c r="I120" s="12">
        <v>4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57</v>
      </c>
      <c r="D121" s="12">
        <v>56</v>
      </c>
      <c r="E121" s="26">
        <v>1.7857142857142901E-2</v>
      </c>
      <c r="F121" s="12">
        <v>13</v>
      </c>
      <c r="G121" s="12">
        <v>7</v>
      </c>
      <c r="H121" s="12">
        <v>74</v>
      </c>
      <c r="I121" s="12">
        <v>81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6</v>
      </c>
    </row>
    <row r="122" spans="1:16" x14ac:dyDescent="0.25">
      <c r="A122" s="25" t="s">
        <v>539</v>
      </c>
      <c r="B122" s="25" t="s">
        <v>540</v>
      </c>
      <c r="C122" s="12">
        <v>10</v>
      </c>
      <c r="D122" s="12">
        <v>3</v>
      </c>
      <c r="E122" s="26">
        <v>2.3333333333333299</v>
      </c>
      <c r="F122" s="12">
        <v>0</v>
      </c>
      <c r="G122" s="12">
        <v>0</v>
      </c>
      <c r="H122" s="12">
        <v>10</v>
      </c>
      <c r="I122" s="12">
        <v>6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0">
        <v>1</v>
      </c>
    </row>
    <row r="123" spans="1:16" x14ac:dyDescent="0.25">
      <c r="A123" s="25" t="s">
        <v>541</v>
      </c>
      <c r="B123" s="25" t="s">
        <v>542</v>
      </c>
      <c r="C123" s="12">
        <v>3</v>
      </c>
      <c r="D123" s="12">
        <v>4</v>
      </c>
      <c r="E123" s="26">
        <v>-0.25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1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31</v>
      </c>
      <c r="D126" s="12">
        <v>35</v>
      </c>
      <c r="E126" s="26">
        <v>-0.114285714285714</v>
      </c>
      <c r="F126" s="12">
        <v>0</v>
      </c>
      <c r="G126" s="12">
        <v>0</v>
      </c>
      <c r="H126" s="12">
        <v>6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0">
        <v>0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63</v>
      </c>
      <c r="D128" s="12">
        <v>45</v>
      </c>
      <c r="E128" s="26">
        <v>0.4</v>
      </c>
      <c r="F128" s="12">
        <v>2</v>
      </c>
      <c r="G128" s="12">
        <v>0</v>
      </c>
      <c r="H128" s="12">
        <v>26</v>
      </c>
      <c r="I128" s="12">
        <v>27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2</v>
      </c>
      <c r="D130" s="12">
        <v>1</v>
      </c>
      <c r="E130" s="26">
        <v>1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1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7" t="s">
        <v>557</v>
      </c>
      <c r="B131" s="198"/>
      <c r="C131" s="22">
        <v>4</v>
      </c>
      <c r="D131" s="22">
        <v>26</v>
      </c>
      <c r="E131" s="23">
        <v>-0.84615384615384603</v>
      </c>
      <c r="F131" s="22">
        <v>1</v>
      </c>
      <c r="G131" s="22">
        <v>0</v>
      </c>
      <c r="H131" s="22">
        <v>9</v>
      </c>
      <c r="I131" s="22">
        <v>16</v>
      </c>
      <c r="J131" s="22">
        <v>0</v>
      </c>
      <c r="K131" s="22">
        <v>0</v>
      </c>
      <c r="L131" s="22">
        <v>0</v>
      </c>
      <c r="M131" s="22">
        <v>0</v>
      </c>
      <c r="N131" s="22">
        <v>2</v>
      </c>
      <c r="O131" s="22">
        <v>0</v>
      </c>
      <c r="P131" s="24">
        <v>5</v>
      </c>
    </row>
    <row r="132" spans="1:16" x14ac:dyDescent="0.25">
      <c r="A132" s="25" t="s">
        <v>558</v>
      </c>
      <c r="B132" s="25" t="s">
        <v>559</v>
      </c>
      <c r="C132" s="12">
        <v>0</v>
      </c>
      <c r="D132" s="12">
        <v>13</v>
      </c>
      <c r="E132" s="26">
        <v>-1</v>
      </c>
      <c r="F132" s="12">
        <v>0</v>
      </c>
      <c r="G132" s="12">
        <v>0</v>
      </c>
      <c r="H132" s="12">
        <v>4</v>
      </c>
      <c r="I132" s="12">
        <v>5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20">
        <v>3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1</v>
      </c>
      <c r="E133" s="26">
        <v>-1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4</v>
      </c>
      <c r="D134" s="12">
        <v>8</v>
      </c>
      <c r="E134" s="26">
        <v>-0.5</v>
      </c>
      <c r="F134" s="12">
        <v>1</v>
      </c>
      <c r="G134" s="12">
        <v>0</v>
      </c>
      <c r="H134" s="12">
        <v>4</v>
      </c>
      <c r="I134" s="12">
        <v>8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2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3</v>
      </c>
      <c r="E135" s="26">
        <v>-1</v>
      </c>
      <c r="F135" s="12">
        <v>0</v>
      </c>
      <c r="G135" s="12">
        <v>0</v>
      </c>
      <c r="H135" s="12">
        <v>1</v>
      </c>
      <c r="I135" s="12">
        <v>2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1</v>
      </c>
      <c r="E136" s="26">
        <v>-1</v>
      </c>
      <c r="F136" s="12">
        <v>0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7" t="s">
        <v>568</v>
      </c>
      <c r="B137" s="198"/>
      <c r="C137" s="22">
        <v>76</v>
      </c>
      <c r="D137" s="22">
        <v>130</v>
      </c>
      <c r="E137" s="23">
        <v>-0.41538461538461502</v>
      </c>
      <c r="F137" s="22">
        <v>0</v>
      </c>
      <c r="G137" s="22">
        <v>0</v>
      </c>
      <c r="H137" s="22">
        <v>17</v>
      </c>
      <c r="I137" s="22">
        <v>12</v>
      </c>
      <c r="J137" s="22">
        <v>0</v>
      </c>
      <c r="K137" s="22">
        <v>0</v>
      </c>
      <c r="L137" s="22">
        <v>0</v>
      </c>
      <c r="M137" s="22">
        <v>0</v>
      </c>
      <c r="N137" s="22">
        <v>4</v>
      </c>
      <c r="O137" s="22">
        <v>0</v>
      </c>
      <c r="P137" s="24">
        <v>0</v>
      </c>
    </row>
    <row r="138" spans="1:16" ht="22.5" x14ac:dyDescent="0.25">
      <c r="A138" s="25" t="s">
        <v>569</v>
      </c>
      <c r="B138" s="25" t="s">
        <v>570</v>
      </c>
      <c r="C138" s="12">
        <v>2</v>
      </c>
      <c r="D138" s="12">
        <v>0</v>
      </c>
      <c r="E138" s="26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1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30</v>
      </c>
      <c r="D142" s="12">
        <v>80</v>
      </c>
      <c r="E142" s="26">
        <v>-0.625</v>
      </c>
      <c r="F142" s="12">
        <v>0</v>
      </c>
      <c r="G142" s="12">
        <v>0</v>
      </c>
      <c r="H142" s="12">
        <v>11</v>
      </c>
      <c r="I142" s="12">
        <v>10</v>
      </c>
      <c r="J142" s="12">
        <v>0</v>
      </c>
      <c r="K142" s="12">
        <v>0</v>
      </c>
      <c r="L142" s="12">
        <v>0</v>
      </c>
      <c r="M142" s="12">
        <v>0</v>
      </c>
      <c r="N142" s="12">
        <v>4</v>
      </c>
      <c r="O142" s="12">
        <v>0</v>
      </c>
      <c r="P142" s="20">
        <v>0</v>
      </c>
    </row>
    <row r="143" spans="1:16" ht="22.5" x14ac:dyDescent="0.25">
      <c r="A143" s="25" t="s">
        <v>579</v>
      </c>
      <c r="B143" s="25" t="s">
        <v>580</v>
      </c>
      <c r="C143" s="12">
        <v>43</v>
      </c>
      <c r="D143" s="12">
        <v>50</v>
      </c>
      <c r="E143" s="26">
        <v>-0.14000000000000001</v>
      </c>
      <c r="F143" s="12">
        <v>0</v>
      </c>
      <c r="G143" s="12">
        <v>0</v>
      </c>
      <c r="H143" s="12">
        <v>6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7" t="s">
        <v>581</v>
      </c>
      <c r="B144" s="198"/>
      <c r="C144" s="22">
        <v>108</v>
      </c>
      <c r="D144" s="22">
        <v>220</v>
      </c>
      <c r="E144" s="23">
        <v>-0.50909090909090904</v>
      </c>
      <c r="F144" s="22">
        <v>0</v>
      </c>
      <c r="G144" s="22">
        <v>0</v>
      </c>
      <c r="H144" s="22">
        <v>16</v>
      </c>
      <c r="I144" s="22">
        <v>20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43</v>
      </c>
    </row>
    <row r="145" spans="1:16" ht="22.5" x14ac:dyDescent="0.25">
      <c r="A145" s="25" t="s">
        <v>582</v>
      </c>
      <c r="B145" s="25" t="s">
        <v>583</v>
      </c>
      <c r="C145" s="12">
        <v>95</v>
      </c>
      <c r="D145" s="12">
        <v>220</v>
      </c>
      <c r="E145" s="26">
        <v>-0.56818181818181801</v>
      </c>
      <c r="F145" s="12">
        <v>0</v>
      </c>
      <c r="G145" s="12">
        <v>0</v>
      </c>
      <c r="H145" s="12">
        <v>16</v>
      </c>
      <c r="I145" s="12">
        <v>17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43</v>
      </c>
    </row>
    <row r="146" spans="1:16" ht="22.5" x14ac:dyDescent="0.25">
      <c r="A146" s="25" t="s">
        <v>584</v>
      </c>
      <c r="B146" s="25" t="s">
        <v>585</v>
      </c>
      <c r="C146" s="12">
        <v>13</v>
      </c>
      <c r="D146" s="12">
        <v>0</v>
      </c>
      <c r="E146" s="26">
        <v>0</v>
      </c>
      <c r="F146" s="12">
        <v>0</v>
      </c>
      <c r="G146" s="12">
        <v>0</v>
      </c>
      <c r="H146" s="12">
        <v>0</v>
      </c>
      <c r="I146" s="12">
        <v>3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7" t="s">
        <v>586</v>
      </c>
      <c r="B147" s="198"/>
      <c r="C147" s="22">
        <v>242</v>
      </c>
      <c r="D147" s="22">
        <v>197</v>
      </c>
      <c r="E147" s="23">
        <v>0.22842639593908601</v>
      </c>
      <c r="F147" s="22">
        <v>4</v>
      </c>
      <c r="G147" s="22">
        <v>0</v>
      </c>
      <c r="H147" s="22">
        <v>83</v>
      </c>
      <c r="I147" s="22">
        <v>55</v>
      </c>
      <c r="J147" s="22">
        <v>0</v>
      </c>
      <c r="K147" s="22">
        <v>0</v>
      </c>
      <c r="L147" s="22">
        <v>0</v>
      </c>
      <c r="M147" s="22">
        <v>0</v>
      </c>
      <c r="N147" s="22">
        <v>79</v>
      </c>
      <c r="O147" s="22">
        <v>0</v>
      </c>
      <c r="P147" s="24">
        <v>0</v>
      </c>
    </row>
    <row r="148" spans="1:16" ht="22.5" x14ac:dyDescent="0.25">
      <c r="A148" s="25" t="s">
        <v>587</v>
      </c>
      <c r="B148" s="25" t="s">
        <v>588</v>
      </c>
      <c r="C148" s="12">
        <v>144</v>
      </c>
      <c r="D148" s="12">
        <v>100</v>
      </c>
      <c r="E148" s="26">
        <v>0.44</v>
      </c>
      <c r="F148" s="12">
        <v>2</v>
      </c>
      <c r="G148" s="12">
        <v>0</v>
      </c>
      <c r="H148" s="12">
        <v>59</v>
      </c>
      <c r="I148" s="12">
        <v>31</v>
      </c>
      <c r="J148" s="12">
        <v>0</v>
      </c>
      <c r="K148" s="12">
        <v>0</v>
      </c>
      <c r="L148" s="12">
        <v>0</v>
      </c>
      <c r="M148" s="12">
        <v>0</v>
      </c>
      <c r="N148" s="12">
        <v>32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4</v>
      </c>
      <c r="D149" s="12">
        <v>10</v>
      </c>
      <c r="E149" s="26">
        <v>-0.6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3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66</v>
      </c>
      <c r="D151" s="12">
        <v>2</v>
      </c>
      <c r="E151" s="26">
        <v>32</v>
      </c>
      <c r="F151" s="12">
        <v>0</v>
      </c>
      <c r="G151" s="12">
        <v>0</v>
      </c>
      <c r="H151" s="12">
        <v>14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13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3</v>
      </c>
      <c r="D153" s="12">
        <v>0</v>
      </c>
      <c r="E153" s="26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1</v>
      </c>
      <c r="D154" s="12">
        <v>9</v>
      </c>
      <c r="E154" s="26">
        <v>-0.88888888888888895</v>
      </c>
      <c r="F154" s="12">
        <v>1</v>
      </c>
      <c r="G154" s="12">
        <v>0</v>
      </c>
      <c r="H154" s="12">
        <v>2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0">
        <v>0</v>
      </c>
    </row>
    <row r="155" spans="1:16" ht="22.5" x14ac:dyDescent="0.25">
      <c r="A155" s="25" t="s">
        <v>601</v>
      </c>
      <c r="B155" s="25" t="s">
        <v>602</v>
      </c>
      <c r="C155" s="12">
        <v>24</v>
      </c>
      <c r="D155" s="12">
        <v>76</v>
      </c>
      <c r="E155" s="26">
        <v>-0.68421052631578905</v>
      </c>
      <c r="F155" s="12">
        <v>1</v>
      </c>
      <c r="G155" s="12">
        <v>0</v>
      </c>
      <c r="H155" s="12">
        <v>8</v>
      </c>
      <c r="I155" s="12">
        <v>21</v>
      </c>
      <c r="J155" s="12">
        <v>0</v>
      </c>
      <c r="K155" s="12">
        <v>0</v>
      </c>
      <c r="L155" s="12">
        <v>0</v>
      </c>
      <c r="M155" s="12">
        <v>0</v>
      </c>
      <c r="N155" s="12">
        <v>30</v>
      </c>
      <c r="O155" s="12">
        <v>0</v>
      </c>
      <c r="P155" s="20">
        <v>0</v>
      </c>
    </row>
    <row r="156" spans="1:16" x14ac:dyDescent="0.25">
      <c r="A156" s="197" t="s">
        <v>603</v>
      </c>
      <c r="B156" s="198"/>
      <c r="C156" s="22">
        <v>88</v>
      </c>
      <c r="D156" s="22">
        <v>22</v>
      </c>
      <c r="E156" s="23">
        <v>3</v>
      </c>
      <c r="F156" s="22">
        <v>4</v>
      </c>
      <c r="G156" s="22">
        <v>0</v>
      </c>
      <c r="H156" s="22">
        <v>4</v>
      </c>
      <c r="I156" s="22">
        <v>4</v>
      </c>
      <c r="J156" s="22">
        <v>5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1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1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14</v>
      </c>
      <c r="D161" s="12">
        <v>3</v>
      </c>
      <c r="E161" s="26">
        <v>3.6666666666666701</v>
      </c>
      <c r="F161" s="12">
        <v>0</v>
      </c>
      <c r="G161" s="12">
        <v>0</v>
      </c>
      <c r="H161" s="12">
        <v>0</v>
      </c>
      <c r="I161" s="12">
        <v>2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4</v>
      </c>
      <c r="D162" s="12">
        <v>4</v>
      </c>
      <c r="E162" s="26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0</v>
      </c>
    </row>
    <row r="163" spans="1:16" ht="22.5" x14ac:dyDescent="0.25">
      <c r="A163" s="25" t="s">
        <v>616</v>
      </c>
      <c r="B163" s="25" t="s">
        <v>617</v>
      </c>
      <c r="C163" s="12">
        <v>6</v>
      </c>
      <c r="D163" s="12">
        <v>3</v>
      </c>
      <c r="E163" s="26">
        <v>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21</v>
      </c>
      <c r="D164" s="12">
        <v>5</v>
      </c>
      <c r="E164" s="26">
        <v>3.2</v>
      </c>
      <c r="F164" s="12">
        <v>0</v>
      </c>
      <c r="G164" s="12">
        <v>0</v>
      </c>
      <c r="H164" s="12">
        <v>2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43</v>
      </c>
      <c r="D165" s="12">
        <v>7</v>
      </c>
      <c r="E165" s="26">
        <v>5.1428571428571397</v>
      </c>
      <c r="F165" s="12">
        <v>4</v>
      </c>
      <c r="G165" s="12">
        <v>0</v>
      </c>
      <c r="H165" s="12">
        <v>1</v>
      </c>
      <c r="I165" s="12">
        <v>0</v>
      </c>
      <c r="J165" s="12">
        <v>4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1</v>
      </c>
    </row>
    <row r="166" spans="1:16" x14ac:dyDescent="0.25">
      <c r="A166" s="197" t="s">
        <v>622</v>
      </c>
      <c r="B166" s="198"/>
      <c r="C166" s="22">
        <v>1283</v>
      </c>
      <c r="D166" s="22">
        <v>1168</v>
      </c>
      <c r="E166" s="23">
        <v>9.8458904109589004E-2</v>
      </c>
      <c r="F166" s="22">
        <v>72</v>
      </c>
      <c r="G166" s="22">
        <v>2</v>
      </c>
      <c r="H166" s="22">
        <v>305</v>
      </c>
      <c r="I166" s="22">
        <v>198</v>
      </c>
      <c r="J166" s="22">
        <v>2</v>
      </c>
      <c r="K166" s="22">
        <v>0</v>
      </c>
      <c r="L166" s="22">
        <v>0</v>
      </c>
      <c r="M166" s="22">
        <v>0</v>
      </c>
      <c r="N166" s="22">
        <v>28</v>
      </c>
      <c r="O166" s="22">
        <v>27</v>
      </c>
      <c r="P166" s="24">
        <v>123</v>
      </c>
    </row>
    <row r="167" spans="1:16" ht="22.5" x14ac:dyDescent="0.25">
      <c r="A167" s="25" t="s">
        <v>623</v>
      </c>
      <c r="B167" s="25" t="s">
        <v>624</v>
      </c>
      <c r="C167" s="12">
        <v>4</v>
      </c>
      <c r="D167" s="12">
        <v>11</v>
      </c>
      <c r="E167" s="26">
        <v>-0.63636363636363602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-10</v>
      </c>
    </row>
    <row r="169" spans="1:16" x14ac:dyDescent="0.25">
      <c r="A169" s="25" t="s">
        <v>627</v>
      </c>
      <c r="B169" s="25" t="s">
        <v>628</v>
      </c>
      <c r="C169" s="12">
        <v>1</v>
      </c>
      <c r="D169" s="12">
        <v>0</v>
      </c>
      <c r="E169" s="26">
        <v>0</v>
      </c>
      <c r="F169" s="12">
        <v>0</v>
      </c>
      <c r="G169" s="12">
        <v>0</v>
      </c>
      <c r="H169" s="12">
        <v>3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1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1</v>
      </c>
      <c r="D171" s="12">
        <v>1</v>
      </c>
      <c r="E171" s="26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482</v>
      </c>
      <c r="D173" s="12">
        <v>407</v>
      </c>
      <c r="E173" s="26">
        <v>0.184275184275184</v>
      </c>
      <c r="F173" s="12">
        <v>11</v>
      </c>
      <c r="G173" s="12">
        <v>0</v>
      </c>
      <c r="H173" s="12">
        <v>149</v>
      </c>
      <c r="I173" s="12">
        <v>120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27</v>
      </c>
      <c r="P173" s="20">
        <v>11</v>
      </c>
    </row>
    <row r="174" spans="1:16" ht="22.5" x14ac:dyDescent="0.25">
      <c r="A174" s="25" t="s">
        <v>637</v>
      </c>
      <c r="B174" s="25" t="s">
        <v>638</v>
      </c>
      <c r="C174" s="12">
        <v>720</v>
      </c>
      <c r="D174" s="12">
        <v>698</v>
      </c>
      <c r="E174" s="26">
        <v>3.1518624641833803E-2</v>
      </c>
      <c r="F174" s="12">
        <v>51</v>
      </c>
      <c r="G174" s="12">
        <v>2</v>
      </c>
      <c r="H174" s="12">
        <v>135</v>
      </c>
      <c r="I174" s="12">
        <v>67</v>
      </c>
      <c r="J174" s="12">
        <v>0</v>
      </c>
      <c r="K174" s="12">
        <v>0</v>
      </c>
      <c r="L174" s="12">
        <v>0</v>
      </c>
      <c r="M174" s="12">
        <v>0</v>
      </c>
      <c r="N174" s="12">
        <v>28</v>
      </c>
      <c r="O174" s="12">
        <v>0</v>
      </c>
      <c r="P174" s="20">
        <v>56</v>
      </c>
    </row>
    <row r="175" spans="1:16" x14ac:dyDescent="0.25">
      <c r="A175" s="25" t="s">
        <v>639</v>
      </c>
      <c r="B175" s="25" t="s">
        <v>640</v>
      </c>
      <c r="C175" s="12">
        <v>72</v>
      </c>
      <c r="D175" s="12">
        <v>51</v>
      </c>
      <c r="E175" s="26">
        <v>0.41176470588235298</v>
      </c>
      <c r="F175" s="12">
        <v>10</v>
      </c>
      <c r="G175" s="12">
        <v>0</v>
      </c>
      <c r="H175" s="12">
        <v>17</v>
      </c>
      <c r="I175" s="12">
        <v>10</v>
      </c>
      <c r="J175" s="12">
        <v>2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66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2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7" t="s">
        <v>645</v>
      </c>
      <c r="B178" s="198"/>
      <c r="C178" s="22">
        <v>1791</v>
      </c>
      <c r="D178" s="22">
        <v>1465</v>
      </c>
      <c r="E178" s="23">
        <v>0.22252559726962501</v>
      </c>
      <c r="F178" s="22">
        <v>4133</v>
      </c>
      <c r="G178" s="22">
        <v>4458</v>
      </c>
      <c r="H178" s="22">
        <v>277</v>
      </c>
      <c r="I178" s="22">
        <v>225</v>
      </c>
      <c r="J178" s="22">
        <v>0</v>
      </c>
      <c r="K178" s="22">
        <v>0</v>
      </c>
      <c r="L178" s="22">
        <v>0</v>
      </c>
      <c r="M178" s="22">
        <v>0</v>
      </c>
      <c r="N178" s="22">
        <v>9</v>
      </c>
      <c r="O178" s="22">
        <v>0</v>
      </c>
      <c r="P178" s="24">
        <v>3878</v>
      </c>
    </row>
    <row r="179" spans="1:16" ht="22.5" x14ac:dyDescent="0.25">
      <c r="A179" s="25" t="s">
        <v>646</v>
      </c>
      <c r="B179" s="25" t="s">
        <v>647</v>
      </c>
      <c r="C179" s="12">
        <v>8</v>
      </c>
      <c r="D179" s="12">
        <v>4</v>
      </c>
      <c r="E179" s="26">
        <v>1</v>
      </c>
      <c r="F179" s="12">
        <v>19</v>
      </c>
      <c r="G179" s="12">
        <v>22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19</v>
      </c>
    </row>
    <row r="180" spans="1:16" ht="22.5" x14ac:dyDescent="0.25">
      <c r="A180" s="25" t="s">
        <v>648</v>
      </c>
      <c r="B180" s="25" t="s">
        <v>649</v>
      </c>
      <c r="C180" s="12">
        <v>895</v>
      </c>
      <c r="D180" s="12">
        <v>785</v>
      </c>
      <c r="E180" s="26">
        <v>0.14012738853503201</v>
      </c>
      <c r="F180" s="12">
        <v>1808</v>
      </c>
      <c r="G180" s="12">
        <v>2197</v>
      </c>
      <c r="H180" s="12">
        <v>98</v>
      </c>
      <c r="I180" s="12">
        <v>89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1758</v>
      </c>
    </row>
    <row r="181" spans="1:16" x14ac:dyDescent="0.25">
      <c r="A181" s="25" t="s">
        <v>650</v>
      </c>
      <c r="B181" s="25" t="s">
        <v>651</v>
      </c>
      <c r="C181" s="12">
        <v>46</v>
      </c>
      <c r="D181" s="12">
        <v>15</v>
      </c>
      <c r="E181" s="26">
        <v>2.06666666666667</v>
      </c>
      <c r="F181" s="12">
        <v>39</v>
      </c>
      <c r="G181" s="12">
        <v>28</v>
      </c>
      <c r="H181" s="12">
        <v>22</v>
      </c>
      <c r="I181" s="12">
        <v>24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18</v>
      </c>
    </row>
    <row r="182" spans="1:16" ht="22.5" x14ac:dyDescent="0.25">
      <c r="A182" s="25" t="s">
        <v>652</v>
      </c>
      <c r="B182" s="25" t="s">
        <v>653</v>
      </c>
      <c r="C182" s="12">
        <v>4</v>
      </c>
      <c r="D182" s="12">
        <v>6</v>
      </c>
      <c r="E182" s="26">
        <v>-0.33333333333333298</v>
      </c>
      <c r="F182" s="12">
        <v>3</v>
      </c>
      <c r="G182" s="12">
        <v>3</v>
      </c>
      <c r="H182" s="12">
        <v>10</v>
      </c>
      <c r="I182" s="12">
        <v>4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2</v>
      </c>
    </row>
    <row r="183" spans="1:16" ht="22.5" x14ac:dyDescent="0.25">
      <c r="A183" s="25" t="s">
        <v>654</v>
      </c>
      <c r="B183" s="25" t="s">
        <v>655</v>
      </c>
      <c r="C183" s="12">
        <v>14</v>
      </c>
      <c r="D183" s="12">
        <v>25</v>
      </c>
      <c r="E183" s="26">
        <v>-0.44</v>
      </c>
      <c r="F183" s="12">
        <v>159</v>
      </c>
      <c r="G183" s="12">
        <v>143</v>
      </c>
      <c r="H183" s="12">
        <v>46</v>
      </c>
      <c r="I183" s="12">
        <v>14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146</v>
      </c>
    </row>
    <row r="184" spans="1:16" ht="22.5" x14ac:dyDescent="0.25">
      <c r="A184" s="25" t="s">
        <v>656</v>
      </c>
      <c r="B184" s="25" t="s">
        <v>657</v>
      </c>
      <c r="C184" s="12">
        <v>816</v>
      </c>
      <c r="D184" s="12">
        <v>629</v>
      </c>
      <c r="E184" s="26">
        <v>0.29729729729729698</v>
      </c>
      <c r="F184" s="12">
        <v>2094</v>
      </c>
      <c r="G184" s="12">
        <v>2065</v>
      </c>
      <c r="H184" s="12">
        <v>101</v>
      </c>
      <c r="I184" s="12">
        <v>94</v>
      </c>
      <c r="J184" s="12">
        <v>0</v>
      </c>
      <c r="K184" s="12">
        <v>0</v>
      </c>
      <c r="L184" s="12">
        <v>0</v>
      </c>
      <c r="M184" s="12">
        <v>0</v>
      </c>
      <c r="N184" s="12">
        <v>9</v>
      </c>
      <c r="O184" s="12">
        <v>0</v>
      </c>
      <c r="P184" s="20">
        <v>1935</v>
      </c>
    </row>
    <row r="185" spans="1:16" ht="22.5" x14ac:dyDescent="0.25">
      <c r="A185" s="25" t="s">
        <v>658</v>
      </c>
      <c r="B185" s="25" t="s">
        <v>659</v>
      </c>
      <c r="C185" s="12">
        <v>8</v>
      </c>
      <c r="D185" s="12">
        <v>1</v>
      </c>
      <c r="E185" s="26">
        <v>7</v>
      </c>
      <c r="F185" s="12">
        <v>11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7" t="s">
        <v>660</v>
      </c>
      <c r="B186" s="198"/>
      <c r="C186" s="22">
        <v>479</v>
      </c>
      <c r="D186" s="22">
        <v>466</v>
      </c>
      <c r="E186" s="23">
        <v>2.7896995708154501E-2</v>
      </c>
      <c r="F186" s="22">
        <v>207</v>
      </c>
      <c r="G186" s="22">
        <v>181</v>
      </c>
      <c r="H186" s="22">
        <v>94</v>
      </c>
      <c r="I186" s="22">
        <v>65</v>
      </c>
      <c r="J186" s="22">
        <v>0</v>
      </c>
      <c r="K186" s="22">
        <v>0</v>
      </c>
      <c r="L186" s="22">
        <v>0</v>
      </c>
      <c r="M186" s="22">
        <v>0</v>
      </c>
      <c r="N186" s="22">
        <v>23</v>
      </c>
      <c r="O186" s="22">
        <v>0</v>
      </c>
      <c r="P186" s="24">
        <v>173</v>
      </c>
    </row>
    <row r="187" spans="1:16" x14ac:dyDescent="0.25">
      <c r="A187" s="25" t="s">
        <v>661</v>
      </c>
      <c r="B187" s="25" t="s">
        <v>662</v>
      </c>
      <c r="C187" s="12">
        <v>13</v>
      </c>
      <c r="D187" s="12">
        <v>30</v>
      </c>
      <c r="E187" s="26">
        <v>-0.56666666666666698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94</v>
      </c>
      <c r="D189" s="12">
        <v>110</v>
      </c>
      <c r="E189" s="26">
        <v>-0.145454545454545</v>
      </c>
      <c r="F189" s="12">
        <v>57</v>
      </c>
      <c r="G189" s="12">
        <v>50</v>
      </c>
      <c r="H189" s="12">
        <v>21</v>
      </c>
      <c r="I189" s="12">
        <v>14</v>
      </c>
      <c r="J189" s="12">
        <v>0</v>
      </c>
      <c r="K189" s="12">
        <v>0</v>
      </c>
      <c r="L189" s="12">
        <v>0</v>
      </c>
      <c r="M189" s="12">
        <v>0</v>
      </c>
      <c r="N189" s="12">
        <v>7</v>
      </c>
      <c r="O189" s="12">
        <v>0</v>
      </c>
      <c r="P189" s="20">
        <v>43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1</v>
      </c>
      <c r="E190" s="26">
        <v>-1</v>
      </c>
      <c r="F190" s="12">
        <v>1</v>
      </c>
      <c r="G190" s="12">
        <v>9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9</v>
      </c>
    </row>
    <row r="191" spans="1:16" ht="33.75" x14ac:dyDescent="0.25">
      <c r="A191" s="25" t="s">
        <v>669</v>
      </c>
      <c r="B191" s="25" t="s">
        <v>670</v>
      </c>
      <c r="C191" s="12">
        <v>91</v>
      </c>
      <c r="D191" s="12">
        <v>80</v>
      </c>
      <c r="E191" s="26">
        <v>0.13750000000000001</v>
      </c>
      <c r="F191" s="12">
        <v>120</v>
      </c>
      <c r="G191" s="12">
        <v>111</v>
      </c>
      <c r="H191" s="12">
        <v>35</v>
      </c>
      <c r="I191" s="12">
        <v>29</v>
      </c>
      <c r="J191" s="12">
        <v>0</v>
      </c>
      <c r="K191" s="12">
        <v>0</v>
      </c>
      <c r="L191" s="12">
        <v>0</v>
      </c>
      <c r="M191" s="12">
        <v>0</v>
      </c>
      <c r="N191" s="12">
        <v>14</v>
      </c>
      <c r="O191" s="12">
        <v>0</v>
      </c>
      <c r="P191" s="20">
        <v>110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60</v>
      </c>
      <c r="D193" s="12">
        <v>58</v>
      </c>
      <c r="E193" s="26">
        <v>3.4482758620689703E-2</v>
      </c>
      <c r="F193" s="12">
        <v>2</v>
      </c>
      <c r="G193" s="12">
        <v>2</v>
      </c>
      <c r="H193" s="12">
        <v>18</v>
      </c>
      <c r="I193" s="12">
        <v>11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2</v>
      </c>
    </row>
    <row r="194" spans="1:16" x14ac:dyDescent="0.25">
      <c r="A194" s="25" t="s">
        <v>675</v>
      </c>
      <c r="B194" s="25" t="s">
        <v>676</v>
      </c>
      <c r="C194" s="12">
        <v>15</v>
      </c>
      <c r="D194" s="12">
        <v>7</v>
      </c>
      <c r="E194" s="26">
        <v>1.1428571428571399</v>
      </c>
      <c r="F194" s="12">
        <v>1</v>
      </c>
      <c r="G194" s="12">
        <v>2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0">
        <v>1</v>
      </c>
    </row>
    <row r="195" spans="1:16" ht="22.5" x14ac:dyDescent="0.25">
      <c r="A195" s="25" t="s">
        <v>677</v>
      </c>
      <c r="B195" s="25" t="s">
        <v>678</v>
      </c>
      <c r="C195" s="12">
        <v>6</v>
      </c>
      <c r="D195" s="12">
        <v>4</v>
      </c>
      <c r="E195" s="26">
        <v>0.5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30</v>
      </c>
      <c r="D196" s="12">
        <v>35</v>
      </c>
      <c r="E196" s="26">
        <v>-0.14285714285714299</v>
      </c>
      <c r="F196" s="12">
        <v>15</v>
      </c>
      <c r="G196" s="12">
        <v>6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6</v>
      </c>
    </row>
    <row r="197" spans="1:16" x14ac:dyDescent="0.25">
      <c r="A197" s="25" t="s">
        <v>681</v>
      </c>
      <c r="B197" s="25" t="s">
        <v>682</v>
      </c>
      <c r="C197" s="12">
        <v>148</v>
      </c>
      <c r="D197" s="12">
        <v>127</v>
      </c>
      <c r="E197" s="26">
        <v>0.16535433070866101</v>
      </c>
      <c r="F197" s="12">
        <v>10</v>
      </c>
      <c r="G197" s="12">
        <v>0</v>
      </c>
      <c r="H197" s="12">
        <v>7</v>
      </c>
      <c r="I197" s="12">
        <v>5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1</v>
      </c>
    </row>
    <row r="198" spans="1:16" ht="22.5" x14ac:dyDescent="0.25">
      <c r="A198" s="25" t="s">
        <v>683</v>
      </c>
      <c r="B198" s="25" t="s">
        <v>684</v>
      </c>
      <c r="C198" s="12">
        <v>3</v>
      </c>
      <c r="D198" s="12">
        <v>4</v>
      </c>
      <c r="E198" s="26">
        <v>-0.25</v>
      </c>
      <c r="F198" s="12">
        <v>0</v>
      </c>
      <c r="G198" s="12">
        <v>0</v>
      </c>
      <c r="H198" s="12">
        <v>2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16</v>
      </c>
      <c r="D199" s="12">
        <v>10</v>
      </c>
      <c r="E199" s="26">
        <v>0.6</v>
      </c>
      <c r="F199" s="12">
        <v>1</v>
      </c>
      <c r="G199" s="12">
        <v>1</v>
      </c>
      <c r="H199" s="12">
        <v>11</v>
      </c>
      <c r="I199" s="12">
        <v>5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1</v>
      </c>
    </row>
    <row r="200" spans="1:16" ht="22.5" x14ac:dyDescent="0.25">
      <c r="A200" s="25" t="s">
        <v>687</v>
      </c>
      <c r="B200" s="25" t="s">
        <v>688</v>
      </c>
      <c r="C200" s="12">
        <v>3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7" t="s">
        <v>689</v>
      </c>
      <c r="B201" s="198"/>
      <c r="C201" s="22">
        <v>605</v>
      </c>
      <c r="D201" s="22">
        <v>514</v>
      </c>
      <c r="E201" s="23">
        <v>0.17704280155641999</v>
      </c>
      <c r="F201" s="22">
        <v>54</v>
      </c>
      <c r="G201" s="22">
        <v>48</v>
      </c>
      <c r="H201" s="22">
        <v>35</v>
      </c>
      <c r="I201" s="22">
        <v>44</v>
      </c>
      <c r="J201" s="22">
        <v>0</v>
      </c>
      <c r="K201" s="22">
        <v>0</v>
      </c>
      <c r="L201" s="22">
        <v>0</v>
      </c>
      <c r="M201" s="22">
        <v>0</v>
      </c>
      <c r="N201" s="22">
        <v>59</v>
      </c>
      <c r="O201" s="22">
        <v>0</v>
      </c>
      <c r="P201" s="24">
        <v>38</v>
      </c>
    </row>
    <row r="202" spans="1:16" x14ac:dyDescent="0.25">
      <c r="A202" s="25" t="s">
        <v>690</v>
      </c>
      <c r="B202" s="25" t="s">
        <v>691</v>
      </c>
      <c r="C202" s="12">
        <v>36</v>
      </c>
      <c r="D202" s="12">
        <v>37</v>
      </c>
      <c r="E202" s="26">
        <v>-2.7027027027027001E-2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47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452</v>
      </c>
      <c r="D204" s="12">
        <v>353</v>
      </c>
      <c r="E204" s="26">
        <v>0.280453257790368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1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2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94</v>
      </c>
      <c r="D206" s="12">
        <v>97</v>
      </c>
      <c r="E206" s="26">
        <v>-3.09278350515464E-2</v>
      </c>
      <c r="F206" s="12">
        <v>51</v>
      </c>
      <c r="G206" s="12">
        <v>48</v>
      </c>
      <c r="H206" s="12">
        <v>32</v>
      </c>
      <c r="I206" s="12">
        <v>41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36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1</v>
      </c>
      <c r="E207" s="26">
        <v>-1</v>
      </c>
      <c r="F207" s="12">
        <v>0</v>
      </c>
      <c r="G207" s="12">
        <v>0</v>
      </c>
      <c r="H207" s="12">
        <v>1</v>
      </c>
      <c r="I207" s="12">
        <v>2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2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2</v>
      </c>
      <c r="D210" s="12">
        <v>4</v>
      </c>
      <c r="E210" s="26">
        <v>-0.5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10</v>
      </c>
      <c r="D211" s="12">
        <v>7</v>
      </c>
      <c r="E211" s="26">
        <v>0.42857142857142799</v>
      </c>
      <c r="F211" s="12">
        <v>3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2</v>
      </c>
      <c r="D212" s="12">
        <v>1</v>
      </c>
      <c r="E212" s="26">
        <v>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1</v>
      </c>
      <c r="D213" s="12">
        <v>3</v>
      </c>
      <c r="E213" s="26">
        <v>-0.66666666666666696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8</v>
      </c>
      <c r="D214" s="12">
        <v>5</v>
      </c>
      <c r="E214" s="26">
        <v>0.6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8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1</v>
      </c>
      <c r="E215" s="26">
        <v>-1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4</v>
      </c>
      <c r="E217" s="26">
        <v>-1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1</v>
      </c>
      <c r="E222" s="26">
        <v>-1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7" t="s">
        <v>732</v>
      </c>
      <c r="B223" s="198"/>
      <c r="C223" s="22">
        <v>2311</v>
      </c>
      <c r="D223" s="22">
        <v>2442</v>
      </c>
      <c r="E223" s="23">
        <v>-5.3644553644553603E-2</v>
      </c>
      <c r="F223" s="22">
        <v>1289</v>
      </c>
      <c r="G223" s="22">
        <v>912</v>
      </c>
      <c r="H223" s="22">
        <v>450</v>
      </c>
      <c r="I223" s="22">
        <v>320</v>
      </c>
      <c r="J223" s="22">
        <v>0</v>
      </c>
      <c r="K223" s="22">
        <v>0</v>
      </c>
      <c r="L223" s="22">
        <v>2</v>
      </c>
      <c r="M223" s="22">
        <v>1</v>
      </c>
      <c r="N223" s="22">
        <v>11</v>
      </c>
      <c r="O223" s="22">
        <v>16</v>
      </c>
      <c r="P223" s="24">
        <v>707</v>
      </c>
    </row>
    <row r="224" spans="1:16" x14ac:dyDescent="0.25">
      <c r="A224" s="25" t="s">
        <v>733</v>
      </c>
      <c r="B224" s="25" t="s">
        <v>734</v>
      </c>
      <c r="C224" s="12">
        <v>2</v>
      </c>
      <c r="D224" s="12">
        <v>2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1</v>
      </c>
      <c r="E226" s="26">
        <v>-1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1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4</v>
      </c>
      <c r="D229" s="12">
        <v>0</v>
      </c>
      <c r="E229" s="26">
        <v>0</v>
      </c>
      <c r="F229" s="12">
        <v>0</v>
      </c>
      <c r="G229" s="12">
        <v>2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2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5</v>
      </c>
      <c r="D230" s="12">
        <v>4</v>
      </c>
      <c r="E230" s="26">
        <v>0.25</v>
      </c>
      <c r="F230" s="12">
        <v>2</v>
      </c>
      <c r="G230" s="12">
        <v>3</v>
      </c>
      <c r="H230" s="12">
        <v>2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3</v>
      </c>
    </row>
    <row r="231" spans="1:16" x14ac:dyDescent="0.25">
      <c r="A231" s="25" t="s">
        <v>747</v>
      </c>
      <c r="B231" s="25" t="s">
        <v>748</v>
      </c>
      <c r="C231" s="12">
        <v>38</v>
      </c>
      <c r="D231" s="12">
        <v>25</v>
      </c>
      <c r="E231" s="26">
        <v>0.52</v>
      </c>
      <c r="F231" s="12">
        <v>5</v>
      </c>
      <c r="G231" s="12">
        <v>3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4</v>
      </c>
      <c r="O231" s="12">
        <v>0</v>
      </c>
      <c r="P231" s="20">
        <v>0</v>
      </c>
    </row>
    <row r="232" spans="1:16" x14ac:dyDescent="0.25">
      <c r="A232" s="25" t="s">
        <v>749</v>
      </c>
      <c r="B232" s="25" t="s">
        <v>750</v>
      </c>
      <c r="C232" s="12">
        <v>72</v>
      </c>
      <c r="D232" s="12">
        <v>81</v>
      </c>
      <c r="E232" s="26">
        <v>-0.11111111111111099</v>
      </c>
      <c r="F232" s="12">
        <v>49</v>
      </c>
      <c r="G232" s="12">
        <v>17</v>
      </c>
      <c r="H232" s="12">
        <v>19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3</v>
      </c>
    </row>
    <row r="233" spans="1:16" x14ac:dyDescent="0.25">
      <c r="A233" s="25" t="s">
        <v>751</v>
      </c>
      <c r="B233" s="25" t="s">
        <v>752</v>
      </c>
      <c r="C233" s="12">
        <v>34</v>
      </c>
      <c r="D233" s="12">
        <v>19</v>
      </c>
      <c r="E233" s="26">
        <v>0.78947368421052599</v>
      </c>
      <c r="F233" s="12">
        <v>1</v>
      </c>
      <c r="G233" s="12">
        <v>0</v>
      </c>
      <c r="H233" s="12">
        <v>6</v>
      </c>
      <c r="I233" s="12">
        <v>4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2</v>
      </c>
    </row>
    <row r="234" spans="1:16" ht="22.5" x14ac:dyDescent="0.25">
      <c r="A234" s="25" t="s">
        <v>753</v>
      </c>
      <c r="B234" s="25" t="s">
        <v>754</v>
      </c>
      <c r="C234" s="12">
        <v>2</v>
      </c>
      <c r="D234" s="12">
        <v>7</v>
      </c>
      <c r="E234" s="26">
        <v>-0.71428571428571397</v>
      </c>
      <c r="F234" s="12">
        <v>0</v>
      </c>
      <c r="G234" s="12">
        <v>0</v>
      </c>
      <c r="H234" s="12">
        <v>5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10</v>
      </c>
      <c r="D235" s="12">
        <v>16</v>
      </c>
      <c r="E235" s="26">
        <v>-0.375</v>
      </c>
      <c r="F235" s="12">
        <v>0</v>
      </c>
      <c r="G235" s="12">
        <v>0</v>
      </c>
      <c r="H235" s="12">
        <v>10</v>
      </c>
      <c r="I235" s="12">
        <v>8</v>
      </c>
      <c r="J235" s="12">
        <v>0</v>
      </c>
      <c r="K235" s="12">
        <v>0</v>
      </c>
      <c r="L235" s="12">
        <v>0</v>
      </c>
      <c r="M235" s="12">
        <v>0</v>
      </c>
      <c r="N235" s="12">
        <v>3</v>
      </c>
      <c r="O235" s="12">
        <v>0</v>
      </c>
      <c r="P235" s="20">
        <v>0</v>
      </c>
    </row>
    <row r="236" spans="1:16" x14ac:dyDescent="0.25">
      <c r="A236" s="25" t="s">
        <v>757</v>
      </c>
      <c r="B236" s="25" t="s">
        <v>758</v>
      </c>
      <c r="C236" s="12">
        <v>2</v>
      </c>
      <c r="D236" s="12">
        <v>5</v>
      </c>
      <c r="E236" s="26">
        <v>-0.6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2140</v>
      </c>
      <c r="D238" s="12">
        <v>2281</v>
      </c>
      <c r="E238" s="26">
        <v>-6.1814993423936898E-2</v>
      </c>
      <c r="F238" s="12">
        <v>1232</v>
      </c>
      <c r="G238" s="12">
        <v>887</v>
      </c>
      <c r="H238" s="12">
        <v>405</v>
      </c>
      <c r="I238" s="12">
        <v>305</v>
      </c>
      <c r="J238" s="12">
        <v>0</v>
      </c>
      <c r="K238" s="12">
        <v>0</v>
      </c>
      <c r="L238" s="12">
        <v>2</v>
      </c>
      <c r="M238" s="12">
        <v>0</v>
      </c>
      <c r="N238" s="12">
        <v>0</v>
      </c>
      <c r="O238" s="12">
        <v>16</v>
      </c>
      <c r="P238" s="20">
        <v>699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1</v>
      </c>
      <c r="D241" s="12">
        <v>0</v>
      </c>
      <c r="E241" s="26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1</v>
      </c>
      <c r="E242" s="26">
        <v>-1</v>
      </c>
      <c r="F242" s="12">
        <v>0</v>
      </c>
      <c r="G242" s="12">
        <v>0</v>
      </c>
      <c r="H242" s="12">
        <v>1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7" t="s">
        <v>773</v>
      </c>
      <c r="B244" s="198"/>
      <c r="C244" s="22">
        <v>27</v>
      </c>
      <c r="D244" s="22">
        <v>7</v>
      </c>
      <c r="E244" s="23">
        <v>2.8571428571428599</v>
      </c>
      <c r="F244" s="22">
        <v>2</v>
      </c>
      <c r="G244" s="22">
        <v>2</v>
      </c>
      <c r="H244" s="22">
        <v>4</v>
      </c>
      <c r="I244" s="22">
        <v>3</v>
      </c>
      <c r="J244" s="22">
        <v>0</v>
      </c>
      <c r="K244" s="22">
        <v>0</v>
      </c>
      <c r="L244" s="22">
        <v>0</v>
      </c>
      <c r="M244" s="22">
        <v>0</v>
      </c>
      <c r="N244" s="22">
        <v>9</v>
      </c>
      <c r="O244" s="22">
        <v>0</v>
      </c>
      <c r="P244" s="24">
        <v>0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1</v>
      </c>
      <c r="D248" s="12">
        <v>2</v>
      </c>
      <c r="E248" s="26">
        <v>-0.5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6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5</v>
      </c>
      <c r="D249" s="12">
        <v>3</v>
      </c>
      <c r="E249" s="26">
        <v>0.66666666666666696</v>
      </c>
      <c r="F249" s="12">
        <v>2</v>
      </c>
      <c r="G249" s="12">
        <v>2</v>
      </c>
      <c r="H249" s="12">
        <v>1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1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14</v>
      </c>
      <c r="D252" s="12">
        <v>1</v>
      </c>
      <c r="E252" s="26">
        <v>13</v>
      </c>
      <c r="F252" s="12">
        <v>0</v>
      </c>
      <c r="G252" s="12">
        <v>0</v>
      </c>
      <c r="H252" s="12">
        <v>3</v>
      </c>
      <c r="I252" s="12">
        <v>2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4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1</v>
      </c>
      <c r="E254" s="26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1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1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7" t="s">
        <v>826</v>
      </c>
      <c r="B271" s="198"/>
      <c r="C271" s="22">
        <v>558</v>
      </c>
      <c r="D271" s="22">
        <v>677</v>
      </c>
      <c r="E271" s="23">
        <v>-0.175775480059084</v>
      </c>
      <c r="F271" s="22">
        <v>563</v>
      </c>
      <c r="G271" s="22">
        <v>388</v>
      </c>
      <c r="H271" s="22">
        <v>164</v>
      </c>
      <c r="I271" s="22">
        <v>129</v>
      </c>
      <c r="J271" s="22">
        <v>0</v>
      </c>
      <c r="K271" s="22">
        <v>0</v>
      </c>
      <c r="L271" s="22">
        <v>0</v>
      </c>
      <c r="M271" s="22">
        <v>0</v>
      </c>
      <c r="N271" s="22">
        <v>42</v>
      </c>
      <c r="O271" s="22">
        <v>5</v>
      </c>
      <c r="P271" s="24">
        <v>256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108</v>
      </c>
      <c r="D273" s="12">
        <v>151</v>
      </c>
      <c r="E273" s="26">
        <v>-0.28476821192052998</v>
      </c>
      <c r="F273" s="12">
        <v>152</v>
      </c>
      <c r="G273" s="12">
        <v>128</v>
      </c>
      <c r="H273" s="12">
        <v>78</v>
      </c>
      <c r="I273" s="12">
        <v>60</v>
      </c>
      <c r="J273" s="12">
        <v>0</v>
      </c>
      <c r="K273" s="12">
        <v>0</v>
      </c>
      <c r="L273" s="12">
        <v>0</v>
      </c>
      <c r="M273" s="12">
        <v>0</v>
      </c>
      <c r="N273" s="12">
        <v>25</v>
      </c>
      <c r="O273" s="12">
        <v>2</v>
      </c>
      <c r="P273" s="20">
        <v>23</v>
      </c>
    </row>
    <row r="274" spans="1:16" ht="33.75" x14ac:dyDescent="0.25">
      <c r="A274" s="25" t="s">
        <v>831</v>
      </c>
      <c r="B274" s="25" t="s">
        <v>832</v>
      </c>
      <c r="C274" s="12">
        <v>426</v>
      </c>
      <c r="D274" s="12">
        <v>489</v>
      </c>
      <c r="E274" s="26">
        <v>-0.128834355828221</v>
      </c>
      <c r="F274" s="12">
        <v>403</v>
      </c>
      <c r="G274" s="12">
        <v>257</v>
      </c>
      <c r="H274" s="12">
        <v>82</v>
      </c>
      <c r="I274" s="12">
        <v>69</v>
      </c>
      <c r="J274" s="12">
        <v>0</v>
      </c>
      <c r="K274" s="12">
        <v>0</v>
      </c>
      <c r="L274" s="12">
        <v>0</v>
      </c>
      <c r="M274" s="12">
        <v>0</v>
      </c>
      <c r="N274" s="12">
        <v>16</v>
      </c>
      <c r="O274" s="12">
        <v>3</v>
      </c>
      <c r="P274" s="20">
        <v>225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0</v>
      </c>
      <c r="D276" s="12">
        <v>4</v>
      </c>
      <c r="E276" s="26">
        <v>-1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3</v>
      </c>
      <c r="D277" s="12">
        <v>7</v>
      </c>
      <c r="E277" s="26">
        <v>-0.57142857142857095</v>
      </c>
      <c r="F277" s="12">
        <v>2</v>
      </c>
      <c r="G277" s="12">
        <v>0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2</v>
      </c>
    </row>
    <row r="278" spans="1:16" ht="22.5" x14ac:dyDescent="0.25">
      <c r="A278" s="25" t="s">
        <v>839</v>
      </c>
      <c r="B278" s="25" t="s">
        <v>840</v>
      </c>
      <c r="C278" s="12">
        <v>14</v>
      </c>
      <c r="D278" s="12">
        <v>18</v>
      </c>
      <c r="E278" s="26">
        <v>-0.22222222222222199</v>
      </c>
      <c r="F278" s="12">
        <v>5</v>
      </c>
      <c r="G278" s="12">
        <v>3</v>
      </c>
      <c r="H278" s="12">
        <v>2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4</v>
      </c>
    </row>
    <row r="279" spans="1:16" ht="22.5" x14ac:dyDescent="0.25">
      <c r="A279" s="25" t="s">
        <v>841</v>
      </c>
      <c r="B279" s="25" t="s">
        <v>842</v>
      </c>
      <c r="C279" s="12">
        <v>1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1</v>
      </c>
    </row>
    <row r="280" spans="1:16" ht="22.5" x14ac:dyDescent="0.25">
      <c r="A280" s="25" t="s">
        <v>843</v>
      </c>
      <c r="B280" s="25" t="s">
        <v>844</v>
      </c>
      <c r="C280" s="12">
        <v>1</v>
      </c>
      <c r="D280" s="12">
        <v>4</v>
      </c>
      <c r="E280" s="26">
        <v>-0.75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1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1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1</v>
      </c>
      <c r="D291" s="12">
        <v>2</v>
      </c>
      <c r="E291" s="26">
        <v>-0.5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1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1</v>
      </c>
      <c r="O292" s="12">
        <v>0</v>
      </c>
      <c r="P292" s="20">
        <v>1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2</v>
      </c>
      <c r="D294" s="12">
        <v>2</v>
      </c>
      <c r="E294" s="26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7" t="s">
        <v>885</v>
      </c>
      <c r="B301" s="198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7" t="s">
        <v>892</v>
      </c>
      <c r="B305" s="198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7" t="s">
        <v>905</v>
      </c>
      <c r="B312" s="198"/>
      <c r="C312" s="22">
        <v>7</v>
      </c>
      <c r="D312" s="22">
        <v>11</v>
      </c>
      <c r="E312" s="23">
        <v>-0.36363636363636398</v>
      </c>
      <c r="F312" s="22">
        <v>0</v>
      </c>
      <c r="G312" s="22">
        <v>0</v>
      </c>
      <c r="H312" s="22">
        <v>10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7</v>
      </c>
      <c r="D313" s="12">
        <v>8</v>
      </c>
      <c r="E313" s="26">
        <v>-0.125</v>
      </c>
      <c r="F313" s="12">
        <v>0</v>
      </c>
      <c r="G313" s="12">
        <v>0</v>
      </c>
      <c r="H313" s="12">
        <v>10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3</v>
      </c>
      <c r="E315" s="26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7" t="s">
        <v>916</v>
      </c>
      <c r="B318" s="198"/>
      <c r="C318" s="22">
        <v>1</v>
      </c>
      <c r="D318" s="22">
        <v>10</v>
      </c>
      <c r="E318" s="23">
        <v>-0.9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1</v>
      </c>
      <c r="D319" s="12">
        <v>10</v>
      </c>
      <c r="E319" s="26">
        <v>-0.9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7" t="s">
        <v>919</v>
      </c>
      <c r="B320" s="198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7" t="s">
        <v>924</v>
      </c>
      <c r="B323" s="198"/>
      <c r="C323" s="22">
        <v>6985</v>
      </c>
      <c r="D323" s="22">
        <v>14315</v>
      </c>
      <c r="E323" s="23">
        <v>-0.51205029689137305</v>
      </c>
      <c r="F323" s="22">
        <v>0</v>
      </c>
      <c r="G323" s="22">
        <v>0</v>
      </c>
      <c r="H323" s="22">
        <v>0</v>
      </c>
      <c r="I323" s="22">
        <v>0</v>
      </c>
      <c r="J323" s="22">
        <v>6</v>
      </c>
      <c r="K323" s="22">
        <v>0</v>
      </c>
      <c r="L323" s="22">
        <v>1</v>
      </c>
      <c r="M323" s="22">
        <v>0</v>
      </c>
      <c r="N323" s="22">
        <v>0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6985</v>
      </c>
      <c r="D324" s="12">
        <v>14315</v>
      </c>
      <c r="E324" s="26">
        <v>-0.51205029689137305</v>
      </c>
      <c r="F324" s="12">
        <v>0</v>
      </c>
      <c r="G324" s="12">
        <v>0</v>
      </c>
      <c r="H324" s="12">
        <v>0</v>
      </c>
      <c r="I324" s="12">
        <v>0</v>
      </c>
      <c r="J324" s="12">
        <v>6</v>
      </c>
      <c r="K324" s="12">
        <v>0</v>
      </c>
      <c r="L324" s="12">
        <v>1</v>
      </c>
      <c r="M324" s="12">
        <v>0</v>
      </c>
      <c r="N324" s="12">
        <v>0</v>
      </c>
      <c r="O324" s="12">
        <v>0</v>
      </c>
      <c r="P324" s="20">
        <v>0</v>
      </c>
    </row>
    <row r="325" spans="1:16" x14ac:dyDescent="0.25">
      <c r="A325" s="197" t="s">
        <v>927</v>
      </c>
      <c r="B325" s="198"/>
      <c r="C325" s="22">
        <v>6</v>
      </c>
      <c r="D325" s="22">
        <v>19</v>
      </c>
      <c r="E325" s="23">
        <v>-0.68421052631578905</v>
      </c>
      <c r="F325" s="22">
        <v>0</v>
      </c>
      <c r="G325" s="22">
        <v>0</v>
      </c>
      <c r="H325" s="22">
        <v>1</v>
      </c>
      <c r="I325" s="22">
        <v>1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2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3</v>
      </c>
      <c r="D328" s="12">
        <v>19</v>
      </c>
      <c r="E328" s="26">
        <v>-0.84210526315789502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3</v>
      </c>
      <c r="D329" s="12">
        <v>0</v>
      </c>
      <c r="E329" s="26">
        <v>0</v>
      </c>
      <c r="F329" s="12">
        <v>0</v>
      </c>
      <c r="G329" s="12">
        <v>0</v>
      </c>
      <c r="H329" s="12">
        <v>1</v>
      </c>
      <c r="I329" s="12">
        <v>1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2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7" t="s">
        <v>950</v>
      </c>
      <c r="B337" s="198"/>
      <c r="C337" s="22">
        <v>0</v>
      </c>
      <c r="D337" s="22">
        <v>1</v>
      </c>
      <c r="E337" s="23">
        <v>-1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1</v>
      </c>
      <c r="E338" s="26">
        <v>-1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7" t="s">
        <v>953</v>
      </c>
      <c r="B339" s="198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9" t="s">
        <v>956</v>
      </c>
      <c r="B341" s="200"/>
      <c r="C341" s="27">
        <v>76936</v>
      </c>
      <c r="D341" s="27">
        <v>83954</v>
      </c>
      <c r="E341" s="28">
        <v>-8.3593396383733906E-2</v>
      </c>
      <c r="F341" s="27">
        <v>14954</v>
      </c>
      <c r="G341" s="27">
        <v>8677</v>
      </c>
      <c r="H341" s="27">
        <v>5751</v>
      </c>
      <c r="I341" s="27">
        <v>4154</v>
      </c>
      <c r="J341" s="27">
        <v>358</v>
      </c>
      <c r="K341" s="27">
        <v>1</v>
      </c>
      <c r="L341" s="27">
        <v>37</v>
      </c>
      <c r="M341" s="27">
        <v>20</v>
      </c>
      <c r="N341" s="27">
        <v>390</v>
      </c>
      <c r="O341" s="27">
        <v>147</v>
      </c>
      <c r="P341" s="27">
        <v>7488</v>
      </c>
    </row>
    <row r="342" spans="1:16" x14ac:dyDescent="0.25">
      <c r="A342" s="4"/>
    </row>
  </sheetData>
  <sheetProtection algorithmName="SHA-512" hashValue="FZa+uIBewLn3BTJqWw3QgNoF6NlI0qexYYH4U+BKUxZ+8cKC1eyTI3jY0F2IJePjrsGUkbsWvPQRbfxbmDEyiw==" saltValue="PCl6YW2oz4zxOhIkNS0tR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0">
        <v>1</v>
      </c>
    </row>
    <row r="8" spans="1:3" x14ac:dyDescent="0.25">
      <c r="A8" s="191"/>
      <c r="B8" s="11" t="s">
        <v>334</v>
      </c>
      <c r="C8" s="20">
        <v>153</v>
      </c>
    </row>
    <row r="9" spans="1:3" x14ac:dyDescent="0.25">
      <c r="A9" s="191"/>
      <c r="B9" s="11" t="s">
        <v>962</v>
      </c>
      <c r="C9" s="20">
        <v>181</v>
      </c>
    </row>
    <row r="10" spans="1:3" x14ac:dyDescent="0.25">
      <c r="A10" s="191"/>
      <c r="B10" s="11" t="s">
        <v>963</v>
      </c>
      <c r="C10" s="20">
        <v>0</v>
      </c>
    </row>
    <row r="11" spans="1:3" x14ac:dyDescent="0.25">
      <c r="A11" s="191"/>
      <c r="B11" s="11" t="s">
        <v>964</v>
      </c>
      <c r="C11" s="20">
        <v>187</v>
      </c>
    </row>
    <row r="12" spans="1:3" x14ac:dyDescent="0.25">
      <c r="A12" s="191"/>
      <c r="B12" s="11" t="s">
        <v>965</v>
      </c>
      <c r="C12" s="20">
        <v>98</v>
      </c>
    </row>
    <row r="13" spans="1:3" x14ac:dyDescent="0.25">
      <c r="A13" s="191"/>
      <c r="B13" s="11" t="s">
        <v>966</v>
      </c>
      <c r="C13" s="20">
        <v>75</v>
      </c>
    </row>
    <row r="14" spans="1:3" x14ac:dyDescent="0.25">
      <c r="A14" s="191"/>
      <c r="B14" s="11" t="s">
        <v>518</v>
      </c>
      <c r="C14" s="20">
        <v>42</v>
      </c>
    </row>
    <row r="15" spans="1:3" x14ac:dyDescent="0.25">
      <c r="A15" s="191"/>
      <c r="B15" s="11" t="s">
        <v>967</v>
      </c>
      <c r="C15" s="20">
        <v>45</v>
      </c>
    </row>
    <row r="16" spans="1:3" x14ac:dyDescent="0.25">
      <c r="A16" s="191"/>
      <c r="B16" s="11" t="s">
        <v>968</v>
      </c>
      <c r="C16" s="20">
        <v>0</v>
      </c>
    </row>
    <row r="17" spans="1:3" x14ac:dyDescent="0.25">
      <c r="A17" s="191"/>
      <c r="B17" s="11" t="s">
        <v>651</v>
      </c>
      <c r="C17" s="20">
        <v>2</v>
      </c>
    </row>
    <row r="18" spans="1:3" x14ac:dyDescent="0.25">
      <c r="A18" s="191"/>
      <c r="B18" s="11" t="s">
        <v>969</v>
      </c>
      <c r="C18" s="20">
        <v>51</v>
      </c>
    </row>
    <row r="19" spans="1:3" x14ac:dyDescent="0.25">
      <c r="A19" s="191"/>
      <c r="B19" s="11" t="s">
        <v>970</v>
      </c>
      <c r="C19" s="20">
        <v>177</v>
      </c>
    </row>
    <row r="20" spans="1:3" x14ac:dyDescent="0.25">
      <c r="A20" s="191"/>
      <c r="B20" s="11" t="s">
        <v>971</v>
      </c>
      <c r="C20" s="20">
        <v>49</v>
      </c>
    </row>
    <row r="21" spans="1:3" x14ac:dyDescent="0.25">
      <c r="A21" s="191"/>
      <c r="B21" s="11" t="s">
        <v>972</v>
      </c>
      <c r="C21" s="20">
        <v>2</v>
      </c>
    </row>
    <row r="22" spans="1:3" x14ac:dyDescent="0.25">
      <c r="A22" s="191"/>
      <c r="B22" s="11" t="s">
        <v>973</v>
      </c>
      <c r="C22" s="20">
        <v>2</v>
      </c>
    </row>
    <row r="23" spans="1:3" x14ac:dyDescent="0.25">
      <c r="A23" s="191"/>
      <c r="B23" s="11" t="s">
        <v>974</v>
      </c>
      <c r="C23" s="20">
        <v>2</v>
      </c>
    </row>
    <row r="24" spans="1:3" x14ac:dyDescent="0.25">
      <c r="A24" s="191"/>
      <c r="B24" s="11" t="s">
        <v>111</v>
      </c>
      <c r="C24" s="20">
        <v>340</v>
      </c>
    </row>
    <row r="25" spans="1:3" x14ac:dyDescent="0.25">
      <c r="A25" s="191"/>
      <c r="B25" s="11" t="s">
        <v>975</v>
      </c>
      <c r="C25" s="20">
        <v>66</v>
      </c>
    </row>
    <row r="26" spans="1:3" x14ac:dyDescent="0.25">
      <c r="A26" s="192"/>
      <c r="B26" s="11" t="s">
        <v>976</v>
      </c>
      <c r="C26" s="20">
        <v>0</v>
      </c>
    </row>
    <row r="27" spans="1:3" x14ac:dyDescent="0.25">
      <c r="A27" s="190" t="s">
        <v>977</v>
      </c>
      <c r="B27" s="11" t="s">
        <v>978</v>
      </c>
      <c r="C27" s="20">
        <v>581</v>
      </c>
    </row>
    <row r="28" spans="1:3" x14ac:dyDescent="0.25">
      <c r="A28" s="191"/>
      <c r="B28" s="11" t="s">
        <v>979</v>
      </c>
      <c r="C28" s="20">
        <v>711</v>
      </c>
    </row>
    <row r="29" spans="1:3" x14ac:dyDescent="0.25">
      <c r="A29" s="192"/>
      <c r="B29" s="11" t="s">
        <v>980</v>
      </c>
      <c r="C29" s="20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20">
        <v>293</v>
      </c>
    </row>
    <row r="34" spans="1:3" x14ac:dyDescent="0.25">
      <c r="A34" s="190" t="s">
        <v>983</v>
      </c>
      <c r="B34" s="11" t="s">
        <v>984</v>
      </c>
      <c r="C34" s="20">
        <v>0</v>
      </c>
    </row>
    <row r="35" spans="1:3" x14ac:dyDescent="0.25">
      <c r="A35" s="191"/>
      <c r="B35" s="11" t="s">
        <v>985</v>
      </c>
      <c r="C35" s="20">
        <v>7</v>
      </c>
    </row>
    <row r="36" spans="1:3" x14ac:dyDescent="0.25">
      <c r="A36" s="191"/>
      <c r="B36" s="11" t="s">
        <v>986</v>
      </c>
      <c r="C36" s="20">
        <v>0</v>
      </c>
    </row>
    <row r="37" spans="1:3" x14ac:dyDescent="0.25">
      <c r="A37" s="192"/>
      <c r="B37" s="11" t="s">
        <v>987</v>
      </c>
      <c r="C37" s="20">
        <v>60</v>
      </c>
    </row>
    <row r="38" spans="1:3" x14ac:dyDescent="0.25">
      <c r="A38" s="10" t="s">
        <v>988</v>
      </c>
      <c r="B38" s="14"/>
      <c r="C38" s="20">
        <v>9</v>
      </c>
    </row>
    <row r="39" spans="1:3" x14ac:dyDescent="0.25">
      <c r="A39" s="10" t="s">
        <v>989</v>
      </c>
      <c r="B39" s="14"/>
      <c r="C39" s="20">
        <v>264</v>
      </c>
    </row>
    <row r="40" spans="1:3" x14ac:dyDescent="0.25">
      <c r="A40" s="10" t="s">
        <v>990</v>
      </c>
      <c r="B40" s="14"/>
      <c r="C40" s="20">
        <v>19</v>
      </c>
    </row>
    <row r="41" spans="1:3" x14ac:dyDescent="0.25">
      <c r="A41" s="10" t="s">
        <v>991</v>
      </c>
      <c r="B41" s="14"/>
      <c r="C41" s="20">
        <v>66</v>
      </c>
    </row>
    <row r="42" spans="1:3" x14ac:dyDescent="0.25">
      <c r="A42" s="10" t="s">
        <v>992</v>
      </c>
      <c r="B42" s="14"/>
      <c r="C42" s="20">
        <v>0</v>
      </c>
    </row>
    <row r="43" spans="1:3" x14ac:dyDescent="0.25">
      <c r="A43" s="10" t="s">
        <v>993</v>
      </c>
      <c r="B43" s="14"/>
      <c r="C43" s="20">
        <v>54</v>
      </c>
    </row>
    <row r="44" spans="1:3" x14ac:dyDescent="0.25">
      <c r="A44" s="10" t="s">
        <v>994</v>
      </c>
      <c r="B44" s="14"/>
      <c r="C44" s="20">
        <v>9</v>
      </c>
    </row>
    <row r="45" spans="1:3" x14ac:dyDescent="0.25">
      <c r="A45" s="10" t="s">
        <v>995</v>
      </c>
      <c r="B45" s="14"/>
      <c r="C45" s="20">
        <v>22</v>
      </c>
    </row>
    <row r="46" spans="1:3" x14ac:dyDescent="0.25">
      <c r="A46" s="10" t="s">
        <v>980</v>
      </c>
      <c r="B46" s="14"/>
      <c r="C46" s="20">
        <v>3</v>
      </c>
    </row>
    <row r="47" spans="1:3" x14ac:dyDescent="0.25">
      <c r="A47" s="190" t="s">
        <v>996</v>
      </c>
      <c r="B47" s="11" t="s">
        <v>997</v>
      </c>
      <c r="C47" s="20">
        <v>28</v>
      </c>
    </row>
    <row r="48" spans="1:3" x14ac:dyDescent="0.25">
      <c r="A48" s="191"/>
      <c r="B48" s="11" t="s">
        <v>998</v>
      </c>
      <c r="C48" s="20">
        <v>12</v>
      </c>
    </row>
    <row r="49" spans="1:3" x14ac:dyDescent="0.25">
      <c r="A49" s="191"/>
      <c r="B49" s="11" t="s">
        <v>999</v>
      </c>
      <c r="C49" s="20">
        <v>71</v>
      </c>
    </row>
    <row r="50" spans="1:3" x14ac:dyDescent="0.25">
      <c r="A50" s="191"/>
      <c r="B50" s="11" t="s">
        <v>1000</v>
      </c>
      <c r="C50" s="20">
        <v>0</v>
      </c>
    </row>
    <row r="51" spans="1:3" x14ac:dyDescent="0.25">
      <c r="A51" s="192"/>
      <c r="B51" s="11" t="s">
        <v>1001</v>
      </c>
      <c r="C51" s="20">
        <v>1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13</v>
      </c>
    </row>
    <row r="56" spans="1:3" x14ac:dyDescent="0.25">
      <c r="A56" s="190" t="s">
        <v>79</v>
      </c>
      <c r="B56" s="11" t="s">
        <v>1003</v>
      </c>
      <c r="C56" s="20">
        <v>130</v>
      </c>
    </row>
    <row r="57" spans="1:3" x14ac:dyDescent="0.25">
      <c r="A57" s="192"/>
      <c r="B57" s="11" t="s">
        <v>1004</v>
      </c>
      <c r="C57" s="20">
        <v>196</v>
      </c>
    </row>
    <row r="58" spans="1:3" x14ac:dyDescent="0.25">
      <c r="A58" s="190" t="s">
        <v>1005</v>
      </c>
      <c r="B58" s="11" t="s">
        <v>1006</v>
      </c>
      <c r="C58" s="20">
        <v>0</v>
      </c>
    </row>
    <row r="59" spans="1:3" x14ac:dyDescent="0.25">
      <c r="A59" s="192"/>
      <c r="B59" s="11" t="s">
        <v>1007</v>
      </c>
      <c r="C59" s="20">
        <v>0</v>
      </c>
    </row>
    <row r="60" spans="1:3" x14ac:dyDescent="0.25">
      <c r="A60" s="190" t="s">
        <v>1008</v>
      </c>
      <c r="B60" s="11" t="s">
        <v>1006</v>
      </c>
      <c r="C60" s="20">
        <v>29</v>
      </c>
    </row>
    <row r="61" spans="1:3" x14ac:dyDescent="0.25">
      <c r="A61" s="192"/>
      <c r="B61" s="11" t="s">
        <v>1007</v>
      </c>
      <c r="C61" s="20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2949</v>
      </c>
    </row>
    <row r="66" spans="1:3" x14ac:dyDescent="0.25">
      <c r="A66" s="191"/>
      <c r="B66" s="11" t="s">
        <v>1010</v>
      </c>
      <c r="C66" s="20">
        <v>360</v>
      </c>
    </row>
    <row r="67" spans="1:3" x14ac:dyDescent="0.25">
      <c r="A67" s="191"/>
      <c r="B67" s="11" t="s">
        <v>1011</v>
      </c>
      <c r="C67" s="20">
        <v>817</v>
      </c>
    </row>
    <row r="68" spans="1:3" x14ac:dyDescent="0.25">
      <c r="A68" s="191"/>
      <c r="B68" s="11" t="s">
        <v>1012</v>
      </c>
      <c r="C68" s="20">
        <v>81</v>
      </c>
    </row>
    <row r="69" spans="1:3" x14ac:dyDescent="0.25">
      <c r="A69" s="192"/>
      <c r="B69" s="11" t="s">
        <v>1013</v>
      </c>
      <c r="C69" s="20">
        <v>323</v>
      </c>
    </row>
    <row r="70" spans="1:3" x14ac:dyDescent="0.25">
      <c r="A70" s="190" t="s">
        <v>1014</v>
      </c>
      <c r="B70" s="11" t="s">
        <v>1015</v>
      </c>
      <c r="C70" s="20">
        <v>0</v>
      </c>
    </row>
    <row r="71" spans="1:3" x14ac:dyDescent="0.25">
      <c r="A71" s="192"/>
      <c r="B71" s="11" t="s">
        <v>1016</v>
      </c>
      <c r="C71" s="20">
        <v>0</v>
      </c>
    </row>
    <row r="72" spans="1:3" x14ac:dyDescent="0.25">
      <c r="A72" s="190" t="s">
        <v>1017</v>
      </c>
      <c r="B72" s="11" t="s">
        <v>1018</v>
      </c>
      <c r="C72" s="20">
        <v>729</v>
      </c>
    </row>
    <row r="73" spans="1:3" x14ac:dyDescent="0.25">
      <c r="A73" s="191"/>
      <c r="B73" s="11" t="s">
        <v>1019</v>
      </c>
      <c r="C73" s="20">
        <v>61</v>
      </c>
    </row>
    <row r="74" spans="1:3" x14ac:dyDescent="0.25">
      <c r="A74" s="191"/>
      <c r="B74" s="11" t="s">
        <v>1020</v>
      </c>
      <c r="C74" s="20">
        <v>27</v>
      </c>
    </row>
    <row r="75" spans="1:3" x14ac:dyDescent="0.25">
      <c r="A75" s="191"/>
      <c r="B75" s="11" t="s">
        <v>1021</v>
      </c>
      <c r="C75" s="20">
        <v>635</v>
      </c>
    </row>
    <row r="76" spans="1:3" x14ac:dyDescent="0.25">
      <c r="A76" s="192"/>
      <c r="B76" s="11" t="s">
        <v>1013</v>
      </c>
      <c r="C76" s="20">
        <v>198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20">
        <v>1</v>
      </c>
    </row>
    <row r="81" spans="1:3" x14ac:dyDescent="0.25">
      <c r="A81" s="10" t="s">
        <v>1024</v>
      </c>
      <c r="B81" s="14"/>
      <c r="C81" s="20">
        <v>3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999</v>
      </c>
    </row>
    <row r="87" spans="1:3" x14ac:dyDescent="0.25">
      <c r="A87" s="192"/>
      <c r="B87" s="11" t="s">
        <v>1013</v>
      </c>
      <c r="C87" s="20">
        <v>667</v>
      </c>
    </row>
    <row r="88" spans="1:3" x14ac:dyDescent="0.25">
      <c r="A88" s="190" t="s">
        <v>1028</v>
      </c>
      <c r="B88" s="11" t="s">
        <v>1018</v>
      </c>
      <c r="C88" s="20">
        <v>11</v>
      </c>
    </row>
    <row r="89" spans="1:3" x14ac:dyDescent="0.25">
      <c r="A89" s="192"/>
      <c r="B89" s="11" t="s">
        <v>1013</v>
      </c>
      <c r="C89" s="20">
        <v>8</v>
      </c>
    </row>
    <row r="90" spans="1:3" x14ac:dyDescent="0.25">
      <c r="A90" s="190" t="s">
        <v>1029</v>
      </c>
      <c r="B90" s="11" t="s">
        <v>1018</v>
      </c>
      <c r="C90" s="20">
        <v>1599</v>
      </c>
    </row>
    <row r="91" spans="1:3" x14ac:dyDescent="0.25">
      <c r="A91" s="192"/>
      <c r="B91" s="11" t="s">
        <v>1013</v>
      </c>
      <c r="C91" s="20">
        <v>1088</v>
      </c>
    </row>
    <row r="92" spans="1:3" x14ac:dyDescent="0.25">
      <c r="A92" s="190" t="s">
        <v>1030</v>
      </c>
      <c r="B92" s="11" t="s">
        <v>1018</v>
      </c>
      <c r="C92" s="20">
        <v>0</v>
      </c>
    </row>
    <row r="93" spans="1:3" x14ac:dyDescent="0.25">
      <c r="A93" s="192"/>
      <c r="B93" s="11" t="s">
        <v>1013</v>
      </c>
      <c r="C93" s="20">
        <v>0</v>
      </c>
    </row>
    <row r="94" spans="1:3" x14ac:dyDescent="0.25">
      <c r="A94" s="190" t="s">
        <v>1031</v>
      </c>
      <c r="B94" s="11" t="s">
        <v>1018</v>
      </c>
      <c r="C94" s="20">
        <v>373</v>
      </c>
    </row>
    <row r="95" spans="1:3" x14ac:dyDescent="0.25">
      <c r="A95" s="192"/>
      <c r="B95" s="11" t="s">
        <v>1013</v>
      </c>
      <c r="C95" s="20">
        <v>20</v>
      </c>
    </row>
    <row r="96" spans="1:3" x14ac:dyDescent="0.25">
      <c r="A96" s="190" t="s">
        <v>1032</v>
      </c>
      <c r="B96" s="11" t="s">
        <v>1018</v>
      </c>
      <c r="C96" s="20">
        <v>0</v>
      </c>
    </row>
    <row r="97" spans="1:3" x14ac:dyDescent="0.25">
      <c r="A97" s="192"/>
      <c r="B97" s="11" t="s">
        <v>1013</v>
      </c>
      <c r="C97" s="20">
        <v>0</v>
      </c>
    </row>
    <row r="98" spans="1:3" x14ac:dyDescent="0.25">
      <c r="A98" s="190" t="s">
        <v>1033</v>
      </c>
      <c r="B98" s="11" t="s">
        <v>1018</v>
      </c>
      <c r="C98" s="20">
        <v>0</v>
      </c>
    </row>
    <row r="99" spans="1:3" x14ac:dyDescent="0.25">
      <c r="A99" s="192"/>
      <c r="B99" s="11" t="s">
        <v>1013</v>
      </c>
      <c r="C99" s="20">
        <v>0</v>
      </c>
    </row>
    <row r="100" spans="1:3" x14ac:dyDescent="0.25">
      <c r="A100" s="10" t="s">
        <v>1034</v>
      </c>
      <c r="B100" s="14"/>
      <c r="C100" s="20">
        <v>70</v>
      </c>
    </row>
    <row r="101" spans="1:3" x14ac:dyDescent="0.25">
      <c r="A101" s="10" t="s">
        <v>1035</v>
      </c>
      <c r="B101" s="14"/>
      <c r="C101" s="20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0">
        <v>0</v>
      </c>
    </row>
    <row r="106" spans="1:3" x14ac:dyDescent="0.25">
      <c r="A106" s="192"/>
      <c r="B106" s="11" t="s">
        <v>1039</v>
      </c>
      <c r="C106" s="20">
        <v>36</v>
      </c>
    </row>
    <row r="107" spans="1:3" x14ac:dyDescent="0.25">
      <c r="A107" s="10" t="s">
        <v>1040</v>
      </c>
      <c r="B107" s="14"/>
      <c r="C107" s="20">
        <v>10</v>
      </c>
    </row>
    <row r="108" spans="1:3" x14ac:dyDescent="0.25">
      <c r="A108" s="10" t="s">
        <v>1041</v>
      </c>
      <c r="B108" s="14"/>
      <c r="C108" s="20">
        <v>4</v>
      </c>
    </row>
    <row r="109" spans="1:3" x14ac:dyDescent="0.25">
      <c r="A109" s="10" t="s">
        <v>1042</v>
      </c>
      <c r="B109" s="14"/>
      <c r="C109" s="20">
        <v>0</v>
      </c>
    </row>
    <row r="110" spans="1:3" x14ac:dyDescent="0.25">
      <c r="A110" s="10" t="s">
        <v>1043</v>
      </c>
      <c r="B110" s="14"/>
      <c r="C110" s="20">
        <v>4</v>
      </c>
    </row>
    <row r="111" spans="1:3" x14ac:dyDescent="0.25">
      <c r="A111" s="10" t="s">
        <v>1044</v>
      </c>
      <c r="B111" s="14"/>
      <c r="C111" s="20">
        <v>24</v>
      </c>
    </row>
    <row r="112" spans="1:3" ht="22.5" x14ac:dyDescent="0.25">
      <c r="A112" s="10" t="s">
        <v>1045</v>
      </c>
      <c r="B112" s="14"/>
      <c r="C112" s="20">
        <v>35</v>
      </c>
    </row>
    <row r="113" spans="1:1" x14ac:dyDescent="0.25">
      <c r="A113" s="4"/>
    </row>
  </sheetData>
  <sheetProtection algorithmName="SHA-512" hashValue="WYIy6wtjyVGdkS4Gk3iFZFhdYyKKHJhseXYR4MobsrjoxYVgQ3JDqr9axGFjq3D0nfrjVv/0h/NoQ4scj8Bq7g==" saltValue="xrj5s0kIBJWST+6PvQRAz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0" t="s">
        <v>1049</v>
      </c>
      <c r="C5" s="20">
        <v>97</v>
      </c>
    </row>
    <row r="6" spans="1:3" x14ac:dyDescent="0.25">
      <c r="A6" s="191"/>
      <c r="B6" s="30" t="s">
        <v>304</v>
      </c>
      <c r="C6" s="20">
        <v>276</v>
      </c>
    </row>
    <row r="7" spans="1:3" x14ac:dyDescent="0.25">
      <c r="A7" s="191"/>
      <c r="B7" s="30" t="s">
        <v>1050</v>
      </c>
      <c r="C7" s="20">
        <v>26</v>
      </c>
    </row>
    <row r="8" spans="1:3" x14ac:dyDescent="0.25">
      <c r="A8" s="191"/>
      <c r="B8" s="30" t="s">
        <v>1051</v>
      </c>
      <c r="C8" s="20">
        <v>1</v>
      </c>
    </row>
    <row r="9" spans="1:3" x14ac:dyDescent="0.25">
      <c r="A9" s="191"/>
      <c r="B9" s="30" t="s">
        <v>1052</v>
      </c>
      <c r="C9" s="20">
        <v>0</v>
      </c>
    </row>
    <row r="10" spans="1:3" x14ac:dyDescent="0.25">
      <c r="A10" s="191"/>
      <c r="B10" s="30" t="s">
        <v>1053</v>
      </c>
      <c r="C10" s="20">
        <v>0</v>
      </c>
    </row>
    <row r="11" spans="1:3" x14ac:dyDescent="0.25">
      <c r="A11" s="192"/>
      <c r="B11" s="30" t="s">
        <v>1054</v>
      </c>
      <c r="C11" s="20">
        <v>0</v>
      </c>
    </row>
    <row r="12" spans="1:3" x14ac:dyDescent="0.25">
      <c r="A12" s="190" t="s">
        <v>1055</v>
      </c>
      <c r="B12" s="30" t="s">
        <v>65</v>
      </c>
      <c r="C12" s="20">
        <v>109</v>
      </c>
    </row>
    <row r="13" spans="1:3" x14ac:dyDescent="0.25">
      <c r="A13" s="191"/>
      <c r="B13" s="30" t="s">
        <v>1056</v>
      </c>
      <c r="C13" s="20">
        <v>84</v>
      </c>
    </row>
    <row r="14" spans="1:3" x14ac:dyDescent="0.25">
      <c r="A14" s="191"/>
      <c r="B14" s="30" t="s">
        <v>1057</v>
      </c>
      <c r="C14" s="20">
        <v>0</v>
      </c>
    </row>
    <row r="15" spans="1:3" x14ac:dyDescent="0.25">
      <c r="A15" s="192"/>
      <c r="B15" s="30" t="s">
        <v>1058</v>
      </c>
      <c r="C15" s="20">
        <v>0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19"/>
    </row>
    <row r="20" spans="1:3" x14ac:dyDescent="0.25">
      <c r="A20" s="10" t="s">
        <v>1061</v>
      </c>
      <c r="B20" s="31"/>
      <c r="C20" s="19"/>
    </row>
    <row r="21" spans="1:3" x14ac:dyDescent="0.25">
      <c r="A21" s="10" t="s">
        <v>1062</v>
      </c>
      <c r="B21" s="31"/>
      <c r="C21" s="19"/>
    </row>
    <row r="22" spans="1:3" x14ac:dyDescent="0.25">
      <c r="A22" s="10" t="s">
        <v>1063</v>
      </c>
      <c r="B22" s="31"/>
      <c r="C22" s="19"/>
    </row>
    <row r="23" spans="1:3" x14ac:dyDescent="0.25">
      <c r="A23" s="10" t="s">
        <v>1064</v>
      </c>
      <c r="B23" s="31"/>
      <c r="C23" s="19"/>
    </row>
    <row r="24" spans="1:3" x14ac:dyDescent="0.25">
      <c r="A24" s="10" t="s">
        <v>1065</v>
      </c>
      <c r="B24" s="31"/>
      <c r="C24" s="19"/>
    </row>
    <row r="25" spans="1:3" x14ac:dyDescent="0.25">
      <c r="A25" s="10" t="s">
        <v>1066</v>
      </c>
      <c r="B25" s="31"/>
      <c r="C25" s="19"/>
    </row>
    <row r="26" spans="1:3" x14ac:dyDescent="0.25">
      <c r="A26" s="10" t="s">
        <v>1067</v>
      </c>
      <c r="B26" s="31"/>
      <c r="C26" s="19"/>
    </row>
    <row r="27" spans="1:3" x14ac:dyDescent="0.25">
      <c r="A27" s="10" t="s">
        <v>1068</v>
      </c>
      <c r="B27" s="31"/>
      <c r="C27" s="19"/>
    </row>
    <row r="28" spans="1:3" x14ac:dyDescent="0.25">
      <c r="A28" s="10" t="s">
        <v>1069</v>
      </c>
      <c r="B28" s="31"/>
      <c r="C28" s="19"/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1</v>
      </c>
    </row>
    <row r="33" spans="1:6" x14ac:dyDescent="0.25">
      <c r="A33" s="10" t="s">
        <v>1072</v>
      </c>
      <c r="B33" s="31"/>
      <c r="C33" s="20">
        <v>21</v>
      </c>
    </row>
    <row r="34" spans="1:6" x14ac:dyDescent="0.25">
      <c r="A34" s="10" t="s">
        <v>1073</v>
      </c>
      <c r="B34" s="31"/>
      <c r="C34" s="20">
        <v>0</v>
      </c>
    </row>
    <row r="35" spans="1:6" x14ac:dyDescent="0.25">
      <c r="A35" s="10" t="s">
        <v>1074</v>
      </c>
      <c r="B35" s="31"/>
      <c r="C35" s="19"/>
    </row>
    <row r="36" spans="1:6" x14ac:dyDescent="0.25">
      <c r="A36" s="10" t="s">
        <v>1075</v>
      </c>
      <c r="B36" s="31"/>
      <c r="C36" s="19"/>
    </row>
    <row r="37" spans="1:6" x14ac:dyDescent="0.25">
      <c r="A37" s="10" t="s">
        <v>1076</v>
      </c>
      <c r="B37" s="31"/>
      <c r="C37" s="19"/>
    </row>
    <row r="38" spans="1:6" x14ac:dyDescent="0.25">
      <c r="A38" s="10" t="s">
        <v>1077</v>
      </c>
      <c r="B38" s="31"/>
      <c r="C38" s="19"/>
    </row>
    <row r="39" spans="1:6" x14ac:dyDescent="0.25">
      <c r="A39" s="10" t="s">
        <v>1078</v>
      </c>
      <c r="B39" s="31"/>
      <c r="C39" s="19"/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6</v>
      </c>
    </row>
    <row r="44" spans="1:6" x14ac:dyDescent="0.25">
      <c r="A44" s="10" t="s">
        <v>114</v>
      </c>
      <c r="B44" s="31"/>
      <c r="C44" s="20">
        <v>4</v>
      </c>
    </row>
    <row r="45" spans="1:6" x14ac:dyDescent="0.25">
      <c r="A45" s="10" t="s">
        <v>1080</v>
      </c>
      <c r="B45" s="31"/>
      <c r="C45" s="20">
        <v>2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88"/>
      <c r="B52" s="11" t="s">
        <v>334</v>
      </c>
      <c r="C52" s="12">
        <v>29</v>
      </c>
      <c r="D52" s="12">
        <v>5</v>
      </c>
      <c r="E52" s="12">
        <v>0</v>
      </c>
      <c r="F52" s="20">
        <v>3</v>
      </c>
    </row>
    <row r="53" spans="1:6" x14ac:dyDescent="0.25">
      <c r="A53" s="188"/>
      <c r="B53" s="11" t="s">
        <v>1087</v>
      </c>
      <c r="C53" s="12">
        <v>198</v>
      </c>
      <c r="D53" s="12">
        <v>50</v>
      </c>
      <c r="E53" s="12">
        <v>9</v>
      </c>
      <c r="F53" s="20">
        <v>47</v>
      </c>
    </row>
    <row r="54" spans="1:6" x14ac:dyDescent="0.25">
      <c r="A54" s="188"/>
      <c r="B54" s="11" t="s">
        <v>1088</v>
      </c>
      <c r="C54" s="12">
        <v>91</v>
      </c>
      <c r="D54" s="12">
        <v>11</v>
      </c>
      <c r="E54" s="12">
        <v>1</v>
      </c>
      <c r="F54" s="20">
        <v>9</v>
      </c>
    </row>
    <row r="55" spans="1:6" x14ac:dyDescent="0.25">
      <c r="A55" s="188"/>
      <c r="B55" s="11" t="s">
        <v>1089</v>
      </c>
      <c r="C55" s="12">
        <v>0</v>
      </c>
      <c r="D55" s="12">
        <v>0</v>
      </c>
      <c r="E55" s="12">
        <v>0</v>
      </c>
      <c r="F55" s="20">
        <v>0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188"/>
      <c r="B57" s="11" t="s">
        <v>1091</v>
      </c>
      <c r="C57" s="12">
        <v>77</v>
      </c>
      <c r="D57" s="12">
        <v>4</v>
      </c>
      <c r="E57" s="12">
        <v>1</v>
      </c>
      <c r="F57" s="20">
        <v>4</v>
      </c>
    </row>
    <row r="58" spans="1:6" x14ac:dyDescent="0.25">
      <c r="A58" s="188"/>
      <c r="B58" s="11" t="s">
        <v>1092</v>
      </c>
      <c r="C58" s="12">
        <v>11</v>
      </c>
      <c r="D58" s="12">
        <v>0</v>
      </c>
      <c r="E58" s="12">
        <v>0</v>
      </c>
      <c r="F58" s="20">
        <v>0</v>
      </c>
    </row>
    <row r="59" spans="1:6" x14ac:dyDescent="0.25">
      <c r="A59" s="188"/>
      <c r="B59" s="11" t="s">
        <v>1093</v>
      </c>
      <c r="C59" s="12">
        <v>7</v>
      </c>
      <c r="D59" s="12">
        <v>1</v>
      </c>
      <c r="E59" s="12">
        <v>0</v>
      </c>
      <c r="F59" s="20">
        <v>1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188"/>
      <c r="B61" s="11" t="s">
        <v>1094</v>
      </c>
      <c r="C61" s="12">
        <v>2</v>
      </c>
      <c r="D61" s="12">
        <v>0</v>
      </c>
      <c r="E61" s="12">
        <v>0</v>
      </c>
      <c r="F61" s="20">
        <v>0</v>
      </c>
    </row>
    <row r="62" spans="1:6" x14ac:dyDescent="0.25">
      <c r="A62" s="188"/>
      <c r="B62" s="11" t="s">
        <v>1095</v>
      </c>
      <c r="C62" s="12">
        <v>5</v>
      </c>
      <c r="D62" s="12">
        <v>0</v>
      </c>
      <c r="E62" s="12">
        <v>0</v>
      </c>
      <c r="F62" s="20">
        <v>0</v>
      </c>
    </row>
    <row r="63" spans="1:6" x14ac:dyDescent="0.25">
      <c r="A63" s="188"/>
      <c r="B63" s="11" t="s">
        <v>1096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8"/>
      <c r="B64" s="11" t="s">
        <v>1097</v>
      </c>
      <c r="C64" s="12">
        <v>34</v>
      </c>
      <c r="D64" s="12">
        <v>18</v>
      </c>
      <c r="E64" s="12">
        <v>1</v>
      </c>
      <c r="F64" s="20">
        <v>19</v>
      </c>
    </row>
    <row r="65" spans="1:6" x14ac:dyDescent="0.25">
      <c r="A65" s="188"/>
      <c r="B65" s="11" t="s">
        <v>1098</v>
      </c>
      <c r="C65" s="12">
        <v>25</v>
      </c>
      <c r="D65" s="12">
        <v>18</v>
      </c>
      <c r="E65" s="12">
        <v>0</v>
      </c>
      <c r="F65" s="20">
        <v>0</v>
      </c>
    </row>
    <row r="66" spans="1:6" x14ac:dyDescent="0.25">
      <c r="A66" s="189"/>
      <c r="B66" s="11" t="s">
        <v>1099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201" t="s">
        <v>1100</v>
      </c>
      <c r="B67" s="202"/>
      <c r="C67" s="27">
        <v>479</v>
      </c>
      <c r="D67" s="27">
        <v>107</v>
      </c>
      <c r="E67" s="27">
        <v>12</v>
      </c>
      <c r="F67" s="27">
        <v>83</v>
      </c>
    </row>
    <row r="68" spans="1:6" x14ac:dyDescent="0.25">
      <c r="A68" s="187" t="s">
        <v>977</v>
      </c>
      <c r="B68" s="11" t="s">
        <v>1101</v>
      </c>
      <c r="C68" s="12">
        <v>38</v>
      </c>
      <c r="D68" s="12">
        <v>0</v>
      </c>
      <c r="E68" s="12">
        <v>0</v>
      </c>
      <c r="F68" s="20">
        <v>0</v>
      </c>
    </row>
    <row r="69" spans="1:6" x14ac:dyDescent="0.25">
      <c r="A69" s="188"/>
      <c r="B69" s="11" t="s">
        <v>1102</v>
      </c>
      <c r="C69" s="12">
        <v>9</v>
      </c>
      <c r="D69" s="12">
        <v>0</v>
      </c>
      <c r="E69" s="12">
        <v>0</v>
      </c>
      <c r="F69" s="20">
        <v>0</v>
      </c>
    </row>
    <row r="70" spans="1:6" x14ac:dyDescent="0.25">
      <c r="A70" s="189"/>
      <c r="B70" s="11" t="s">
        <v>111</v>
      </c>
      <c r="C70" s="12">
        <v>35</v>
      </c>
      <c r="D70" s="12">
        <v>0</v>
      </c>
      <c r="E70" s="12">
        <v>0</v>
      </c>
      <c r="F70" s="20">
        <v>0</v>
      </c>
    </row>
    <row r="71" spans="1:6" x14ac:dyDescent="0.25">
      <c r="A71" s="201" t="s">
        <v>1103</v>
      </c>
      <c r="B71" s="202"/>
      <c r="C71" s="27">
        <v>82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IRA/t4HBh3ntmxJihzNigv2TzNojPV6t5Zf52+hg1AKqBC4/2JPOQ4ctM1mengWBIMy8XIKQV7kjvB4FYPavhA==" saltValue="zaYKaJPmOntf5HULy7Jts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2372</v>
      </c>
    </row>
    <row r="6" spans="1:3" x14ac:dyDescent="0.25">
      <c r="A6" s="188"/>
      <c r="B6" s="11" t="s">
        <v>1049</v>
      </c>
      <c r="C6" s="20">
        <v>1687</v>
      </c>
    </row>
    <row r="7" spans="1:3" x14ac:dyDescent="0.25">
      <c r="A7" s="188"/>
      <c r="B7" s="11" t="s">
        <v>1108</v>
      </c>
      <c r="C7" s="20">
        <v>4294</v>
      </c>
    </row>
    <row r="8" spans="1:3" x14ac:dyDescent="0.25">
      <c r="A8" s="188"/>
      <c r="B8" s="11" t="s">
        <v>1109</v>
      </c>
      <c r="C8" s="20">
        <v>194</v>
      </c>
    </row>
    <row r="9" spans="1:3" x14ac:dyDescent="0.25">
      <c r="A9" s="188"/>
      <c r="B9" s="11" t="s">
        <v>1051</v>
      </c>
      <c r="C9" s="20">
        <v>9</v>
      </c>
    </row>
    <row r="10" spans="1:3" x14ac:dyDescent="0.25">
      <c r="A10" s="188"/>
      <c r="B10" s="11" t="s">
        <v>1052</v>
      </c>
      <c r="C10" s="20">
        <v>0</v>
      </c>
    </row>
    <row r="11" spans="1:3" x14ac:dyDescent="0.25">
      <c r="A11" s="188"/>
      <c r="B11" s="11" t="s">
        <v>1110</v>
      </c>
      <c r="C11" s="20">
        <v>0</v>
      </c>
    </row>
    <row r="12" spans="1:3" x14ac:dyDescent="0.25">
      <c r="A12" s="189"/>
      <c r="B12" s="11" t="s">
        <v>1111</v>
      </c>
      <c r="C12" s="20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4"/>
      <c r="C16" s="20">
        <v>1814</v>
      </c>
    </row>
    <row r="17" spans="1:3" x14ac:dyDescent="0.25">
      <c r="A17" s="18" t="s">
        <v>1114</v>
      </c>
      <c r="B17" s="14"/>
      <c r="C17" s="20">
        <v>54</v>
      </c>
    </row>
    <row r="18" spans="1:3" x14ac:dyDescent="0.25">
      <c r="A18" s="18" t="s">
        <v>1115</v>
      </c>
      <c r="B18" s="14"/>
      <c r="C18" s="20">
        <v>1567</v>
      </c>
    </row>
    <row r="19" spans="1:3" x14ac:dyDescent="0.25">
      <c r="A19" s="18" t="s">
        <v>1116</v>
      </c>
      <c r="B19" s="14"/>
      <c r="C19" s="20">
        <v>36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4"/>
      <c r="C23" s="20">
        <v>1</v>
      </c>
    </row>
    <row r="24" spans="1:3" x14ac:dyDescent="0.25">
      <c r="A24" s="18" t="s">
        <v>1119</v>
      </c>
      <c r="B24" s="14"/>
      <c r="C24" s="20">
        <v>38</v>
      </c>
    </row>
    <row r="25" spans="1:3" x14ac:dyDescent="0.25">
      <c r="A25" s="18" t="s">
        <v>1120</v>
      </c>
      <c r="B25" s="14"/>
      <c r="C25" s="20">
        <v>0</v>
      </c>
    </row>
    <row r="26" spans="1:3" x14ac:dyDescent="0.25">
      <c r="A26" s="18" t="s">
        <v>1121</v>
      </c>
      <c r="B26" s="14"/>
      <c r="C26" s="20">
        <v>0</v>
      </c>
    </row>
    <row r="27" spans="1:3" x14ac:dyDescent="0.25">
      <c r="A27" s="18" t="s">
        <v>1122</v>
      </c>
      <c r="B27" s="14"/>
      <c r="C27" s="20">
        <v>2</v>
      </c>
    </row>
    <row r="28" spans="1:3" x14ac:dyDescent="0.25">
      <c r="A28" s="18" t="s">
        <v>1123</v>
      </c>
      <c r="B28" s="14"/>
      <c r="C28" s="20">
        <v>376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4"/>
      <c r="C32" s="20">
        <v>0</v>
      </c>
    </row>
    <row r="33" spans="1:3" x14ac:dyDescent="0.25">
      <c r="A33" s="18" t="s">
        <v>1126</v>
      </c>
      <c r="B33" s="14"/>
      <c r="C33" s="20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4"/>
      <c r="C37" s="20">
        <v>39</v>
      </c>
    </row>
    <row r="38" spans="1:3" x14ac:dyDescent="0.25">
      <c r="A38" s="18" t="s">
        <v>1128</v>
      </c>
      <c r="B38" s="14"/>
      <c r="C38" s="20">
        <v>157</v>
      </c>
    </row>
    <row r="39" spans="1:3" x14ac:dyDescent="0.25">
      <c r="A39" s="18" t="s">
        <v>1129</v>
      </c>
      <c r="B39" s="14"/>
      <c r="C39" s="20">
        <v>483</v>
      </c>
    </row>
    <row r="40" spans="1:3" x14ac:dyDescent="0.25">
      <c r="A40" s="18" t="s">
        <v>1130</v>
      </c>
      <c r="B40" s="14"/>
      <c r="C40" s="20">
        <v>112</v>
      </c>
    </row>
    <row r="41" spans="1:3" x14ac:dyDescent="0.25">
      <c r="A41" s="18" t="s">
        <v>1131</v>
      </c>
      <c r="B41" s="14"/>
      <c r="C41" s="20">
        <v>202</v>
      </c>
    </row>
    <row r="42" spans="1:3" x14ac:dyDescent="0.25">
      <c r="A42" s="18" t="s">
        <v>1132</v>
      </c>
      <c r="B42" s="14"/>
      <c r="C42" s="20">
        <v>343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4"/>
      <c r="C46" s="19"/>
    </row>
    <row r="47" spans="1:3" x14ac:dyDescent="0.25">
      <c r="A47" s="18" t="s">
        <v>1135</v>
      </c>
      <c r="B47" s="14"/>
      <c r="C47" s="20">
        <v>11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0">
        <v>202</v>
      </c>
    </row>
    <row r="52" spans="1:6" x14ac:dyDescent="0.25">
      <c r="A52" s="188"/>
      <c r="B52" s="11" t="s">
        <v>1139</v>
      </c>
      <c r="C52" s="20">
        <v>217</v>
      </c>
    </row>
    <row r="53" spans="1:6" x14ac:dyDescent="0.25">
      <c r="A53" s="188"/>
      <c r="B53" s="11" t="s">
        <v>1140</v>
      </c>
      <c r="C53" s="20">
        <v>132</v>
      </c>
    </row>
    <row r="54" spans="1:6" x14ac:dyDescent="0.25">
      <c r="A54" s="189"/>
      <c r="B54" s="11" t="s">
        <v>1141</v>
      </c>
      <c r="C54" s="20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15</v>
      </c>
    </row>
    <row r="59" spans="1:6" x14ac:dyDescent="0.25">
      <c r="A59" s="18" t="s">
        <v>114</v>
      </c>
      <c r="B59" s="14"/>
      <c r="C59" s="20">
        <v>8</v>
      </c>
    </row>
    <row r="60" spans="1:6" x14ac:dyDescent="0.25">
      <c r="A60" s="18" t="s">
        <v>1080</v>
      </c>
      <c r="B60" s="14"/>
      <c r="C60" s="20">
        <v>5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88"/>
      <c r="B65" s="11" t="s">
        <v>1085</v>
      </c>
      <c r="C65" s="12">
        <v>1</v>
      </c>
      <c r="D65" s="12">
        <v>0</v>
      </c>
      <c r="E65" s="12">
        <v>0</v>
      </c>
      <c r="F65" s="20">
        <v>0</v>
      </c>
    </row>
    <row r="66" spans="1:6" x14ac:dyDescent="0.25">
      <c r="A66" s="188"/>
      <c r="B66" s="11" t="s">
        <v>1086</v>
      </c>
      <c r="C66" s="12">
        <v>3</v>
      </c>
      <c r="D66" s="12">
        <v>0</v>
      </c>
      <c r="E66" s="12">
        <v>0</v>
      </c>
      <c r="F66" s="20">
        <v>0</v>
      </c>
    </row>
    <row r="67" spans="1:6" x14ac:dyDescent="0.25">
      <c r="A67" s="188"/>
      <c r="B67" s="11" t="s">
        <v>334</v>
      </c>
      <c r="C67" s="12">
        <v>864</v>
      </c>
      <c r="D67" s="12">
        <v>5</v>
      </c>
      <c r="E67" s="12">
        <v>5</v>
      </c>
      <c r="F67" s="20">
        <v>7</v>
      </c>
    </row>
    <row r="68" spans="1:6" x14ac:dyDescent="0.25">
      <c r="A68" s="188"/>
      <c r="B68" s="11" t="s">
        <v>1142</v>
      </c>
      <c r="C68" s="12">
        <v>2619</v>
      </c>
      <c r="D68" s="12">
        <v>678</v>
      </c>
      <c r="E68" s="12">
        <v>13</v>
      </c>
      <c r="F68" s="20">
        <v>656</v>
      </c>
    </row>
    <row r="69" spans="1:6" x14ac:dyDescent="0.25">
      <c r="A69" s="188"/>
      <c r="B69" s="11" t="s">
        <v>1143</v>
      </c>
      <c r="C69" s="12">
        <v>1001</v>
      </c>
      <c r="D69" s="12">
        <v>29</v>
      </c>
      <c r="E69" s="12">
        <v>4</v>
      </c>
      <c r="F69" s="20">
        <v>33</v>
      </c>
    </row>
    <row r="70" spans="1:6" x14ac:dyDescent="0.25">
      <c r="A70" s="188"/>
      <c r="B70" s="11" t="s">
        <v>1089</v>
      </c>
      <c r="C70" s="12">
        <v>44</v>
      </c>
      <c r="D70" s="12">
        <v>43</v>
      </c>
      <c r="E70" s="12">
        <v>0</v>
      </c>
      <c r="F70" s="20">
        <v>34</v>
      </c>
    </row>
    <row r="71" spans="1:6" x14ac:dyDescent="0.25">
      <c r="A71" s="188"/>
      <c r="B71" s="11" t="s">
        <v>1144</v>
      </c>
      <c r="C71" s="12">
        <v>1</v>
      </c>
      <c r="D71" s="12">
        <v>0</v>
      </c>
      <c r="E71" s="12">
        <v>0</v>
      </c>
      <c r="F71" s="20">
        <v>0</v>
      </c>
    </row>
    <row r="72" spans="1:6" x14ac:dyDescent="0.25">
      <c r="A72" s="188"/>
      <c r="B72" s="11" t="s">
        <v>1145</v>
      </c>
      <c r="C72" s="12">
        <v>809</v>
      </c>
      <c r="D72" s="12">
        <v>277</v>
      </c>
      <c r="E72" s="12">
        <v>5</v>
      </c>
      <c r="F72" s="20">
        <v>247</v>
      </c>
    </row>
    <row r="73" spans="1:6" x14ac:dyDescent="0.25">
      <c r="A73" s="188"/>
      <c r="B73" s="11" t="s">
        <v>1146</v>
      </c>
      <c r="C73" s="12">
        <v>258</v>
      </c>
      <c r="D73" s="12">
        <v>74</v>
      </c>
      <c r="E73" s="12">
        <v>2</v>
      </c>
      <c r="F73" s="20">
        <v>63</v>
      </c>
    </row>
    <row r="74" spans="1:6" x14ac:dyDescent="0.25">
      <c r="A74" s="188"/>
      <c r="B74" s="11" t="s">
        <v>1093</v>
      </c>
      <c r="C74" s="12">
        <v>160</v>
      </c>
      <c r="D74" s="12">
        <v>30</v>
      </c>
      <c r="E74" s="12">
        <v>1</v>
      </c>
      <c r="F74" s="20">
        <v>30</v>
      </c>
    </row>
    <row r="75" spans="1:6" x14ac:dyDescent="0.25">
      <c r="A75" s="188"/>
      <c r="B75" s="11" t="s">
        <v>405</v>
      </c>
      <c r="C75" s="12">
        <v>181</v>
      </c>
      <c r="D75" s="12">
        <v>6</v>
      </c>
      <c r="E75" s="12">
        <v>0</v>
      </c>
      <c r="F75" s="20">
        <v>4</v>
      </c>
    </row>
    <row r="76" spans="1:6" x14ac:dyDescent="0.25">
      <c r="A76" s="188"/>
      <c r="B76" s="11" t="s">
        <v>1094</v>
      </c>
      <c r="C76" s="12">
        <v>6</v>
      </c>
      <c r="D76" s="12">
        <v>0</v>
      </c>
      <c r="E76" s="12">
        <v>0</v>
      </c>
      <c r="F76" s="20">
        <v>0</v>
      </c>
    </row>
    <row r="77" spans="1:6" x14ac:dyDescent="0.25">
      <c r="A77" s="188"/>
      <c r="B77" s="11" t="s">
        <v>1095</v>
      </c>
      <c r="C77" s="12">
        <v>7</v>
      </c>
      <c r="D77" s="12">
        <v>0</v>
      </c>
      <c r="E77" s="12">
        <v>0</v>
      </c>
      <c r="F77" s="20">
        <v>0</v>
      </c>
    </row>
    <row r="78" spans="1:6" x14ac:dyDescent="0.25">
      <c r="A78" s="188"/>
      <c r="B78" s="11" t="s">
        <v>1096</v>
      </c>
      <c r="C78" s="12">
        <v>1</v>
      </c>
      <c r="D78" s="12">
        <v>0</v>
      </c>
      <c r="E78" s="12">
        <v>0</v>
      </c>
      <c r="F78" s="20">
        <v>0</v>
      </c>
    </row>
    <row r="79" spans="1:6" x14ac:dyDescent="0.25">
      <c r="A79" s="188"/>
      <c r="B79" s="11" t="s">
        <v>1097</v>
      </c>
      <c r="C79" s="12">
        <v>1329</v>
      </c>
      <c r="D79" s="12">
        <v>503</v>
      </c>
      <c r="E79" s="12">
        <v>0</v>
      </c>
      <c r="F79" s="20">
        <v>447</v>
      </c>
    </row>
    <row r="80" spans="1:6" x14ac:dyDescent="0.25">
      <c r="A80" s="188"/>
      <c r="B80" s="11" t="s">
        <v>1098</v>
      </c>
      <c r="C80" s="12">
        <v>38</v>
      </c>
      <c r="D80" s="12">
        <v>4</v>
      </c>
      <c r="E80" s="12">
        <v>0</v>
      </c>
      <c r="F80" s="20">
        <v>3</v>
      </c>
    </row>
    <row r="81" spans="1:6" x14ac:dyDescent="0.25">
      <c r="A81" s="189"/>
      <c r="B81" s="11" t="s">
        <v>1099</v>
      </c>
      <c r="C81" s="12">
        <v>20</v>
      </c>
      <c r="D81" s="12">
        <v>4</v>
      </c>
      <c r="E81" s="12">
        <v>0</v>
      </c>
      <c r="F81" s="20">
        <v>4</v>
      </c>
    </row>
    <row r="82" spans="1:6" x14ac:dyDescent="0.25">
      <c r="A82" s="203" t="s">
        <v>1100</v>
      </c>
      <c r="B82" s="204"/>
      <c r="C82" s="27">
        <v>7342</v>
      </c>
      <c r="D82" s="27">
        <v>1653</v>
      </c>
      <c r="E82" s="27">
        <v>30</v>
      </c>
      <c r="F82" s="27">
        <v>1528</v>
      </c>
    </row>
    <row r="83" spans="1:6" x14ac:dyDescent="0.25">
      <c r="A83" s="187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0">
        <v>0</v>
      </c>
    </row>
    <row r="84" spans="1:6" x14ac:dyDescent="0.25">
      <c r="A84" s="188"/>
      <c r="B84" s="11" t="s">
        <v>1102</v>
      </c>
      <c r="C84" s="12">
        <v>0</v>
      </c>
      <c r="D84" s="12">
        <v>0</v>
      </c>
      <c r="E84" s="12">
        <v>0</v>
      </c>
      <c r="F84" s="20">
        <v>0</v>
      </c>
    </row>
    <row r="85" spans="1:6" x14ac:dyDescent="0.25">
      <c r="A85" s="189"/>
      <c r="B85" s="11" t="s">
        <v>111</v>
      </c>
      <c r="C85" s="12">
        <v>109</v>
      </c>
      <c r="D85" s="12">
        <v>0</v>
      </c>
      <c r="E85" s="12">
        <v>83</v>
      </c>
      <c r="F85" s="20">
        <v>0</v>
      </c>
    </row>
    <row r="86" spans="1:6" x14ac:dyDescent="0.25">
      <c r="A86" s="203" t="s">
        <v>1148</v>
      </c>
      <c r="B86" s="204"/>
      <c r="C86" s="27">
        <v>109</v>
      </c>
      <c r="D86" s="27">
        <v>0</v>
      </c>
      <c r="E86" s="27">
        <v>83</v>
      </c>
      <c r="F86" s="27">
        <v>0</v>
      </c>
    </row>
    <row r="87" spans="1:6" x14ac:dyDescent="0.25">
      <c r="A87" s="4"/>
    </row>
  </sheetData>
  <sheetProtection algorithmName="SHA-512" hashValue="v1IIE6xcQxshpzSxAonk8gETKsxM2OhG0OywCNCuvxAHWUM0Wi6R/fc35vGNnCgptf12QEocLL3xUQaY2DU/2g==" saltValue="h23eKscmoyZ5yHOlJ9Qt0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20">
        <v>0</v>
      </c>
    </row>
    <row r="6" spans="1:3" x14ac:dyDescent="0.25">
      <c r="A6" s="10" t="s">
        <v>1152</v>
      </c>
      <c r="B6" s="14"/>
      <c r="C6" s="20">
        <v>1</v>
      </c>
    </row>
    <row r="7" spans="1:3" x14ac:dyDescent="0.25">
      <c r="A7" s="10" t="s">
        <v>1153</v>
      </c>
      <c r="B7" s="14"/>
      <c r="C7" s="20">
        <v>1</v>
      </c>
    </row>
    <row r="8" spans="1:3" x14ac:dyDescent="0.25">
      <c r="A8" s="10" t="s">
        <v>1154</v>
      </c>
      <c r="B8" s="14"/>
      <c r="C8" s="20">
        <v>0</v>
      </c>
    </row>
    <row r="9" spans="1:3" x14ac:dyDescent="0.25">
      <c r="A9" s="10" t="s">
        <v>1155</v>
      </c>
      <c r="B9" s="14"/>
      <c r="C9" s="20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20">
        <v>7</v>
      </c>
    </row>
    <row r="14" spans="1:3" x14ac:dyDescent="0.25">
      <c r="A14" s="10" t="s">
        <v>1152</v>
      </c>
      <c r="B14" s="14"/>
      <c r="C14" s="20">
        <v>19</v>
      </c>
    </row>
    <row r="15" spans="1:3" x14ac:dyDescent="0.25">
      <c r="A15" s="10" t="s">
        <v>1157</v>
      </c>
      <c r="B15" s="14"/>
      <c r="C15" s="20">
        <v>1</v>
      </c>
    </row>
    <row r="16" spans="1:3" x14ac:dyDescent="0.25">
      <c r="A16" s="10" t="s">
        <v>1154</v>
      </c>
      <c r="B16" s="14"/>
      <c r="C16" s="20">
        <v>0</v>
      </c>
    </row>
    <row r="17" spans="1:3" x14ac:dyDescent="0.25">
      <c r="A17" s="10" t="s">
        <v>1155</v>
      </c>
      <c r="B17" s="14"/>
      <c r="C17" s="20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20">
        <v>4</v>
      </c>
    </row>
    <row r="22" spans="1:3" x14ac:dyDescent="0.25">
      <c r="A22" s="10" t="s">
        <v>1159</v>
      </c>
      <c r="B22" s="14"/>
      <c r="C22" s="20">
        <v>3</v>
      </c>
    </row>
    <row r="23" spans="1:3" x14ac:dyDescent="0.25">
      <c r="A23" s="10" t="s">
        <v>1160</v>
      </c>
      <c r="B23" s="14"/>
      <c r="C23" s="20">
        <v>1</v>
      </c>
    </row>
    <row r="24" spans="1:3" x14ac:dyDescent="0.25">
      <c r="A24" s="10" t="s">
        <v>1161</v>
      </c>
      <c r="B24" s="14"/>
      <c r="C24" s="20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20">
        <v>15</v>
      </c>
    </row>
    <row r="29" spans="1:3" x14ac:dyDescent="0.25">
      <c r="A29" s="10" t="s">
        <v>1164</v>
      </c>
      <c r="B29" s="14"/>
      <c r="C29" s="20">
        <v>4</v>
      </c>
    </row>
    <row r="30" spans="1:3" x14ac:dyDescent="0.25">
      <c r="A30" s="10" t="s">
        <v>1165</v>
      </c>
      <c r="B30" s="14"/>
      <c r="C30" s="20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20">
        <v>0</v>
      </c>
    </row>
    <row r="35" spans="1:3" x14ac:dyDescent="0.25">
      <c r="A35" s="10" t="s">
        <v>1168</v>
      </c>
      <c r="B35" s="14"/>
      <c r="C35" s="20">
        <v>8</v>
      </c>
    </row>
    <row r="36" spans="1:3" x14ac:dyDescent="0.25">
      <c r="A36" s="10" t="s">
        <v>1169</v>
      </c>
      <c r="B36" s="14"/>
      <c r="C36" s="20">
        <v>5</v>
      </c>
    </row>
    <row r="37" spans="1:3" x14ac:dyDescent="0.25">
      <c r="A37" s="4"/>
    </row>
  </sheetData>
  <sheetProtection algorithmName="SHA-512" hashValue="8sosl5rvG/wi1yCAu2h4Y1PhewAtl+C0D5O6kGVnvJxl53rHW6LaPaMngVbdlVNYlfkAnvtv/0+xDjqjZg06bw==" saltValue="kzOngiok9zEERxLXI/3i9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20">
        <v>20</v>
      </c>
    </row>
    <row r="6" spans="1:3" x14ac:dyDescent="0.25">
      <c r="A6" s="10" t="s">
        <v>1173</v>
      </c>
      <c r="B6" s="14"/>
      <c r="C6" s="20">
        <v>25</v>
      </c>
    </row>
    <row r="7" spans="1:3" x14ac:dyDescent="0.25">
      <c r="A7" s="10" t="s">
        <v>1174</v>
      </c>
      <c r="B7" s="14"/>
      <c r="C7" s="20">
        <v>26</v>
      </c>
    </row>
    <row r="8" spans="1:3" x14ac:dyDescent="0.25">
      <c r="A8" s="10" t="s">
        <v>1175</v>
      </c>
      <c r="B8" s="14"/>
      <c r="C8" s="20">
        <v>10</v>
      </c>
    </row>
    <row r="9" spans="1:3" x14ac:dyDescent="0.25">
      <c r="A9" s="10" t="s">
        <v>1176</v>
      </c>
      <c r="B9" s="14"/>
      <c r="C9" s="20">
        <v>0</v>
      </c>
    </row>
    <row r="10" spans="1:3" x14ac:dyDescent="0.25">
      <c r="A10" s="10" t="s">
        <v>1177</v>
      </c>
      <c r="B10" s="14"/>
      <c r="C10" s="20">
        <v>9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0">
        <v>97</v>
      </c>
    </row>
    <row r="15" spans="1:3" x14ac:dyDescent="0.25">
      <c r="A15" s="10" t="s">
        <v>1180</v>
      </c>
      <c r="B15" s="14"/>
      <c r="C15" s="20">
        <v>30</v>
      </c>
    </row>
    <row r="16" spans="1:3" x14ac:dyDescent="0.25">
      <c r="A16" s="10" t="s">
        <v>1181</v>
      </c>
      <c r="B16" s="14"/>
      <c r="C16" s="20">
        <v>1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20">
        <v>0</v>
      </c>
    </row>
    <row r="21" spans="1:3" x14ac:dyDescent="0.25">
      <c r="A21" s="10" t="s">
        <v>1184</v>
      </c>
      <c r="B21" s="14"/>
      <c r="C21" s="20">
        <v>0</v>
      </c>
    </row>
    <row r="22" spans="1:3" x14ac:dyDescent="0.25">
      <c r="A22" s="10" t="s">
        <v>1185</v>
      </c>
      <c r="B22" s="14"/>
      <c r="C22" s="20">
        <v>6</v>
      </c>
    </row>
    <row r="23" spans="1:3" x14ac:dyDescent="0.25">
      <c r="A23" s="10" t="s">
        <v>1113</v>
      </c>
      <c r="B23" s="14"/>
      <c r="C23" s="20">
        <v>0</v>
      </c>
    </row>
    <row r="24" spans="1:3" x14ac:dyDescent="0.25">
      <c r="A24" s="10" t="s">
        <v>1186</v>
      </c>
      <c r="B24" s="14"/>
      <c r="C24" s="20">
        <v>2</v>
      </c>
    </row>
    <row r="25" spans="1:3" x14ac:dyDescent="0.25">
      <c r="A25" s="10" t="s">
        <v>1187</v>
      </c>
      <c r="B25" s="14"/>
      <c r="C25" s="20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20">
        <v>0</v>
      </c>
    </row>
    <row r="30" spans="1:3" x14ac:dyDescent="0.25">
      <c r="A30" s="10" t="s">
        <v>1184</v>
      </c>
      <c r="B30" s="14"/>
      <c r="C30" s="20">
        <v>0</v>
      </c>
    </row>
    <row r="31" spans="1:3" x14ac:dyDescent="0.25">
      <c r="A31" s="10" t="s">
        <v>1185</v>
      </c>
      <c r="B31" s="14"/>
      <c r="C31" s="20">
        <v>46</v>
      </c>
    </row>
    <row r="32" spans="1:3" x14ac:dyDescent="0.25">
      <c r="A32" s="10" t="s">
        <v>1113</v>
      </c>
      <c r="B32" s="14"/>
      <c r="C32" s="20">
        <v>17</v>
      </c>
    </row>
    <row r="33" spans="1:3" x14ac:dyDescent="0.25">
      <c r="A33" s="10" t="s">
        <v>1186</v>
      </c>
      <c r="B33" s="14"/>
      <c r="C33" s="20">
        <v>26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20">
        <v>0</v>
      </c>
    </row>
    <row r="38" spans="1:3" x14ac:dyDescent="0.25">
      <c r="A38" s="10" t="s">
        <v>1184</v>
      </c>
      <c r="B38" s="14"/>
      <c r="C38" s="20">
        <v>0</v>
      </c>
    </row>
    <row r="39" spans="1:3" x14ac:dyDescent="0.25">
      <c r="A39" s="10" t="s">
        <v>1185</v>
      </c>
      <c r="B39" s="14"/>
      <c r="C39" s="20">
        <v>13</v>
      </c>
    </row>
    <row r="40" spans="1:3" x14ac:dyDescent="0.25">
      <c r="A40" s="10" t="s">
        <v>1113</v>
      </c>
      <c r="B40" s="14"/>
      <c r="C40" s="20">
        <v>3</v>
      </c>
    </row>
    <row r="41" spans="1:3" x14ac:dyDescent="0.25">
      <c r="A41" s="10" t="s">
        <v>1186</v>
      </c>
      <c r="B41" s="14"/>
      <c r="C41" s="20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20">
        <v>0</v>
      </c>
    </row>
    <row r="46" spans="1:3" x14ac:dyDescent="0.25">
      <c r="A46" s="10" t="s">
        <v>1184</v>
      </c>
      <c r="B46" s="14"/>
      <c r="C46" s="20">
        <v>0</v>
      </c>
    </row>
    <row r="47" spans="1:3" x14ac:dyDescent="0.25">
      <c r="A47" s="10" t="s">
        <v>1185</v>
      </c>
      <c r="B47" s="14"/>
      <c r="C47" s="20">
        <v>3</v>
      </c>
    </row>
    <row r="48" spans="1:3" x14ac:dyDescent="0.25">
      <c r="A48" s="10" t="s">
        <v>1113</v>
      </c>
      <c r="B48" s="14"/>
      <c r="C48" s="20">
        <v>3</v>
      </c>
    </row>
    <row r="49" spans="1:3" x14ac:dyDescent="0.25">
      <c r="A49" s="10" t="s">
        <v>1186</v>
      </c>
      <c r="B49" s="14"/>
      <c r="C49" s="20">
        <v>0</v>
      </c>
    </row>
    <row r="50" spans="1:3" x14ac:dyDescent="0.25">
      <c r="A50" s="4"/>
    </row>
  </sheetData>
  <sheetProtection algorithmName="SHA-512" hashValue="wO0BjgH8zMzZ7FGZDjmd1ao9tfroAl6j77Qr1C2j5PNKJjUmnYdW5HllgQbqzsH0yohgUej3cz05OIHz7sOXNQ==" saltValue="4s7COpRXxvXzcjKHHhico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1" t="s">
        <v>645</v>
      </c>
      <c r="B4" s="202"/>
      <c r="C4" s="27">
        <v>1791</v>
      </c>
      <c r="D4" s="27">
        <v>1465</v>
      </c>
      <c r="E4" s="28">
        <v>0</v>
      </c>
      <c r="F4" s="27">
        <v>4133</v>
      </c>
      <c r="G4" s="27">
        <v>4458</v>
      </c>
      <c r="H4" s="27">
        <v>277</v>
      </c>
      <c r="I4" s="27">
        <v>225</v>
      </c>
      <c r="J4" s="27">
        <v>0</v>
      </c>
      <c r="K4" s="27">
        <v>0</v>
      </c>
      <c r="L4" s="27">
        <v>0</v>
      </c>
      <c r="M4" s="27">
        <v>0</v>
      </c>
      <c r="N4" s="27">
        <v>9</v>
      </c>
      <c r="O4" s="27">
        <v>0</v>
      </c>
      <c r="P4" s="27">
        <v>3878</v>
      </c>
    </row>
    <row r="5" spans="1:16" ht="45" x14ac:dyDescent="0.25">
      <c r="A5" s="33" t="s">
        <v>646</v>
      </c>
      <c r="B5" s="33" t="s">
        <v>647</v>
      </c>
      <c r="C5" s="12">
        <v>8</v>
      </c>
      <c r="D5" s="12">
        <v>4</v>
      </c>
      <c r="E5" s="26">
        <v>1</v>
      </c>
      <c r="F5" s="12">
        <v>19</v>
      </c>
      <c r="G5" s="12">
        <v>22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19</v>
      </c>
    </row>
    <row r="6" spans="1:16" ht="33.75" x14ac:dyDescent="0.25">
      <c r="A6" s="33" t="s">
        <v>648</v>
      </c>
      <c r="B6" s="33" t="s">
        <v>649</v>
      </c>
      <c r="C6" s="12">
        <v>895</v>
      </c>
      <c r="D6" s="12">
        <v>785</v>
      </c>
      <c r="E6" s="26">
        <v>0</v>
      </c>
      <c r="F6" s="12">
        <v>1808</v>
      </c>
      <c r="G6" s="12">
        <v>2197</v>
      </c>
      <c r="H6" s="12">
        <v>98</v>
      </c>
      <c r="I6" s="12">
        <v>89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1758</v>
      </c>
    </row>
    <row r="7" spans="1:16" ht="22.5" x14ac:dyDescent="0.25">
      <c r="A7" s="33" t="s">
        <v>650</v>
      </c>
      <c r="B7" s="33" t="s">
        <v>651</v>
      </c>
      <c r="C7" s="12">
        <v>46</v>
      </c>
      <c r="D7" s="12">
        <v>15</v>
      </c>
      <c r="E7" s="26">
        <v>2</v>
      </c>
      <c r="F7" s="12">
        <v>39</v>
      </c>
      <c r="G7" s="12">
        <v>28</v>
      </c>
      <c r="H7" s="12">
        <v>22</v>
      </c>
      <c r="I7" s="12">
        <v>24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18</v>
      </c>
    </row>
    <row r="8" spans="1:16" ht="33.75" x14ac:dyDescent="0.25">
      <c r="A8" s="33" t="s">
        <v>652</v>
      </c>
      <c r="B8" s="33" t="s">
        <v>653</v>
      </c>
      <c r="C8" s="12">
        <v>4</v>
      </c>
      <c r="D8" s="12">
        <v>6</v>
      </c>
      <c r="E8" s="26">
        <v>-1</v>
      </c>
      <c r="F8" s="12">
        <v>3</v>
      </c>
      <c r="G8" s="12">
        <v>3</v>
      </c>
      <c r="H8" s="12">
        <v>10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2</v>
      </c>
    </row>
    <row r="9" spans="1:16" ht="45" x14ac:dyDescent="0.25">
      <c r="A9" s="33" t="s">
        <v>654</v>
      </c>
      <c r="B9" s="33" t="s">
        <v>655</v>
      </c>
      <c r="C9" s="12">
        <v>14</v>
      </c>
      <c r="D9" s="12">
        <v>25</v>
      </c>
      <c r="E9" s="26">
        <v>-1</v>
      </c>
      <c r="F9" s="12">
        <v>159</v>
      </c>
      <c r="G9" s="12">
        <v>143</v>
      </c>
      <c r="H9" s="12">
        <v>46</v>
      </c>
      <c r="I9" s="12">
        <v>14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146</v>
      </c>
    </row>
    <row r="10" spans="1:16" ht="22.5" x14ac:dyDescent="0.25">
      <c r="A10" s="33" t="s">
        <v>656</v>
      </c>
      <c r="B10" s="33" t="s">
        <v>657</v>
      </c>
      <c r="C10" s="12">
        <v>816</v>
      </c>
      <c r="D10" s="12">
        <v>629</v>
      </c>
      <c r="E10" s="26">
        <v>0</v>
      </c>
      <c r="F10" s="12">
        <v>2094</v>
      </c>
      <c r="G10" s="12">
        <v>2065</v>
      </c>
      <c r="H10" s="12">
        <v>101</v>
      </c>
      <c r="I10" s="12">
        <v>94</v>
      </c>
      <c r="J10" s="12">
        <v>0</v>
      </c>
      <c r="K10" s="12">
        <v>0</v>
      </c>
      <c r="L10" s="12">
        <v>0</v>
      </c>
      <c r="M10" s="12">
        <v>0</v>
      </c>
      <c r="N10" s="12">
        <v>9</v>
      </c>
      <c r="O10" s="12">
        <v>0</v>
      </c>
      <c r="P10" s="20">
        <v>1935</v>
      </c>
    </row>
    <row r="11" spans="1:16" ht="33.75" x14ac:dyDescent="0.25">
      <c r="A11" s="33" t="s">
        <v>658</v>
      </c>
      <c r="B11" s="33" t="s">
        <v>659</v>
      </c>
      <c r="C11" s="12">
        <v>8</v>
      </c>
      <c r="D11" s="12">
        <v>1</v>
      </c>
      <c r="E11" s="26">
        <v>7</v>
      </c>
      <c r="F11" s="12">
        <v>11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LLrhPlI0J6jFvaSbY0YbyxWzrcPXmNUV42kge2otIEKSLhfkWbE4MtBnHN6zCs4SI/rJXyomuCGJjdsKIJJqOA==" saltValue="8nSZjGEj+v47vDjhGHarc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2026-06-05T08:11:13Z</dcterms:created>
  <dcterms:modified xsi:type="dcterms:W3CDTF">2026-06-22T09:36:17Z</dcterms:modified>
</cp:coreProperties>
</file>