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53A1D08-E006-4612-A2E3-B6A8CED8F3BF}" xr6:coauthVersionLast="47" xr6:coauthVersionMax="47" xr10:uidLastSave="{00000000-0000-0000-0000-000000000000}"/>
  <workbookProtection workbookAlgorithmName="SHA-512" workbookHashValue="JrFGIzoqVlgyT2dtHAaHUGeV4X/aSlXSTvscsl5nApPc6UTmcpgBuiErh2c7x0NppHhDCOt3ldny2I680Uehpw==" workbookSaltValue="JwcSarlXuQB2TmkKs6OYm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492CC773-41EB-4BE9-B707-E13C8F9B6F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D2121C7-71AF-4396-94AC-5694DEDADC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F6DF32C-2D0B-483C-8E3B-E7DD9E49B3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CA9E200-7A53-4DBC-B023-78015337B3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932096B-A968-4E66-9A4E-12298F0604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283673A-F590-42F2-AB11-CE34AE7895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AA5A4F6-BD9E-4258-9BCF-0A1E9FCE2F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F8133D2-8245-43BB-91D9-5B3D09A6AC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14BB84E-7CAE-48FA-BA0C-9590112DB2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899F1FF-DE67-4142-BEA8-6CC9984620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6571ABD-1783-4B4E-BA52-A74895D19B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E233E7F-E01E-4C17-8CDD-7EE08E3C23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40EC66A-7EE4-434D-B7C0-7C3BF0A111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F26E9ED-A36E-46F9-A326-3A1596C37C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BE37CEF-7AF0-4AD2-B302-1DDFEBC548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37AB1EB-7083-4653-A37A-5D2FC6A99D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769044A-4B77-44F2-8B26-D572191569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34B16A4-8BDA-4F35-BB3B-EAF21393D3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0B7BF02-54FD-4D97-A0EF-675F7BA98D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EAF3E68-6C33-4971-9C9F-CC3B2D49F1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9E6FAB3-97AA-4AF1-9492-1C49B041A1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2B4AEE7-ADC2-4AE7-B72B-6B875A4FFE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FC5BB94-31B8-4E16-83B5-75492BF36F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A85080F-9A44-4F2A-9E78-2176D3301B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9B5999A-59A8-4AF5-9D9E-BA5B1EDD3F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CD95969-53EB-4149-B6DA-B9B9DCFC0B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A1214CD-6411-4A03-A946-5F699D83D5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8758340-EADB-4DC5-A239-4239043EDF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9687FB6-418D-4291-B195-F3FC2E23F1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A0813D8-A27A-4919-AACB-51D26EBB39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1586A21-6989-4EF4-90A8-BBD86F5645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54D7A4D-7AC8-462E-A2DD-B9F4E1894E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<sst xmlns="http://schemas.openxmlformats.org/spreadsheetml/2006/main" count="2935" uniqueCount="1839">
  <si>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</si>
  <si>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</si>
  <si>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</si>
  <si>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</si>
  <si>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</si>
  <si>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</si>
  <si>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</si>
  <si>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Huelva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</si>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</sst>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10" fillId="2" borderId="2" xfId="0" applyNumberFormat="1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9" xfId="1" applyNumberFormat="1" applyFont="1" applyBorder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8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3" fontId="31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B0CC9027-8641-41C8-A4C5-5DF3C355235B}"/>
    <cellStyle name="Normal" xfId="0" builtinId="0"/>
    <cellStyle name="Normal 2" xfId="1" xr:uid="{6F6EAAE2-7B00-4A54-A05D-A1F841433D28}"/>
    <cellStyle name="Normal 3" xfId="3" xr:uid="{83A6B182-B813-4BC0-BEC2-4757BCF1B43D}"/>
    <cellStyle name="Normal 3 2" xfId="4" xr:uid="{6A615A96-F373-405B-A2BF-0E83DF97ED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D1-45A2-9AA2-920E8C6FF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D1-45A2-9AA2-920E8C6FFA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2641</c:v>
                </c:pt>
                <c:pt idx="1">
                  <c:v>15098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D1-45A2-9AA2-920E8C6FF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28-416B-A529-F96AA48340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28-416B-A529-F96AA48340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28-416B-A529-F96AA483404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</c:v>
                </c:pt>
                <c:pt idx="1">
                  <c:v>482</c:v>
                </c:pt>
                <c:pt idx="2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28-416B-A529-F96AA4834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C7-4F1F-9404-F699A2325C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C7-4F1F-9404-F699A2325C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C7-4F1F-9404-F699A2325C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C7-4F1F-9404-F699A2325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D7-4B36-A9F8-45A57177A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D7-4B36-A9F8-45A57177AD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7-4B36-A9F8-45A57177A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7E-433D-A098-62A23AE893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7E-433D-A098-62A23AE893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418</c:v>
                </c:pt>
                <c:pt idx="1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7E-433D-A098-62A23AE89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375</c:v>
              </c:pt>
              <c:pt idx="1">
                <c:v>2009</c:v>
              </c:pt>
              <c:pt idx="2">
                <c:v>16</c:v>
              </c:pt>
              <c:pt idx="3">
                <c:v>5</c:v>
              </c:pt>
              <c:pt idx="4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1-CF8B-4DA7-9EAE-17DDB93A0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353655793025873E-2"/>
          <c:y val="0.17043619547556554"/>
          <c:w val="0.59209583802024746"/>
          <c:h val="0.73531808523934505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1922</c:v>
              </c:pt>
              <c:pt idx="1">
                <c:v>1594</c:v>
              </c:pt>
              <c:pt idx="2">
                <c:v>83</c:v>
              </c:pt>
              <c:pt idx="3">
                <c:v>28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4E6-4D02-842A-9DCBD4BA3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104</c:v>
              </c:pt>
              <c:pt idx="2">
                <c:v>11</c:v>
              </c:pt>
              <c:pt idx="3">
                <c:v>1</c:v>
              </c:pt>
              <c:pt idx="4">
                <c:v>24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070-4485-B051-F959D9AE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109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1-EEF5-4654-B804-B547607CC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1870</c:v>
              </c:pt>
              <c:pt idx="1">
                <c:v>19</c:v>
              </c:pt>
              <c:pt idx="2">
                <c:v>101</c:v>
              </c:pt>
              <c:pt idx="3">
                <c:v>24</c:v>
              </c:pt>
              <c:pt idx="4">
                <c:v>2</c:v>
              </c:pt>
              <c:pt idx="5">
                <c:v>20</c:v>
              </c:pt>
              <c:pt idx="6">
                <c:v>678</c:v>
              </c:pt>
              <c:pt idx="7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973E-494C-8AFE-D34545152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326</c:v>
              </c:pt>
              <c:pt idx="1">
                <c:v>264</c:v>
              </c:pt>
              <c:pt idx="2">
                <c:v>28</c:v>
              </c:pt>
              <c:pt idx="3">
                <c:v>33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1814-4831-B15C-C3577D170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3F-4A3A-8756-5FC7AF9621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3F-4A3A-8756-5FC7AF9621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63F-4A3A-8756-5FC7AF9621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379</c:v>
                </c:pt>
                <c:pt idx="1">
                  <c:v>230</c:v>
                </c:pt>
                <c:pt idx="2">
                  <c:v>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3F-4A3A-8756-5FC7AF962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5896</c:v>
              </c:pt>
              <c:pt idx="1">
                <c:v>1193</c:v>
              </c:pt>
              <c:pt idx="2">
                <c:v>770</c:v>
              </c:pt>
              <c:pt idx="3">
                <c:v>258</c:v>
              </c:pt>
              <c:pt idx="4">
                <c:v>379</c:v>
              </c:pt>
              <c:pt idx="5">
                <c:v>2682</c:v>
              </c:pt>
              <c:pt idx="6">
                <c:v>102</c:v>
              </c:pt>
              <c:pt idx="7">
                <c:v>214</c:v>
              </c:pt>
              <c:pt idx="8">
                <c:v>246</c:v>
              </c:pt>
              <c:pt idx="9">
                <c:v>166</c:v>
              </c:pt>
              <c:pt idx="10">
                <c:v>440</c:v>
              </c:pt>
              <c:pt idx="11">
                <c:v>124</c:v>
              </c:pt>
              <c:pt idx="12">
                <c:v>3664</c:v>
              </c:pt>
              <c:pt idx="13">
                <c:v>408</c:v>
              </c:pt>
            </c:numLit>
          </c:val>
          <c:extLst>
            <c:ext xmlns:c16="http://schemas.microsoft.com/office/drawing/2014/chart" uri="{C3380CC4-5D6E-409C-BE32-E72D297353CC}">
              <c16:uniqueId val="{00000001-3CC4-4ED0-A51A-F546D059B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57</c:v>
              </c:pt>
              <c:pt idx="1">
                <c:v>596</c:v>
              </c:pt>
              <c:pt idx="2">
                <c:v>272</c:v>
              </c:pt>
              <c:pt idx="3">
                <c:v>242</c:v>
              </c:pt>
              <c:pt idx="4">
                <c:v>707</c:v>
              </c:pt>
              <c:pt idx="5">
                <c:v>305</c:v>
              </c:pt>
              <c:pt idx="6">
                <c:v>79</c:v>
              </c:pt>
              <c:pt idx="7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1-A804-419D-9808-801DB90DE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100</c:v>
              </c:pt>
              <c:pt idx="1">
                <c:v>301</c:v>
              </c:pt>
              <c:pt idx="2">
                <c:v>207</c:v>
              </c:pt>
              <c:pt idx="3">
                <c:v>235</c:v>
              </c:pt>
              <c:pt idx="4">
                <c:v>135</c:v>
              </c:pt>
              <c:pt idx="5">
                <c:v>667</c:v>
              </c:pt>
              <c:pt idx="6">
                <c:v>11</c:v>
              </c:pt>
              <c:pt idx="7">
                <c:v>12</c:v>
              </c:pt>
              <c:pt idx="8">
                <c:v>257</c:v>
              </c:pt>
              <c:pt idx="9">
                <c:v>82</c:v>
              </c:pt>
              <c:pt idx="10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9C5A-4D55-BF88-779B17E5E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238</c:v>
              </c:pt>
              <c:pt idx="1">
                <c:v>161</c:v>
              </c:pt>
              <c:pt idx="2">
                <c:v>63</c:v>
              </c:pt>
              <c:pt idx="3">
                <c:v>116</c:v>
              </c:pt>
              <c:pt idx="4">
                <c:v>768</c:v>
              </c:pt>
              <c:pt idx="5">
                <c:v>80</c:v>
              </c:pt>
              <c:pt idx="6">
                <c:v>132</c:v>
              </c:pt>
              <c:pt idx="7">
                <c:v>215</c:v>
              </c:pt>
              <c:pt idx="8">
                <c:v>155</c:v>
              </c:pt>
              <c:pt idx="9">
                <c:v>67</c:v>
              </c:pt>
              <c:pt idx="10">
                <c:v>58</c:v>
              </c:pt>
              <c:pt idx="11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1-2B4F-437E-A91C-8A807A09A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Ordenación territorio / patrimonio histórico / medio ambiente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310</c:v>
              </c:pt>
              <c:pt idx="1">
                <c:v>102</c:v>
              </c:pt>
              <c:pt idx="2">
                <c:v>73</c:v>
              </c:pt>
              <c:pt idx="3">
                <c:v>602</c:v>
              </c:pt>
              <c:pt idx="4">
                <c:v>51</c:v>
              </c:pt>
              <c:pt idx="5">
                <c:v>109</c:v>
              </c:pt>
              <c:pt idx="6">
                <c:v>185</c:v>
              </c:pt>
              <c:pt idx="7">
                <c:v>127</c:v>
              </c:pt>
              <c:pt idx="8">
                <c:v>113</c:v>
              </c:pt>
              <c:pt idx="9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1-0E56-404B-B39B-C4C25CBC7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8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1BC-4F7B-A55D-FDB016930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2</c:v>
              </c:pt>
              <c:pt idx="2">
                <c:v>22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9D2-4FA1-BFEA-B12171ED1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604-41DA-8570-5C39562D1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942-4CA8-8BF7-FB6427986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Derechos trabajadores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</c:v>
              </c:pt>
              <c:pt idx="1">
                <c:v>30</c:v>
              </c:pt>
              <c:pt idx="2">
                <c:v>14</c:v>
              </c:pt>
              <c:pt idx="3">
                <c:v>34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1480-47E1-822B-E44EEC14B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6A-45B1-86C4-0D33E6701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6A-45B1-86C4-0D33E6701E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1433</c:v>
                </c:pt>
                <c:pt idx="1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A-45B1-86C4-0D33E6701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Leyes especiales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47</c:v>
              </c:pt>
              <c:pt idx="5">
                <c:v>1</c:v>
              </c:pt>
              <c:pt idx="6">
                <c:v>2</c:v>
              </c:pt>
              <c:pt idx="7">
                <c:v>31</c:v>
              </c:pt>
              <c:pt idx="8">
                <c:v>10</c:v>
              </c:pt>
              <c:pt idx="9">
                <c:v>4</c:v>
              </c:pt>
              <c:pt idx="10">
                <c:v>9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D9A-4EB4-B16C-8341115E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27755905511809"/>
          <c:y val="6.7310866141732276E-2"/>
          <c:w val="0.31822244094488189"/>
          <c:h val="0.8733779527559054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317</c:v>
              </c:pt>
              <c:pt idx="1">
                <c:v>305</c:v>
              </c:pt>
              <c:pt idx="2">
                <c:v>270</c:v>
              </c:pt>
              <c:pt idx="3">
                <c:v>78</c:v>
              </c:pt>
              <c:pt idx="4">
                <c:v>64</c:v>
              </c:pt>
              <c:pt idx="5">
                <c:v>552</c:v>
              </c:pt>
              <c:pt idx="6">
                <c:v>73</c:v>
              </c:pt>
              <c:pt idx="7">
                <c:v>749</c:v>
              </c:pt>
              <c:pt idx="8">
                <c:v>333</c:v>
              </c:pt>
              <c:pt idx="9">
                <c:v>153</c:v>
              </c:pt>
              <c:pt idx="10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1-15F5-46C5-A7D1-D15AF4290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43-49E0-B647-BA2F88E9A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43-49E0-B647-BA2F88E9A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43-49E0-B647-BA2F88E9A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B43-49E0-B647-BA2F88E9A91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43-49E0-B647-BA2F88E9A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40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43-49E0-B647-BA2F88E9A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10-4C3A-9F2C-1029E935A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10-4C3A-9F2C-1029E935A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310-4C3A-9F2C-1029E935A0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310-4C3A-9F2C-1029E935A0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310-4C3A-9F2C-1029E935A04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10-4C3A-9F2C-1029E935A04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0-4C3A-9F2C-1029E935A04B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0-4C3A-9F2C-1029E935A0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17</c:v>
                </c:pt>
                <c:pt idx="1">
                  <c:v>2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10-4C3A-9F2C-1029E935A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1064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D8-466E-ADE4-841154D11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0-45AA-AA2A-C5FA7DF10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269</c:v>
                </c:pt>
                <c:pt idx="1">
                  <c:v>63</c:v>
                </c:pt>
                <c:pt idx="2">
                  <c:v>10</c:v>
                </c:pt>
                <c:pt idx="3">
                  <c:v>121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2-4B60-ADD8-95D91B3CC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407</c:v>
                </c:pt>
                <c:pt idx="1">
                  <c:v>320</c:v>
                </c:pt>
                <c:pt idx="2">
                  <c:v>0</c:v>
                </c:pt>
                <c:pt idx="3">
                  <c:v>10</c:v>
                </c:pt>
                <c:pt idx="4">
                  <c:v>123</c:v>
                </c:pt>
                <c:pt idx="5">
                  <c:v>449</c:v>
                </c:pt>
                <c:pt idx="6">
                  <c:v>0</c:v>
                </c:pt>
                <c:pt idx="7">
                  <c:v>0</c:v>
                </c:pt>
                <c:pt idx="8">
                  <c:v>38</c:v>
                </c:pt>
                <c:pt idx="9">
                  <c:v>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D-42AB-BC9D-5DFFB5499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B-4401-BAEA-9445DFD6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44</c:v>
              </c:pt>
              <c:pt idx="2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1-FB39-416C-95A4-AFD5BA88A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C1-4F2A-BC6D-938E753374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C1-4F2A-BC6D-938E753374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1215</c:v>
                </c:pt>
                <c:pt idx="1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C1-4F2A-BC6D-938E75337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</c:v>
              </c:pt>
              <c:pt idx="1">
                <c:v>59</c:v>
              </c:pt>
              <c:pt idx="2">
                <c:v>23</c:v>
              </c:pt>
              <c:pt idx="3">
                <c:v>6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BE15-43B6-BD09-E828D3C83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Odio</c:v>
                </c:pt>
                <c:pt idx="15">
                  <c:v>Otros</c:v>
                </c:pt>
                <c:pt idx="16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</c:v>
              </c:pt>
              <c:pt idx="1">
                <c:v>19</c:v>
              </c:pt>
              <c:pt idx="2">
                <c:v>13</c:v>
              </c:pt>
              <c:pt idx="3">
                <c:v>9</c:v>
              </c:pt>
              <c:pt idx="4">
                <c:v>9</c:v>
              </c:pt>
              <c:pt idx="5">
                <c:v>11</c:v>
              </c:pt>
              <c:pt idx="6">
                <c:v>7</c:v>
              </c:pt>
              <c:pt idx="7">
                <c:v>8</c:v>
              </c:pt>
              <c:pt idx="8">
                <c:v>2</c:v>
              </c:pt>
              <c:pt idx="9">
                <c:v>36</c:v>
              </c:pt>
              <c:pt idx="10">
                <c:v>23</c:v>
              </c:pt>
              <c:pt idx="11">
                <c:v>9</c:v>
              </c:pt>
              <c:pt idx="12">
                <c:v>11</c:v>
              </c:pt>
              <c:pt idx="13">
                <c:v>3</c:v>
              </c:pt>
              <c:pt idx="14">
                <c:v>3</c:v>
              </c:pt>
              <c:pt idx="15">
                <c:v>9</c:v>
              </c:pt>
              <c:pt idx="1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5F5-486F-9E32-882E20433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DE-40C4-8626-AE4846149E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DE-40C4-8626-AE4846149E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DE-40C4-8626-AE4846149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2B-452C-971C-4470DAB7C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2B-452C-971C-4470DAB7C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2B-452C-971C-4470DAB7C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2B-452C-971C-4470DAB7C84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2B-452C-971C-4470DAB7C84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193</c:v>
              </c:pt>
              <c:pt idx="1">
                <c:v>4</c:v>
              </c:pt>
              <c:pt idx="2">
                <c:v>1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A771-44D5-A532-1917FD48B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78</c:v>
              </c:pt>
              <c:pt idx="1">
                <c:v>6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7169-4CB9-85E8-A317EAC8B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4</c:v>
              </c:pt>
              <c:pt idx="2">
                <c:v>3</c:v>
              </c:pt>
              <c:pt idx="3">
                <c:v>133</c:v>
              </c:pt>
              <c:pt idx="4">
                <c:v>59</c:v>
              </c:pt>
              <c:pt idx="5">
                <c:v>31</c:v>
              </c:pt>
              <c:pt idx="6">
                <c:v>4</c:v>
              </c:pt>
              <c:pt idx="7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5FDF-4E77-8266-ECD830F42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346-4B3D-8C51-676633C65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3C-4C32-A5EC-F9E22D22E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3C-4C32-A5EC-F9E22D22E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23</c:v>
                </c:pt>
                <c:pt idx="1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3C-4C32-A5EC-F9E22D22E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23-4000-A7BE-49E45A7E0E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23-4000-A7BE-49E45A7E0E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E23-4000-A7BE-49E45A7E0E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E23-4000-A7BE-49E45A7E0E1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3-4000-A7BE-49E45A7E0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110</c:v>
                </c:pt>
                <c:pt idx="1">
                  <c:v>153</c:v>
                </c:pt>
                <c:pt idx="2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23-4000-A7BE-49E45A7E0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FB-466E-ACCE-7532670C03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FB-466E-ACCE-7532670C03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812</c:v>
                </c:pt>
                <c:pt idx="1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FB-466E-ACCE-7532670C0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1426</c:v>
              </c:pt>
              <c:pt idx="1">
                <c:v>285</c:v>
              </c:pt>
              <c:pt idx="2">
                <c:v>16</c:v>
              </c:pt>
              <c:pt idx="3">
                <c:v>1</c:v>
              </c:pt>
              <c:pt idx="4">
                <c:v>5</c:v>
              </c:pt>
              <c:pt idx="5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1-FC24-47A1-96D4-E87B49626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347</c:v>
              </c:pt>
              <c:pt idx="1">
                <c:v>22</c:v>
              </c:pt>
              <c:pt idx="2">
                <c:v>5</c:v>
              </c:pt>
              <c:pt idx="3">
                <c:v>1</c:v>
              </c:pt>
              <c:pt idx="4">
                <c:v>3</c:v>
              </c:pt>
              <c:pt idx="5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1-3E18-4D7E-9831-F4B9AF1E4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D98-4311-9EBF-38E3C9E19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313</c:v>
              </c:pt>
              <c:pt idx="2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1-0B59-4A86-92CE-81462DA62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63</c:v>
              </c:pt>
              <c:pt idx="2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3B44-45A6-9CDC-6CA7662B6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</c:v>
              </c:pt>
              <c:pt idx="1">
                <c:v>29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F08-4C12-8595-E1490A0CB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262-49A0-8293-C88F60266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058-4FA5-BA9E-A14115E70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9D-4ED6-8A7B-369500A42B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9D-4ED6-8A7B-369500A42B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50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9D-4ED6-8A7B-369500A42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73</c:v>
              </c:pt>
              <c:pt idx="2">
                <c:v>1</c:v>
              </c:pt>
              <c:pt idx="3">
                <c:v>2</c:v>
              </c:pt>
              <c:pt idx="4">
                <c:v>160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071-4259-AF17-7C906E56C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110</c:v>
              </c:pt>
              <c:pt idx="2">
                <c:v>3</c:v>
              </c:pt>
              <c:pt idx="3">
                <c:v>2</c:v>
              </c:pt>
              <c:pt idx="4">
                <c:v>586</c:v>
              </c:pt>
            </c:numLit>
          </c:val>
          <c:extLst>
            <c:ext xmlns:c16="http://schemas.microsoft.com/office/drawing/2014/chart" uri="{C3380CC4-5D6E-409C-BE32-E72D297353CC}">
              <c16:uniqueId val="{00000001-BD55-45BA-86BE-A139DFE32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113</c:v>
              </c:pt>
              <c:pt idx="2">
                <c:v>3</c:v>
              </c:pt>
              <c:pt idx="3">
                <c:v>4</c:v>
              </c:pt>
              <c:pt idx="4">
                <c:v>541</c:v>
              </c:pt>
            </c:numLit>
          </c:val>
          <c:extLst>
            <c:ext xmlns:c16="http://schemas.microsoft.com/office/drawing/2014/chart" uri="{C3380CC4-5D6E-409C-BE32-E72D297353CC}">
              <c16:uniqueId val="{00000001-4B5E-408E-A772-7AB1A942A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75</c:v>
              </c:pt>
              <c:pt idx="2">
                <c:v>12</c:v>
              </c:pt>
              <c:pt idx="3">
                <c:v>1</c:v>
              </c:pt>
              <c:pt idx="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1-5910-453E-9A28-8C9A0B808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27</c:v>
              </c:pt>
              <c:pt idx="2">
                <c:v>7</c:v>
              </c:pt>
              <c:pt idx="3">
                <c:v>7</c:v>
              </c:pt>
              <c:pt idx="4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1-87F6-4FA5-8983-B8416DEB3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120</c:v>
              </c:pt>
              <c:pt idx="2">
                <c:v>15</c:v>
              </c:pt>
              <c:pt idx="3">
                <c:v>11</c:v>
              </c:pt>
              <c:pt idx="4">
                <c:v>597</c:v>
              </c:pt>
            </c:numLit>
          </c:val>
          <c:extLst>
            <c:ext xmlns:c16="http://schemas.microsoft.com/office/drawing/2014/chart" uri="{C3380CC4-5D6E-409C-BE32-E72D297353CC}">
              <c16:uniqueId val="{00000001-9D36-4131-8E21-72E7451A9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A859-43F3-A4FA-16403DB52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  <c:pt idx="3">
                  <c:v>Procedimiento Ordinario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123</c:v>
              </c:pt>
              <c:pt idx="2">
                <c:v>71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F2A-46B2-BD25-0D0180E56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</c:v>
              </c:pt>
              <c:pt idx="1">
                <c:v>1</c:v>
              </c:pt>
              <c:pt idx="2">
                <c:v>11</c:v>
              </c:pt>
              <c:pt idx="3">
                <c:v>5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CA12-4B31-BFBD-D5AB3DA52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949-4D34-9116-BB3D4525C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E9-46F5-95F3-E20892F0F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E9-46F5-95F3-E20892F0F2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63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E9-46F5-95F3-E20892F0F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41-4745-B172-39D54F7E99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41-4745-B172-39D54F7E99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41-4745-B172-39D54F7E996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114</c:v>
                </c:pt>
                <c:pt idx="1">
                  <c:v>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41-4745-B172-39D54F7E9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85-4D63-A987-0E8055BCA9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85-4D63-A987-0E8055BCA9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516</c:v>
                </c:pt>
                <c:pt idx="1">
                  <c:v>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85-4D63-A987-0E8055BCA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BBAE23A-2343-4A01-B8D3-D32F2A471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C87188C-3885-42CB-A085-5462FF003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708D7FE-B9EB-4E51-8CB6-AAA2B7549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1A22300-DA41-42E6-83F5-38B817FC5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297491E-E37E-4C92-BEEE-B148825D5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2C82907-AD6F-486D-87CB-C5C1B51D9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D2EBB5C-4489-4A3B-A757-26A95027E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4B8FC0D-0877-4811-ADA8-629BC455D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BFB3C04-4C2C-4AD2-B864-786B7B122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581D8F5-C581-4DC9-A3E4-8A28E96A4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A64B443-BFE7-4DAC-8DD8-F29B47DE3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E3AD116-5D55-45F0-B441-F2D8A2A66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6D91C2A-8F60-4C8B-8776-7A683CD6A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4D289B4-E55B-9639-6C4C-174C99C866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136525</xdr:colOff>
      <xdr:row>5</xdr:row>
      <xdr:rowOff>161925</xdr:rowOff>
    </xdr:from>
    <xdr:to>
      <xdr:col>22</xdr:col>
      <xdr:colOff>581025</xdr:colOff>
      <xdr:row>17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751907D-5598-04E5-5229-DEDB71DC85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412750</xdr:colOff>
      <xdr:row>7</xdr:row>
      <xdr:rowOff>152400</xdr:rowOff>
    </xdr:from>
    <xdr:to>
      <xdr:col>55</xdr:col>
      <xdr:colOff>3175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264860A-A092-D426-507E-A5F8901E0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428625</xdr:colOff>
      <xdr:row>6</xdr:row>
      <xdr:rowOff>260350</xdr:rowOff>
    </xdr:from>
    <xdr:to>
      <xdr:col>60</xdr:col>
      <xdr:colOff>323850</xdr:colOff>
      <xdr:row>16</xdr:row>
      <xdr:rowOff>60325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022A57F-0E46-BFBA-78D7-22B9150298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292100</xdr:colOff>
      <xdr:row>7</xdr:row>
      <xdr:rowOff>95250</xdr:rowOff>
    </xdr:from>
    <xdr:to>
      <xdr:col>73</xdr:col>
      <xdr:colOff>47625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04A4326-ECAC-6BE0-E60C-1C236C7EEC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A19DD82-EB41-11A1-9E2E-32041BCFCC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21</xdr:row>
      <xdr:rowOff>47625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145EBB3-E932-73F1-93B0-E1084DD825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CFA3EC5-224E-6A0F-F7CB-1BE0EB9C02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1F53F33-9F02-6109-9B96-74874014CA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EA84E37-D2C8-38E9-7E40-D07DBFEE75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19CEE86-C26F-E2F0-4D4E-9694D9F656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05D9252-A6B8-6013-BEBB-C69C7B5129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041200D-496E-4824-79FD-84F93B152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86BA096-D8A3-2E3E-41A0-E7B12E1B80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4A43CAD-667C-D02B-2EF4-9153A12F8D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B8C5E56-B26D-B8D2-BE2F-94420C7DE6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0133129-B7B1-6D5B-A8E8-F45F5E65CD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3A81F43-6F71-6AD0-81A3-E4F2A4C0E9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3875E4-89DA-464F-AFC5-F83BDC1E5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244B642-E0D0-444D-9F1B-52BBB6A93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941A0C4-F7A8-4491-9877-C03D07238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08B625D-8537-487E-8FAB-554F600A1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3D91634-A875-4F32-9F8F-B72CD0124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74EB75C-BD76-45F0-87F2-12CE5DB52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3F75105-6302-4866-BD97-B25127206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020887D-0590-1CF6-E990-B1B61D24B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9D18BDF8-0D58-0938-9286-0F2A98E38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902566</xdr:colOff>
      <xdr:row>11</xdr:row>
      <xdr:rowOff>128732</xdr:rowOff>
    </xdr:from>
    <xdr:to>
      <xdr:col>43</xdr:col>
      <xdr:colOff>717262</xdr:colOff>
      <xdr:row>34</xdr:row>
      <xdr:rowOff>109682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5B1BF98B-D2C8-010F-785C-B2A68D2D4C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483FB54-4C68-42FE-BAFC-310F63873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7938C51-DE8F-473A-A0E5-B5838B7F9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F2EF9A4-A7FB-64ED-968D-7F1D7D7E69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D54D704-BDA1-4FEB-A177-B6A20D0A97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C68900D-002A-2E91-ADA8-F3B03C0BB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C6AC476-1A54-4DE6-5FE2-684AAC36F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96FB400-C994-4BEA-9F5A-42E9BC9FC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B7483FA-45EA-4910-92D3-3C50417B8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67B6D36-CE98-31AE-793F-67EB6CD713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D1C64D3-562A-76C7-F57E-B5B86AB5C2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CC17AA8-032A-EE26-097D-8CC5E0485E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87B05B8-98F0-4EF4-857A-FF8294880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64E04D3-9C83-4F10-815F-431F39B1D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26786BA-5BF7-F87A-4EE2-EB8D18D742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325A5DD-1B8F-AA20-6F2A-E41F30A91A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546FDDF-5B7C-A473-352D-9F402FB653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FE9DDD4-4F0C-6E7B-7A92-32320452EE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977A157-E98D-9F45-F809-DFF7A3BBB0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2639FFF-1D02-FBD4-1572-1C497413F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A4E2809-8CCC-CD50-C9EB-B23ABD0072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61372B3-355F-995F-92E2-6E5C5FE503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3AA7CC9-4F1F-7ECF-C984-34D942A67B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2ADF1D4-DCA0-3484-C9A9-DB0138C67B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CC032C38-E482-97C1-C423-BC3D36B101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E0FE8E9-EDD3-4D6C-F97A-DD6CE067EA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D98588E-51C8-E1F4-6FB3-7C9FB6BB4B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E7785F5-640C-9154-E16F-0BD1C2105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73AECED-8D06-C1F6-1361-48D48CFE12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KygNUVbkXVYo7qJ4l7GAe31EjzNSbBrCXvu7kvxYfKCyZdNZS4ZRi5Gt0+RmMMzilf+q1OJZwOthvRgvXwh+tg==" saltValue="EtptZOxXWLh5EcrLqU197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5</v>
      </c>
      <c r="D5" s="12">
        <v>2</v>
      </c>
      <c r="E5" s="20">
        <v>2</v>
      </c>
    </row>
    <row r="6" spans="1:5" x14ac:dyDescent="0.25">
      <c r="A6" s="18" t="s">
        <v>1195</v>
      </c>
      <c r="B6" s="14"/>
      <c r="C6" s="12">
        <v>8</v>
      </c>
      <c r="D6" s="12">
        <v>7</v>
      </c>
      <c r="E6" s="20">
        <v>1</v>
      </c>
    </row>
    <row r="7" spans="1:5" x14ac:dyDescent="0.25">
      <c r="A7" s="18" t="s">
        <v>1196</v>
      </c>
      <c r="B7" s="14"/>
      <c r="C7" s="15"/>
      <c r="D7" s="15"/>
      <c r="E7" s="19"/>
    </row>
    <row r="8" spans="1:5" x14ac:dyDescent="0.25">
      <c r="A8" s="18" t="s">
        <v>1197</v>
      </c>
      <c r="B8" s="14"/>
      <c r="C8" s="15"/>
      <c r="D8" s="15"/>
      <c r="E8" s="19"/>
    </row>
    <row r="9" spans="1:5" x14ac:dyDescent="0.25">
      <c r="A9" s="18" t="s">
        <v>615</v>
      </c>
      <c r="B9" s="14"/>
      <c r="C9" s="15"/>
      <c r="D9" s="15"/>
      <c r="E9" s="19"/>
    </row>
    <row r="10" spans="1:5" x14ac:dyDescent="0.25">
      <c r="A10" s="18" t="s">
        <v>1198</v>
      </c>
      <c r="B10" s="14"/>
      <c r="C10" s="15"/>
      <c r="D10" s="15"/>
      <c r="E10" s="19"/>
    </row>
    <row r="11" spans="1:5" x14ac:dyDescent="0.25">
      <c r="A11" s="202" t="s">
        <v>956</v>
      </c>
      <c r="B11" s="203"/>
      <c r="C11" s="27">
        <v>13</v>
      </c>
      <c r="D11" s="27">
        <v>9</v>
      </c>
      <c r="E11" s="27">
        <v>3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/>
    </row>
    <row r="15" spans="1:5" x14ac:dyDescent="0.25">
      <c r="A15" s="18" t="s">
        <v>1201</v>
      </c>
      <c r="B15" s="14"/>
      <c r="C15" s="19"/>
    </row>
    <row r="16" spans="1:5" x14ac:dyDescent="0.25">
      <c r="A16" s="18" t="s">
        <v>1202</v>
      </c>
      <c r="B16" s="14"/>
      <c r="C16" s="19"/>
    </row>
    <row r="17" spans="1:3" x14ac:dyDescent="0.25">
      <c r="A17" s="202" t="s">
        <v>956</v>
      </c>
      <c r="B17" s="203"/>
      <c r="C17" s="34"/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20">
        <v>9</v>
      </c>
    </row>
    <row r="22" spans="1:3" x14ac:dyDescent="0.25">
      <c r="A22" s="18" t="s">
        <v>1195</v>
      </c>
      <c r="B22" s="14"/>
      <c r="C22" s="20">
        <v>19</v>
      </c>
    </row>
    <row r="23" spans="1:3" x14ac:dyDescent="0.25">
      <c r="A23" s="18" t="s">
        <v>1196</v>
      </c>
      <c r="B23" s="14"/>
      <c r="C23" s="20">
        <v>40</v>
      </c>
    </row>
    <row r="24" spans="1:3" x14ac:dyDescent="0.25">
      <c r="A24" s="18" t="s">
        <v>1197</v>
      </c>
      <c r="B24" s="14"/>
      <c r="C24" s="20">
        <v>10</v>
      </c>
    </row>
    <row r="25" spans="1:3" x14ac:dyDescent="0.25">
      <c r="A25" s="18" t="s">
        <v>615</v>
      </c>
      <c r="B25" s="14"/>
      <c r="C25" s="20">
        <v>19</v>
      </c>
    </row>
    <row r="26" spans="1:3" x14ac:dyDescent="0.25">
      <c r="A26" s="18" t="s">
        <v>1198</v>
      </c>
      <c r="B26" s="14"/>
      <c r="C26" s="20">
        <v>13</v>
      </c>
    </row>
    <row r="27" spans="1:3" x14ac:dyDescent="0.25">
      <c r="A27" s="202" t="s">
        <v>956</v>
      </c>
      <c r="B27" s="203"/>
      <c r="C27" s="27">
        <v>110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20">
        <v>2</v>
      </c>
    </row>
    <row r="32" spans="1:3" x14ac:dyDescent="0.25">
      <c r="A32" s="18" t="s">
        <v>1049</v>
      </c>
      <c r="B32" s="14"/>
      <c r="C32" s="19"/>
    </row>
    <row r="33" spans="1:3" x14ac:dyDescent="0.25">
      <c r="A33" s="18" t="s">
        <v>1204</v>
      </c>
      <c r="B33" s="14"/>
      <c r="C33" s="20">
        <v>123</v>
      </c>
    </row>
    <row r="34" spans="1:3" x14ac:dyDescent="0.25">
      <c r="A34" s="18" t="s">
        <v>1147</v>
      </c>
      <c r="B34" s="14"/>
      <c r="C34" s="19"/>
    </row>
    <row r="35" spans="1:3" x14ac:dyDescent="0.25">
      <c r="A35" s="18" t="s">
        <v>1205</v>
      </c>
      <c r="B35" s="14"/>
      <c r="C35" s="20">
        <v>71</v>
      </c>
    </row>
    <row r="36" spans="1:3" x14ac:dyDescent="0.25">
      <c r="A36" s="18" t="s">
        <v>1051</v>
      </c>
      <c r="B36" s="14"/>
      <c r="C36" s="19"/>
    </row>
    <row r="37" spans="1:3" x14ac:dyDescent="0.25">
      <c r="A37" s="18" t="s">
        <v>1052</v>
      </c>
      <c r="B37" s="14"/>
      <c r="C37" s="20">
        <v>1</v>
      </c>
    </row>
    <row r="38" spans="1:3" x14ac:dyDescent="0.25">
      <c r="A38" s="18" t="s">
        <v>1110</v>
      </c>
      <c r="B38" s="14"/>
      <c r="C38" s="19"/>
    </row>
    <row r="39" spans="1:3" x14ac:dyDescent="0.25">
      <c r="A39" s="18" t="s">
        <v>1111</v>
      </c>
      <c r="B39" s="14"/>
      <c r="C39" s="19"/>
    </row>
    <row r="40" spans="1:3" x14ac:dyDescent="0.25">
      <c r="A40" s="202" t="s">
        <v>956</v>
      </c>
      <c r="B40" s="203"/>
      <c r="C40" s="27">
        <v>197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20">
        <v>12</v>
      </c>
    </row>
    <row r="45" spans="1:3" x14ac:dyDescent="0.25">
      <c r="A45" s="18" t="s">
        <v>1195</v>
      </c>
      <c r="B45" s="14"/>
      <c r="C45" s="20">
        <v>21</v>
      </c>
    </row>
    <row r="46" spans="1:3" x14ac:dyDescent="0.25">
      <c r="A46" s="18" t="s">
        <v>1196</v>
      </c>
      <c r="B46" s="14"/>
      <c r="C46" s="20">
        <v>1</v>
      </c>
    </row>
    <row r="47" spans="1:3" x14ac:dyDescent="0.25">
      <c r="A47" s="18" t="s">
        <v>1197</v>
      </c>
      <c r="B47" s="14"/>
      <c r="C47" s="20">
        <v>18</v>
      </c>
    </row>
    <row r="48" spans="1:3" x14ac:dyDescent="0.25">
      <c r="A48" s="18" t="s">
        <v>615</v>
      </c>
      <c r="B48" s="14"/>
      <c r="C48" s="20">
        <v>2</v>
      </c>
    </row>
    <row r="49" spans="1:3" x14ac:dyDescent="0.25">
      <c r="A49" s="18" t="s">
        <v>1198</v>
      </c>
      <c r="B49" s="14"/>
      <c r="C49" s="20">
        <v>6</v>
      </c>
    </row>
    <row r="50" spans="1:3" x14ac:dyDescent="0.25">
      <c r="A50" s="202" t="s">
        <v>956</v>
      </c>
      <c r="B50" s="203"/>
      <c r="C50" s="27">
        <v>60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1194</v>
      </c>
      <c r="B53" s="11" t="s">
        <v>79</v>
      </c>
      <c r="C53" s="19"/>
    </row>
    <row r="54" spans="1:3" x14ac:dyDescent="0.25">
      <c r="A54" s="190"/>
      <c r="B54" s="11" t="s">
        <v>82</v>
      </c>
      <c r="C54" s="19"/>
    </row>
    <row r="55" spans="1:3" x14ac:dyDescent="0.25">
      <c r="A55" s="188" t="s">
        <v>1195</v>
      </c>
      <c r="B55" s="11" t="s">
        <v>79</v>
      </c>
      <c r="C55" s="20">
        <v>28</v>
      </c>
    </row>
    <row r="56" spans="1:3" x14ac:dyDescent="0.25">
      <c r="A56" s="190"/>
      <c r="B56" s="11" t="s">
        <v>82</v>
      </c>
      <c r="C56" s="20">
        <v>2</v>
      </c>
    </row>
    <row r="57" spans="1:3" x14ac:dyDescent="0.25">
      <c r="A57" s="188" t="s">
        <v>1196</v>
      </c>
      <c r="B57" s="11" t="s">
        <v>79</v>
      </c>
      <c r="C57" s="20">
        <v>1</v>
      </c>
    </row>
    <row r="58" spans="1:3" x14ac:dyDescent="0.25">
      <c r="A58" s="190"/>
      <c r="B58" s="11" t="s">
        <v>82</v>
      </c>
      <c r="C58" s="19"/>
    </row>
    <row r="59" spans="1:3" x14ac:dyDescent="0.25">
      <c r="A59" s="188" t="s">
        <v>1197</v>
      </c>
      <c r="B59" s="11" t="s">
        <v>79</v>
      </c>
      <c r="C59" s="20">
        <v>11</v>
      </c>
    </row>
    <row r="60" spans="1:3" x14ac:dyDescent="0.25">
      <c r="A60" s="190"/>
      <c r="B60" s="11" t="s">
        <v>82</v>
      </c>
      <c r="C60" s="20">
        <v>3</v>
      </c>
    </row>
    <row r="61" spans="1:3" x14ac:dyDescent="0.25">
      <c r="A61" s="188" t="s">
        <v>615</v>
      </c>
      <c r="B61" s="11" t="s">
        <v>79</v>
      </c>
      <c r="C61" s="20">
        <v>5</v>
      </c>
    </row>
    <row r="62" spans="1:3" x14ac:dyDescent="0.25">
      <c r="A62" s="190"/>
      <c r="B62" s="11" t="s">
        <v>82</v>
      </c>
      <c r="C62" s="19"/>
    </row>
    <row r="63" spans="1:3" x14ac:dyDescent="0.25">
      <c r="A63" s="188" t="s">
        <v>1198</v>
      </c>
      <c r="B63" s="11" t="s">
        <v>79</v>
      </c>
      <c r="C63" s="20">
        <v>5</v>
      </c>
    </row>
    <row r="64" spans="1:3" x14ac:dyDescent="0.25">
      <c r="A64" s="190"/>
      <c r="B64" s="11" t="s">
        <v>82</v>
      </c>
      <c r="C64" s="20">
        <v>2</v>
      </c>
    </row>
    <row r="65" spans="1:3" x14ac:dyDescent="0.25">
      <c r="A65" s="202" t="s">
        <v>956</v>
      </c>
      <c r="B65" s="203"/>
      <c r="C65" s="27">
        <v>57</v>
      </c>
    </row>
    <row r="66" spans="1:3" x14ac:dyDescent="0.25">
      <c r="A66" s="4"/>
    </row>
  </sheetData>
  <sheetProtection algorithmName="SHA-512" hashValue="sLQRwhI3Vw7NB4sPx5C91/Vdf93eGwCcAXUwhKSQ7wHNwb8WnofXQLuT3iVq0/oUmmfQ9GYdBHGWIQYU6tAAfg==" saltValue="dPjWi2zaG+Epn6Kwp3YBj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2" t="s">
        <v>1210</v>
      </c>
    </row>
    <row r="5" spans="1:7" ht="22.5" x14ac:dyDescent="0.25">
      <c r="A5" s="191" t="s">
        <v>1212</v>
      </c>
      <c r="B5" s="30" t="s">
        <v>1213</v>
      </c>
      <c r="C5" s="15"/>
      <c r="D5" s="15"/>
      <c r="E5" s="15"/>
      <c r="F5" s="15"/>
      <c r="G5" s="19"/>
    </row>
    <row r="6" spans="1:7" x14ac:dyDescent="0.25">
      <c r="A6" s="193"/>
      <c r="B6" s="30" t="s">
        <v>1214</v>
      </c>
      <c r="C6" s="15"/>
      <c r="D6" s="15"/>
      <c r="E6" s="15"/>
      <c r="F6" s="15"/>
      <c r="G6" s="19"/>
    </row>
    <row r="7" spans="1:7" x14ac:dyDescent="0.25">
      <c r="A7" s="10" t="s">
        <v>1215</v>
      </c>
      <c r="B7" s="30" t="s">
        <v>1216</v>
      </c>
      <c r="C7" s="15"/>
      <c r="D7" s="15"/>
      <c r="E7" s="15"/>
      <c r="F7" s="15"/>
      <c r="G7" s="19"/>
    </row>
    <row r="8" spans="1:7" ht="22.5" x14ac:dyDescent="0.25">
      <c r="A8" s="191" t="s">
        <v>1217</v>
      </c>
      <c r="B8" s="30" t="s">
        <v>1218</v>
      </c>
      <c r="C8" s="12">
        <v>2</v>
      </c>
      <c r="D8" s="12">
        <v>2</v>
      </c>
      <c r="E8" s="12">
        <v>3</v>
      </c>
      <c r="F8" s="12">
        <v>1</v>
      </c>
      <c r="G8" s="36">
        <v>2</v>
      </c>
    </row>
    <row r="9" spans="1:7" x14ac:dyDescent="0.25">
      <c r="A9" s="192"/>
      <c r="B9" s="30" t="s">
        <v>1219</v>
      </c>
      <c r="C9" s="12">
        <v>0</v>
      </c>
      <c r="D9" s="12">
        <v>0</v>
      </c>
      <c r="E9" s="12">
        <v>2</v>
      </c>
      <c r="F9" s="12">
        <v>0</v>
      </c>
      <c r="G9" s="36">
        <v>0</v>
      </c>
    </row>
    <row r="10" spans="1:7" ht="22.5" x14ac:dyDescent="0.25">
      <c r="A10" s="193"/>
      <c r="B10" s="30" t="s">
        <v>1220</v>
      </c>
      <c r="C10" s="12">
        <v>4</v>
      </c>
      <c r="D10" s="12">
        <v>2</v>
      </c>
      <c r="E10" s="12">
        <v>9</v>
      </c>
      <c r="F10" s="12">
        <v>0</v>
      </c>
      <c r="G10" s="36">
        <v>4</v>
      </c>
    </row>
    <row r="11" spans="1:7" ht="22.5" x14ac:dyDescent="0.25">
      <c r="A11" s="191" t="s">
        <v>1221</v>
      </c>
      <c r="B11" s="30" t="s">
        <v>1222</v>
      </c>
      <c r="C11" s="12">
        <v>2</v>
      </c>
      <c r="D11" s="12">
        <v>0</v>
      </c>
      <c r="E11" s="12">
        <v>0</v>
      </c>
      <c r="F11" s="12">
        <v>0</v>
      </c>
      <c r="G11" s="36">
        <v>2</v>
      </c>
    </row>
    <row r="12" spans="1:7" x14ac:dyDescent="0.25">
      <c r="A12" s="192"/>
      <c r="B12" s="30" t="s">
        <v>1223</v>
      </c>
      <c r="C12" s="15"/>
      <c r="D12" s="15"/>
      <c r="E12" s="15"/>
      <c r="F12" s="15"/>
      <c r="G12" s="19"/>
    </row>
    <row r="13" spans="1:7" ht="22.5" x14ac:dyDescent="0.25">
      <c r="A13" s="193"/>
      <c r="B13" s="30" t="s">
        <v>1224</v>
      </c>
      <c r="C13" s="12">
        <v>1</v>
      </c>
      <c r="D13" s="12">
        <v>1</v>
      </c>
      <c r="E13" s="12">
        <v>0</v>
      </c>
      <c r="F13" s="12">
        <v>0</v>
      </c>
      <c r="G13" s="36">
        <v>1</v>
      </c>
    </row>
    <row r="14" spans="1:7" ht="22.5" x14ac:dyDescent="0.25">
      <c r="A14" s="10" t="s">
        <v>1225</v>
      </c>
      <c r="B14" s="30" t="s">
        <v>1226</v>
      </c>
      <c r="C14" s="15"/>
      <c r="D14" s="15"/>
      <c r="E14" s="15"/>
      <c r="F14" s="15"/>
      <c r="G14" s="19"/>
    </row>
    <row r="15" spans="1:7" x14ac:dyDescent="0.25">
      <c r="A15" s="191" t="s">
        <v>1227</v>
      </c>
      <c r="B15" s="30" t="s">
        <v>1228</v>
      </c>
      <c r="C15" s="12">
        <v>4</v>
      </c>
      <c r="D15" s="12">
        <v>8</v>
      </c>
      <c r="E15" s="12">
        <v>2</v>
      </c>
      <c r="F15" s="12">
        <v>0</v>
      </c>
      <c r="G15" s="36">
        <v>4</v>
      </c>
    </row>
    <row r="16" spans="1:7" x14ac:dyDescent="0.25">
      <c r="A16" s="192"/>
      <c r="B16" s="30" t="s">
        <v>1229</v>
      </c>
      <c r="C16" s="15"/>
      <c r="D16" s="15"/>
      <c r="E16" s="15"/>
      <c r="F16" s="15"/>
      <c r="G16" s="19"/>
    </row>
    <row r="17" spans="1:7" x14ac:dyDescent="0.25">
      <c r="A17" s="192"/>
      <c r="B17" s="30" t="s">
        <v>1230</v>
      </c>
      <c r="C17" s="15"/>
      <c r="D17" s="15"/>
      <c r="E17" s="15"/>
      <c r="F17" s="15"/>
      <c r="G17" s="19"/>
    </row>
    <row r="18" spans="1:7" x14ac:dyDescent="0.25">
      <c r="A18" s="192"/>
      <c r="B18" s="30" t="s">
        <v>1231</v>
      </c>
      <c r="C18" s="15"/>
      <c r="D18" s="15"/>
      <c r="E18" s="15"/>
      <c r="F18" s="15"/>
      <c r="G18" s="19"/>
    </row>
    <row r="19" spans="1:7" ht="22.5" x14ac:dyDescent="0.25">
      <c r="A19" s="193"/>
      <c r="B19" s="30" t="s">
        <v>1232</v>
      </c>
      <c r="C19" s="12">
        <v>1</v>
      </c>
      <c r="D19" s="12">
        <v>0</v>
      </c>
      <c r="E19" s="12">
        <v>0</v>
      </c>
      <c r="F19" s="12">
        <v>0</v>
      </c>
      <c r="G19" s="36">
        <v>1</v>
      </c>
    </row>
    <row r="20" spans="1:7" x14ac:dyDescent="0.25">
      <c r="A20" s="10" t="s">
        <v>1233</v>
      </c>
      <c r="B20" s="30" t="s">
        <v>1234</v>
      </c>
      <c r="C20" s="15"/>
      <c r="D20" s="15"/>
      <c r="E20" s="15"/>
      <c r="F20" s="15"/>
      <c r="G20" s="19"/>
    </row>
    <row r="21" spans="1:7" x14ac:dyDescent="0.25">
      <c r="A21" s="10" t="s">
        <v>1235</v>
      </c>
      <c r="B21" s="30" t="s">
        <v>1236</v>
      </c>
      <c r="C21" s="15"/>
      <c r="D21" s="15"/>
      <c r="E21" s="15"/>
      <c r="F21" s="15"/>
      <c r="G21" s="19"/>
    </row>
    <row r="22" spans="1:7" x14ac:dyDescent="0.25">
      <c r="A22" s="202" t="s">
        <v>956</v>
      </c>
      <c r="B22" s="203"/>
      <c r="C22" s="27">
        <v>14</v>
      </c>
      <c r="D22" s="27">
        <v>13</v>
      </c>
      <c r="E22" s="27">
        <v>16</v>
      </c>
      <c r="F22" s="27">
        <v>1</v>
      </c>
      <c r="G22" s="37">
        <v>14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>
        <v>1</v>
      </c>
    </row>
    <row r="26" spans="1:7" x14ac:dyDescent="0.25">
      <c r="A26" s="18" t="s">
        <v>114</v>
      </c>
      <c r="B26" s="14"/>
      <c r="C26" s="20">
        <v>1</v>
      </c>
    </row>
    <row r="27" spans="1:7" x14ac:dyDescent="0.25">
      <c r="A27" s="18" t="s">
        <v>1080</v>
      </c>
      <c r="B27" s="14"/>
      <c r="C27" s="19"/>
    </row>
    <row r="28" spans="1:7" x14ac:dyDescent="0.25">
      <c r="A28" s="202" t="s">
        <v>956</v>
      </c>
      <c r="B28" s="203"/>
      <c r="C28" s="27">
        <v>2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20">
        <v>1</v>
      </c>
    </row>
    <row r="33" spans="1:3" x14ac:dyDescent="0.25">
      <c r="A33" s="18" t="s">
        <v>1239</v>
      </c>
      <c r="B33" s="14"/>
      <c r="C33" s="20">
        <v>6</v>
      </c>
    </row>
    <row r="34" spans="1:3" x14ac:dyDescent="0.25">
      <c r="A34" s="18" t="s">
        <v>82</v>
      </c>
      <c r="B34" s="14"/>
      <c r="C34" s="19"/>
    </row>
    <row r="35" spans="1:3" x14ac:dyDescent="0.25">
      <c r="A35" s="202" t="s">
        <v>956</v>
      </c>
      <c r="B35" s="203"/>
      <c r="C35" s="27">
        <v>7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20">
        <v>38</v>
      </c>
    </row>
    <row r="40" spans="1:3" x14ac:dyDescent="0.25">
      <c r="A40" s="18" t="s">
        <v>1242</v>
      </c>
      <c r="B40" s="14"/>
      <c r="C40" s="20">
        <v>7</v>
      </c>
    </row>
    <row r="41" spans="1:3" x14ac:dyDescent="0.25">
      <c r="A41" s="202" t="s">
        <v>956</v>
      </c>
      <c r="B41" s="203"/>
      <c r="C41" s="27">
        <v>45</v>
      </c>
    </row>
    <row r="42" spans="1:3" x14ac:dyDescent="0.25">
      <c r="A42" s="4"/>
    </row>
  </sheetData>
  <sheetProtection algorithmName="SHA-512" hashValue="exfzDZdthv9g8x+OC1lcNvwBFj6k4TyRTcRC2+tP9q3bvNi8o/xT/te4CKGgwdaBjhUTF9c7yajyi7xmNV5esw==" saltValue="r0c3DaqveEe1U577wfYBi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1" t="s">
        <v>1254</v>
      </c>
      <c r="B6" s="30" t="s">
        <v>1255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3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92"/>
      <c r="B7" s="30" t="s">
        <v>1048</v>
      </c>
      <c r="C7" s="40">
        <v>5</v>
      </c>
      <c r="D7" s="40">
        <v>0</v>
      </c>
      <c r="E7" s="40">
        <v>30</v>
      </c>
      <c r="F7" s="40">
        <v>69</v>
      </c>
      <c r="G7" s="40">
        <v>0</v>
      </c>
      <c r="H7" s="40">
        <v>45</v>
      </c>
      <c r="I7" s="40">
        <v>0</v>
      </c>
      <c r="J7" s="40">
        <v>3</v>
      </c>
      <c r="K7" s="40">
        <v>0</v>
      </c>
      <c r="L7" s="36">
        <v>0</v>
      </c>
    </row>
    <row r="8" spans="1:12" x14ac:dyDescent="0.25">
      <c r="A8" s="192"/>
      <c r="B8" s="30" t="s">
        <v>1256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2</v>
      </c>
      <c r="I8" s="40">
        <v>0</v>
      </c>
      <c r="J8" s="40">
        <v>0</v>
      </c>
      <c r="K8" s="40">
        <v>0</v>
      </c>
      <c r="L8" s="36">
        <v>0</v>
      </c>
    </row>
    <row r="9" spans="1:12" x14ac:dyDescent="0.25">
      <c r="A9" s="193"/>
      <c r="B9" s="30" t="s">
        <v>1257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2</v>
      </c>
      <c r="I9" s="40">
        <v>0</v>
      </c>
      <c r="J9" s="40">
        <v>0</v>
      </c>
      <c r="K9" s="40">
        <v>0</v>
      </c>
      <c r="L9" s="36">
        <v>0</v>
      </c>
    </row>
    <row r="10" spans="1:12" x14ac:dyDescent="0.25">
      <c r="A10" s="191" t="s">
        <v>1258</v>
      </c>
      <c r="B10" s="30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92"/>
      <c r="B11" s="30" t="s">
        <v>1260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92"/>
      <c r="B12" s="30" t="s">
        <v>1261</v>
      </c>
      <c r="C12" s="40">
        <v>1</v>
      </c>
      <c r="D12" s="40">
        <v>0</v>
      </c>
      <c r="E12" s="40">
        <v>1</v>
      </c>
      <c r="F12" s="40">
        <v>7</v>
      </c>
      <c r="G12" s="40">
        <v>0</v>
      </c>
      <c r="H12" s="40">
        <v>1</v>
      </c>
      <c r="I12" s="40">
        <v>0</v>
      </c>
      <c r="J12" s="40">
        <v>0</v>
      </c>
      <c r="K12" s="40">
        <v>0</v>
      </c>
      <c r="L12" s="36">
        <v>0</v>
      </c>
    </row>
    <row r="13" spans="1:12" x14ac:dyDescent="0.25">
      <c r="A13" s="192"/>
      <c r="B13" s="30" t="s">
        <v>1262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92"/>
      <c r="B14" s="30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92"/>
      <c r="B15" s="30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92"/>
      <c r="B16" s="30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92"/>
      <c r="B17" s="30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92"/>
      <c r="B18" s="30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92"/>
      <c r="B19" s="30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92"/>
      <c r="B20" s="30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92"/>
      <c r="B21" s="30" t="s">
        <v>1270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92"/>
      <c r="B22" s="30" t="s">
        <v>1271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92"/>
      <c r="B23" s="30" t="s">
        <v>1272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92"/>
      <c r="B24" s="30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92"/>
      <c r="B25" s="30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92"/>
      <c r="B26" s="30" t="s">
        <v>1275</v>
      </c>
      <c r="C26" s="40">
        <v>0</v>
      </c>
      <c r="D26" s="40">
        <v>0</v>
      </c>
      <c r="E26" s="40">
        <v>2</v>
      </c>
      <c r="F26" s="40">
        <v>2</v>
      </c>
      <c r="G26" s="40">
        <v>0</v>
      </c>
      <c r="H26" s="40">
        <v>1</v>
      </c>
      <c r="I26" s="40">
        <v>0</v>
      </c>
      <c r="J26" s="40">
        <v>1</v>
      </c>
      <c r="K26" s="40">
        <v>0</v>
      </c>
      <c r="L26" s="36">
        <v>0</v>
      </c>
    </row>
    <row r="27" spans="1:12" x14ac:dyDescent="0.25">
      <c r="A27" s="192"/>
      <c r="B27" s="30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92"/>
      <c r="B28" s="30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92"/>
      <c r="B29" s="30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92"/>
      <c r="B30" s="30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92"/>
      <c r="B31" s="30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92"/>
      <c r="B32" s="30" t="s">
        <v>1281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1</v>
      </c>
      <c r="K32" s="40">
        <v>0</v>
      </c>
      <c r="L32" s="36">
        <v>0</v>
      </c>
    </row>
    <row r="33" spans="1:12" x14ac:dyDescent="0.25">
      <c r="A33" s="192"/>
      <c r="B33" s="30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92"/>
      <c r="B34" s="30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92"/>
      <c r="B35" s="30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92"/>
      <c r="B36" s="30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92"/>
      <c r="B37" s="30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92"/>
      <c r="B38" s="30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92"/>
      <c r="B39" s="30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92"/>
      <c r="B40" s="30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92"/>
      <c r="B41" s="30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92"/>
      <c r="B42" s="30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92"/>
      <c r="B43" s="30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92"/>
      <c r="B44" s="30" t="s">
        <v>1293</v>
      </c>
      <c r="C44" s="40">
        <v>0</v>
      </c>
      <c r="D44" s="40">
        <v>0</v>
      </c>
      <c r="E44" s="40">
        <v>1</v>
      </c>
      <c r="F44" s="40">
        <v>0</v>
      </c>
      <c r="G44" s="40">
        <v>0</v>
      </c>
      <c r="H44" s="40">
        <v>3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192"/>
      <c r="B45" s="30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92"/>
      <c r="B46" s="30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92"/>
      <c r="B47" s="30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92"/>
      <c r="B48" s="30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92"/>
      <c r="B49" s="30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92"/>
      <c r="B50" s="30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92"/>
      <c r="B51" s="30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92"/>
      <c r="B52" s="30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92"/>
      <c r="B53" s="30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92"/>
      <c r="B54" s="30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92"/>
      <c r="B55" s="30" t="s">
        <v>1304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92"/>
      <c r="B56" s="30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92"/>
      <c r="B57" s="30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92"/>
      <c r="B58" s="30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92"/>
      <c r="B59" s="30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92"/>
      <c r="B60" s="30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92"/>
      <c r="B61" s="30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92"/>
      <c r="B62" s="30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92"/>
      <c r="B63" s="30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92"/>
      <c r="B64" s="30" t="s">
        <v>1313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192"/>
      <c r="B65" s="30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92"/>
      <c r="B66" s="30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92"/>
      <c r="B67" s="30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92"/>
      <c r="B68" s="30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92"/>
      <c r="B69" s="30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92"/>
      <c r="B70" s="30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92"/>
      <c r="B71" s="30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92"/>
      <c r="B72" s="30" t="s">
        <v>1321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192"/>
      <c r="B73" s="30" t="s">
        <v>1322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192"/>
      <c r="B74" s="30" t="s">
        <v>1323</v>
      </c>
      <c r="C74" s="40">
        <v>0</v>
      </c>
      <c r="D74" s="40">
        <v>0</v>
      </c>
      <c r="E74" s="40">
        <v>1</v>
      </c>
      <c r="F74" s="40">
        <v>17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192"/>
      <c r="B75" s="30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92"/>
      <c r="B76" s="30" t="s">
        <v>1325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92"/>
      <c r="B77" s="30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92"/>
      <c r="B78" s="30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92"/>
      <c r="B79" s="30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92"/>
      <c r="B80" s="30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92"/>
      <c r="B81" s="30" t="s">
        <v>1330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36">
        <v>0</v>
      </c>
    </row>
    <row r="82" spans="1:12" x14ac:dyDescent="0.25">
      <c r="A82" s="192"/>
      <c r="B82" s="30" t="s">
        <v>1331</v>
      </c>
      <c r="C82" s="40">
        <v>0</v>
      </c>
      <c r="D82" s="40">
        <v>0</v>
      </c>
      <c r="E82" s="40">
        <v>1</v>
      </c>
      <c r="F82" s="40">
        <v>4</v>
      </c>
      <c r="G82" s="40">
        <v>0</v>
      </c>
      <c r="H82" s="40">
        <v>2</v>
      </c>
      <c r="I82" s="40">
        <v>0</v>
      </c>
      <c r="J82" s="40">
        <v>1</v>
      </c>
      <c r="K82" s="40">
        <v>0</v>
      </c>
      <c r="L82" s="36">
        <v>0</v>
      </c>
    </row>
    <row r="83" spans="1:12" x14ac:dyDescent="0.25">
      <c r="A83" s="192"/>
      <c r="B83" s="30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92"/>
      <c r="B84" s="30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92"/>
      <c r="B85" s="30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92"/>
      <c r="B86" s="30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92"/>
      <c r="B87" s="30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92"/>
      <c r="B88" s="30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92"/>
      <c r="B89" s="30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92"/>
      <c r="B90" s="30" t="s">
        <v>1339</v>
      </c>
      <c r="C90" s="40">
        <v>1</v>
      </c>
      <c r="D90" s="40">
        <v>0</v>
      </c>
      <c r="E90" s="40">
        <v>1</v>
      </c>
      <c r="F90" s="40">
        <v>0</v>
      </c>
      <c r="G90" s="40">
        <v>0</v>
      </c>
      <c r="H90" s="40">
        <v>1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92"/>
      <c r="B91" s="30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92"/>
      <c r="B92" s="30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92"/>
      <c r="B93" s="30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92"/>
      <c r="B94" s="30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92"/>
      <c r="B95" s="30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92"/>
      <c r="B96" s="30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92"/>
      <c r="B97" s="30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92"/>
      <c r="B98" s="30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92"/>
      <c r="B99" s="30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92"/>
      <c r="B100" s="30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92"/>
      <c r="B101" s="30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92"/>
      <c r="B102" s="30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92"/>
      <c r="B103" s="30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92"/>
      <c r="B104" s="30" t="s">
        <v>1353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2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192"/>
      <c r="B105" s="30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92"/>
      <c r="B106" s="30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92"/>
      <c r="B107" s="30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92"/>
      <c r="B108" s="30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92"/>
      <c r="B109" s="30" t="s">
        <v>1358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192"/>
      <c r="B110" s="30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92"/>
      <c r="B111" s="30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92"/>
      <c r="B112" s="30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92"/>
      <c r="B113" s="30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92"/>
      <c r="B114" s="30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92"/>
      <c r="B115" s="30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92"/>
      <c r="B116" s="30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92"/>
      <c r="B117" s="30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92"/>
      <c r="B118" s="30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92"/>
      <c r="B119" s="30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92"/>
      <c r="B120" s="30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92"/>
      <c r="B121" s="30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92"/>
      <c r="B122" s="30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92"/>
      <c r="B123" s="30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92"/>
      <c r="B124" s="30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92"/>
      <c r="B125" s="30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92"/>
      <c r="B126" s="30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92"/>
      <c r="B127" s="30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92"/>
      <c r="B128" s="30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92"/>
      <c r="B129" s="30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92"/>
      <c r="B130" s="30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92"/>
      <c r="B131" s="30" t="s">
        <v>1380</v>
      </c>
      <c r="C131" s="40">
        <v>0</v>
      </c>
      <c r="D131" s="40">
        <v>0</v>
      </c>
      <c r="E131" s="40">
        <v>0</v>
      </c>
      <c r="F131" s="40">
        <v>1</v>
      </c>
      <c r="G131" s="40">
        <v>0</v>
      </c>
      <c r="H131" s="40">
        <v>1</v>
      </c>
      <c r="I131" s="40">
        <v>0</v>
      </c>
      <c r="J131" s="40">
        <v>0</v>
      </c>
      <c r="K131" s="40">
        <v>0</v>
      </c>
      <c r="L131" s="36">
        <v>0</v>
      </c>
    </row>
    <row r="132" spans="1:12" x14ac:dyDescent="0.25">
      <c r="A132" s="192"/>
      <c r="B132" s="30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92"/>
      <c r="B133" s="30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92"/>
      <c r="B134" s="30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92"/>
      <c r="B135" s="30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92"/>
      <c r="B136" s="30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92"/>
      <c r="B137" s="30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92"/>
      <c r="B138" s="30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92"/>
      <c r="B139" s="30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92"/>
      <c r="B140" s="30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92"/>
      <c r="B141" s="30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92"/>
      <c r="B142" s="30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92"/>
      <c r="B143" s="30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92"/>
      <c r="B144" s="30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92"/>
      <c r="B145" s="30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92"/>
      <c r="B146" s="30" t="s">
        <v>1395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92"/>
      <c r="B147" s="30" t="s">
        <v>1396</v>
      </c>
      <c r="C147" s="40">
        <v>1</v>
      </c>
      <c r="D147" s="40">
        <v>0</v>
      </c>
      <c r="E147" s="40">
        <v>1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36">
        <v>0</v>
      </c>
    </row>
    <row r="148" spans="1:12" x14ac:dyDescent="0.25">
      <c r="A148" s="192"/>
      <c r="B148" s="30" t="s">
        <v>1397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92"/>
      <c r="B149" s="30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92"/>
      <c r="B150" s="30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92"/>
      <c r="B151" s="30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92"/>
      <c r="B152" s="30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92"/>
      <c r="B153" s="30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92"/>
      <c r="B154" s="30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92"/>
      <c r="B155" s="30" t="s">
        <v>1404</v>
      </c>
      <c r="C155" s="40">
        <v>0</v>
      </c>
      <c r="D155" s="40">
        <v>0</v>
      </c>
      <c r="E155" s="40">
        <v>0</v>
      </c>
      <c r="F155" s="40">
        <v>1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92"/>
      <c r="B156" s="30" t="s">
        <v>1405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92"/>
      <c r="B157" s="30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92"/>
      <c r="B158" s="30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92"/>
      <c r="B159" s="30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92"/>
      <c r="B160" s="30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92"/>
      <c r="B161" s="30" t="s">
        <v>1410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92"/>
      <c r="B162" s="30" t="s">
        <v>1411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92"/>
      <c r="B163" s="30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92"/>
      <c r="B164" s="30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92"/>
      <c r="B165" s="30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92"/>
      <c r="B166" s="30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92"/>
      <c r="B167" s="30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92"/>
      <c r="B168" s="30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92"/>
      <c r="B169" s="30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92"/>
      <c r="B170" s="30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92"/>
      <c r="B171" s="30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92"/>
      <c r="B172" s="30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92"/>
      <c r="B173" s="30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92"/>
      <c r="B174" s="30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92"/>
      <c r="B175" s="30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92"/>
      <c r="B176" s="30" t="s">
        <v>1425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92"/>
      <c r="B177" s="30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92"/>
      <c r="B178" s="30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92"/>
      <c r="B179" s="30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92"/>
      <c r="B180" s="30" t="s">
        <v>1429</v>
      </c>
      <c r="C180" s="40">
        <v>0</v>
      </c>
      <c r="D180" s="40">
        <v>0</v>
      </c>
      <c r="E180" s="40">
        <v>0</v>
      </c>
      <c r="F180" s="40">
        <v>29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36">
        <v>0</v>
      </c>
    </row>
    <row r="181" spans="1:12" x14ac:dyDescent="0.25">
      <c r="A181" s="192"/>
      <c r="B181" s="30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92"/>
      <c r="B182" s="30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92"/>
      <c r="B183" s="30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92"/>
      <c r="B184" s="30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92"/>
      <c r="B185" s="30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92"/>
      <c r="B186" s="30" t="s">
        <v>1435</v>
      </c>
      <c r="C186" s="40">
        <v>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192"/>
      <c r="B187" s="30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92"/>
      <c r="B188" s="30" t="s">
        <v>1437</v>
      </c>
      <c r="C188" s="40">
        <v>1</v>
      </c>
      <c r="D188" s="40">
        <v>0</v>
      </c>
      <c r="E188" s="40">
        <v>0</v>
      </c>
      <c r="F188" s="40">
        <v>1</v>
      </c>
      <c r="G188" s="40">
        <v>0</v>
      </c>
      <c r="H188" s="40">
        <v>3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92"/>
      <c r="B189" s="30" t="s">
        <v>1438</v>
      </c>
      <c r="C189" s="40">
        <v>0</v>
      </c>
      <c r="D189" s="40">
        <v>0</v>
      </c>
      <c r="E189" s="40">
        <v>22</v>
      </c>
      <c r="F189" s="40">
        <v>6</v>
      </c>
      <c r="G189" s="40">
        <v>0</v>
      </c>
      <c r="H189" s="40">
        <v>30</v>
      </c>
      <c r="I189" s="40">
        <v>0</v>
      </c>
      <c r="J189" s="40">
        <v>0</v>
      </c>
      <c r="K189" s="40">
        <v>0</v>
      </c>
      <c r="L189" s="36">
        <v>0</v>
      </c>
    </row>
    <row r="190" spans="1:12" x14ac:dyDescent="0.25">
      <c r="A190" s="192"/>
      <c r="B190" s="30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92"/>
      <c r="B191" s="30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92"/>
      <c r="B192" s="30" t="s">
        <v>1441</v>
      </c>
      <c r="C192" s="40">
        <v>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6">
        <v>0</v>
      </c>
    </row>
    <row r="193" spans="1:12" x14ac:dyDescent="0.25">
      <c r="A193" s="192"/>
      <c r="B193" s="30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92"/>
      <c r="B194" s="30" t="s">
        <v>1443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192"/>
      <c r="B195" s="30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92"/>
      <c r="B196" s="30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92"/>
      <c r="B197" s="30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92"/>
      <c r="B198" s="30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92"/>
      <c r="B199" s="30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92"/>
      <c r="B200" s="30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92"/>
      <c r="B201" s="30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92"/>
      <c r="B202" s="30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92"/>
      <c r="B203" s="30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92"/>
      <c r="B204" s="30" t="s">
        <v>1453</v>
      </c>
      <c r="C204" s="40">
        <v>0</v>
      </c>
      <c r="D204" s="40">
        <v>0</v>
      </c>
      <c r="E204" s="40">
        <v>0</v>
      </c>
      <c r="F204" s="40">
        <v>1</v>
      </c>
      <c r="G204" s="40">
        <v>0</v>
      </c>
      <c r="H204" s="40">
        <v>2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92"/>
      <c r="B205" s="30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92"/>
      <c r="B206" s="30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92"/>
      <c r="B207" s="30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92"/>
      <c r="B208" s="30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92"/>
      <c r="B209" s="30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92"/>
      <c r="B210" s="30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92"/>
      <c r="B211" s="30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92"/>
      <c r="B212" s="30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92"/>
      <c r="B213" s="30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92"/>
      <c r="B214" s="30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92"/>
      <c r="B215" s="30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92"/>
      <c r="B216" s="30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92"/>
      <c r="B217" s="30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92"/>
      <c r="B218" s="30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92"/>
      <c r="B219" s="30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92"/>
      <c r="B220" s="30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92"/>
      <c r="B221" s="30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92"/>
      <c r="B222" s="30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92"/>
      <c r="B223" s="30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92"/>
      <c r="B224" s="30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92"/>
      <c r="B225" s="30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92"/>
      <c r="B226" s="30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92"/>
      <c r="B227" s="30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92"/>
      <c r="B228" s="30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92"/>
      <c r="B229" s="30" t="s">
        <v>1478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192"/>
      <c r="B230" s="30" t="s">
        <v>1479</v>
      </c>
      <c r="C230" s="40">
        <v>0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92"/>
      <c r="B231" s="30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92"/>
      <c r="B232" s="30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92"/>
      <c r="B233" s="30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92"/>
      <c r="B234" s="30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92"/>
      <c r="B235" s="30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92"/>
      <c r="B236" s="30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92"/>
      <c r="B237" s="30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92"/>
      <c r="B238" s="30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92"/>
      <c r="B239" s="30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92"/>
      <c r="B240" s="30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92"/>
      <c r="B241" s="30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92"/>
      <c r="B242" s="30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92"/>
      <c r="B243" s="30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92"/>
      <c r="B244" s="30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92"/>
      <c r="B245" s="30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92"/>
      <c r="B246" s="30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92"/>
      <c r="B247" s="30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92"/>
      <c r="B248" s="30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92"/>
      <c r="B249" s="30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92"/>
      <c r="B250" s="30" t="s">
        <v>1499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192"/>
      <c r="B251" s="30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92"/>
      <c r="B252" s="30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92"/>
      <c r="B253" s="30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92"/>
      <c r="B254" s="30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92"/>
      <c r="B255" s="30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92"/>
      <c r="B256" s="30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92"/>
      <c r="B257" s="30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92"/>
      <c r="B258" s="30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92"/>
      <c r="B259" s="30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92"/>
      <c r="B260" s="30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93"/>
      <c r="B261" s="30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91" t="s">
        <v>1511</v>
      </c>
      <c r="B262" s="30" t="s">
        <v>1512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92"/>
      <c r="B263" s="30" t="s">
        <v>1513</v>
      </c>
      <c r="C263" s="40">
        <v>1</v>
      </c>
      <c r="D263" s="40">
        <v>0</v>
      </c>
      <c r="E263" s="40">
        <v>1</v>
      </c>
      <c r="F263" s="40">
        <v>0</v>
      </c>
      <c r="G263" s="40">
        <v>0</v>
      </c>
      <c r="H263" s="40">
        <v>1</v>
      </c>
      <c r="I263" s="40">
        <v>0</v>
      </c>
      <c r="J263" s="40">
        <v>1</v>
      </c>
      <c r="K263" s="40">
        <v>0</v>
      </c>
      <c r="L263" s="36">
        <v>0</v>
      </c>
    </row>
    <row r="264" spans="1:12" x14ac:dyDescent="0.25">
      <c r="A264" s="192"/>
      <c r="B264" s="30" t="s">
        <v>1514</v>
      </c>
      <c r="C264" s="40">
        <v>4</v>
      </c>
      <c r="D264" s="40">
        <v>0</v>
      </c>
      <c r="E264" s="40">
        <v>5</v>
      </c>
      <c r="F264" s="40">
        <v>11</v>
      </c>
      <c r="G264" s="40">
        <v>0</v>
      </c>
      <c r="H264" s="40">
        <v>21</v>
      </c>
      <c r="I264" s="40">
        <v>0</v>
      </c>
      <c r="J264" s="40">
        <v>1</v>
      </c>
      <c r="K264" s="40">
        <v>0</v>
      </c>
      <c r="L264" s="36">
        <v>0</v>
      </c>
    </row>
    <row r="265" spans="1:12" x14ac:dyDescent="0.25">
      <c r="A265" s="192"/>
      <c r="B265" s="30" t="s">
        <v>1515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92"/>
      <c r="B266" s="30" t="s">
        <v>1516</v>
      </c>
      <c r="C266" s="40">
        <v>0</v>
      </c>
      <c r="D266" s="40">
        <v>0</v>
      </c>
      <c r="E266" s="40">
        <v>1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92"/>
      <c r="B267" s="30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92"/>
      <c r="B268" s="30" t="s">
        <v>1518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92"/>
      <c r="B269" s="30" t="s">
        <v>1519</v>
      </c>
      <c r="C269" s="40">
        <v>0</v>
      </c>
      <c r="D269" s="40">
        <v>0</v>
      </c>
      <c r="E269" s="40">
        <v>1</v>
      </c>
      <c r="F269" s="40">
        <v>0</v>
      </c>
      <c r="G269" s="40">
        <v>0</v>
      </c>
      <c r="H269" s="40">
        <v>2</v>
      </c>
      <c r="I269" s="40">
        <v>0</v>
      </c>
      <c r="J269" s="40">
        <v>0</v>
      </c>
      <c r="K269" s="40">
        <v>0</v>
      </c>
      <c r="L269" s="36">
        <v>0</v>
      </c>
    </row>
    <row r="270" spans="1:12" x14ac:dyDescent="0.25">
      <c r="A270" s="192"/>
      <c r="B270" s="30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92"/>
      <c r="B271" s="30" t="s">
        <v>1521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92"/>
      <c r="B272" s="30" t="s">
        <v>1522</v>
      </c>
      <c r="C272" s="40">
        <v>0</v>
      </c>
      <c r="D272" s="40">
        <v>0</v>
      </c>
      <c r="E272" s="40">
        <v>0</v>
      </c>
      <c r="F272" s="40">
        <v>1</v>
      </c>
      <c r="G272" s="40">
        <v>0</v>
      </c>
      <c r="H272" s="40">
        <v>1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192"/>
      <c r="B273" s="30" t="s">
        <v>967</v>
      </c>
      <c r="C273" s="40">
        <v>0</v>
      </c>
      <c r="D273" s="40">
        <v>0</v>
      </c>
      <c r="E273" s="40">
        <v>2</v>
      </c>
      <c r="F273" s="40">
        <v>0</v>
      </c>
      <c r="G273" s="40">
        <v>0</v>
      </c>
      <c r="H273" s="40">
        <v>4</v>
      </c>
      <c r="I273" s="40">
        <v>0</v>
      </c>
      <c r="J273" s="40">
        <v>0</v>
      </c>
      <c r="K273" s="40">
        <v>0</v>
      </c>
      <c r="L273" s="36">
        <v>0</v>
      </c>
    </row>
    <row r="274" spans="1:12" x14ac:dyDescent="0.25">
      <c r="A274" s="192"/>
      <c r="B274" s="30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92"/>
      <c r="B275" s="30" t="s">
        <v>1524</v>
      </c>
      <c r="C275" s="40">
        <v>0</v>
      </c>
      <c r="D275" s="40">
        <v>0</v>
      </c>
      <c r="E275" s="40">
        <v>2</v>
      </c>
      <c r="F275" s="40">
        <v>0</v>
      </c>
      <c r="G275" s="40">
        <v>0</v>
      </c>
      <c r="H275" s="40">
        <v>1</v>
      </c>
      <c r="I275" s="40">
        <v>0</v>
      </c>
      <c r="J275" s="40">
        <v>1</v>
      </c>
      <c r="K275" s="40">
        <v>0</v>
      </c>
      <c r="L275" s="36">
        <v>0</v>
      </c>
    </row>
    <row r="276" spans="1:12" x14ac:dyDescent="0.25">
      <c r="A276" s="192"/>
      <c r="B276" s="30" t="s">
        <v>1525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1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92"/>
      <c r="B277" s="30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92"/>
      <c r="B278" s="30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92"/>
      <c r="B279" s="30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92"/>
      <c r="B280" s="30" t="s">
        <v>1529</v>
      </c>
      <c r="C280" s="40">
        <v>0</v>
      </c>
      <c r="D280" s="40">
        <v>0</v>
      </c>
      <c r="E280" s="40">
        <v>3</v>
      </c>
      <c r="F280" s="40">
        <v>0</v>
      </c>
      <c r="G280" s="40">
        <v>0</v>
      </c>
      <c r="H280" s="40">
        <v>1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192"/>
      <c r="B281" s="30" t="s">
        <v>1530</v>
      </c>
      <c r="C281" s="40">
        <v>0</v>
      </c>
      <c r="D281" s="40">
        <v>0</v>
      </c>
      <c r="E281" s="40">
        <v>2</v>
      </c>
      <c r="F281" s="40">
        <v>0</v>
      </c>
      <c r="G281" s="40">
        <v>0</v>
      </c>
      <c r="H281" s="40">
        <v>2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92"/>
      <c r="B282" s="30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92"/>
      <c r="B283" s="30" t="s">
        <v>1532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92"/>
      <c r="B284" s="30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92"/>
      <c r="B285" s="30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92"/>
      <c r="B286" s="30" t="s">
        <v>1535</v>
      </c>
      <c r="C286" s="40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1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192"/>
      <c r="B287" s="30" t="s">
        <v>926</v>
      </c>
      <c r="C287" s="40">
        <v>0</v>
      </c>
      <c r="D287" s="40">
        <v>0</v>
      </c>
      <c r="E287" s="40">
        <v>9</v>
      </c>
      <c r="F287" s="40">
        <v>20</v>
      </c>
      <c r="G287" s="40">
        <v>0</v>
      </c>
      <c r="H287" s="40">
        <v>11</v>
      </c>
      <c r="I287" s="40">
        <v>0</v>
      </c>
      <c r="J287" s="40">
        <v>0</v>
      </c>
      <c r="K287" s="40">
        <v>0</v>
      </c>
      <c r="L287" s="36">
        <v>0</v>
      </c>
    </row>
    <row r="288" spans="1:12" x14ac:dyDescent="0.25">
      <c r="A288" s="192"/>
      <c r="B288" s="30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92"/>
      <c r="B289" s="30" t="s">
        <v>1536</v>
      </c>
      <c r="C289" s="40">
        <v>0</v>
      </c>
      <c r="D289" s="40">
        <v>0</v>
      </c>
      <c r="E289" s="40">
        <v>2</v>
      </c>
      <c r="F289" s="40">
        <v>38</v>
      </c>
      <c r="G289" s="40">
        <v>0</v>
      </c>
      <c r="H289" s="40">
        <v>0</v>
      </c>
      <c r="I289" s="40">
        <v>0</v>
      </c>
      <c r="J289" s="40">
        <v>1</v>
      </c>
      <c r="K289" s="40">
        <v>0</v>
      </c>
      <c r="L289" s="36">
        <v>0</v>
      </c>
    </row>
    <row r="290" spans="1:12" x14ac:dyDescent="0.25">
      <c r="A290" s="192"/>
      <c r="B290" s="30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92"/>
      <c r="B291" s="30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92"/>
      <c r="B292" s="30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92"/>
      <c r="B293" s="30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93"/>
      <c r="B294" s="30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91" t="s">
        <v>1542</v>
      </c>
      <c r="B295" s="30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92"/>
      <c r="B296" s="30" t="s">
        <v>1544</v>
      </c>
      <c r="C296" s="40">
        <v>0</v>
      </c>
      <c r="D296" s="40">
        <v>0</v>
      </c>
      <c r="E296" s="40">
        <v>0</v>
      </c>
      <c r="F296" s="40">
        <v>0</v>
      </c>
      <c r="G296" s="40">
        <v>0</v>
      </c>
      <c r="H296" s="40">
        <v>1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92"/>
      <c r="B297" s="30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1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92"/>
      <c r="B298" s="30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1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92"/>
      <c r="B299" s="30" t="s">
        <v>1547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4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92"/>
      <c r="B300" s="30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2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92"/>
      <c r="B301" s="30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92"/>
      <c r="B302" s="30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92"/>
      <c r="B303" s="30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92"/>
      <c r="B304" s="30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92"/>
      <c r="B305" s="30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12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92"/>
      <c r="B306" s="30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92"/>
      <c r="B307" s="30" t="s">
        <v>980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36">
        <v>0</v>
      </c>
    </row>
    <row r="308" spans="1:12" x14ac:dyDescent="0.25">
      <c r="A308" s="192"/>
      <c r="B308" s="30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92"/>
      <c r="B309" s="30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2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92"/>
      <c r="B310" s="30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93"/>
      <c r="B311" s="30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+5CgBNg+qdpAqN8VXmxIaKiChdjx/VxgsFyle10HsEGhiDTK72AuMYPg9y3CBpnGfsQBnkYn58wux8k84Nh0Rw==" saltValue="G3/Wxa7E7qn6bZoxqtoZ6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3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1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2"/>
      <c r="B6" s="11" t="s">
        <v>1563</v>
      </c>
      <c r="C6" s="12">
        <v>9</v>
      </c>
      <c r="D6" s="12">
        <v>4</v>
      </c>
      <c r="E6" s="13">
        <v>1.25</v>
      </c>
    </row>
    <row r="7" spans="1:5" x14ac:dyDescent="0.25">
      <c r="A7" s="192"/>
      <c r="B7" s="11" t="s">
        <v>1564</v>
      </c>
      <c r="C7" s="12">
        <v>0</v>
      </c>
      <c r="D7" s="12">
        <v>1</v>
      </c>
      <c r="E7" s="13">
        <v>-1</v>
      </c>
    </row>
    <row r="8" spans="1:5" x14ac:dyDescent="0.25">
      <c r="A8" s="192"/>
      <c r="B8" s="11" t="s">
        <v>1565</v>
      </c>
      <c r="C8" s="12">
        <v>13</v>
      </c>
      <c r="D8" s="12">
        <v>14</v>
      </c>
      <c r="E8" s="13">
        <v>-7.1428571428571397E-2</v>
      </c>
    </row>
    <row r="9" spans="1:5" x14ac:dyDescent="0.25">
      <c r="A9" s="192"/>
      <c r="B9" s="11" t="s">
        <v>1566</v>
      </c>
      <c r="C9" s="12">
        <v>1</v>
      </c>
      <c r="D9" s="12">
        <v>1</v>
      </c>
      <c r="E9" s="13">
        <v>0</v>
      </c>
    </row>
    <row r="10" spans="1:5" x14ac:dyDescent="0.25">
      <c r="A10" s="192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2"/>
      <c r="B11" s="11" t="s">
        <v>1568</v>
      </c>
      <c r="C11" s="12">
        <v>19</v>
      </c>
      <c r="D11" s="12">
        <v>12</v>
      </c>
      <c r="E11" s="13">
        <v>0.58333333333333304</v>
      </c>
    </row>
    <row r="12" spans="1:5" x14ac:dyDescent="0.25">
      <c r="A12" s="192"/>
      <c r="B12" s="11" t="s">
        <v>1569</v>
      </c>
      <c r="C12" s="12">
        <v>0</v>
      </c>
      <c r="D12" s="12">
        <v>0</v>
      </c>
      <c r="E12" s="13">
        <v>0</v>
      </c>
    </row>
    <row r="13" spans="1:5" x14ac:dyDescent="0.25">
      <c r="A13" s="192"/>
      <c r="B13" s="11" t="s">
        <v>1570</v>
      </c>
      <c r="C13" s="12">
        <v>0</v>
      </c>
      <c r="D13" s="12">
        <v>0</v>
      </c>
      <c r="E13" s="13">
        <v>0</v>
      </c>
    </row>
    <row r="14" spans="1:5" x14ac:dyDescent="0.25">
      <c r="A14" s="192"/>
      <c r="B14" s="11" t="s">
        <v>1571</v>
      </c>
      <c r="C14" s="12">
        <v>0</v>
      </c>
      <c r="D14" s="12">
        <v>0</v>
      </c>
      <c r="E14" s="13">
        <v>0</v>
      </c>
    </row>
    <row r="15" spans="1:5" x14ac:dyDescent="0.25">
      <c r="A15" s="192"/>
      <c r="B15" s="11" t="s">
        <v>1572</v>
      </c>
      <c r="C15" s="12">
        <v>0</v>
      </c>
      <c r="D15" s="12">
        <v>1</v>
      </c>
      <c r="E15" s="13">
        <v>-1</v>
      </c>
    </row>
    <row r="16" spans="1:5" x14ac:dyDescent="0.25">
      <c r="A16" s="193"/>
      <c r="B16" s="11" t="s">
        <v>111</v>
      </c>
      <c r="C16" s="12">
        <v>29</v>
      </c>
      <c r="D16" s="12">
        <v>30</v>
      </c>
      <c r="E16" s="13">
        <v>-3.3333333333333298E-2</v>
      </c>
    </row>
    <row r="17" spans="1:1" x14ac:dyDescent="0.25">
      <c r="A17" s="4"/>
    </row>
  </sheetData>
  <sheetProtection algorithmName="SHA-512" hashValue="Ttt8INjEVA/5hbuiaSP915gDwCCsLv7w3yo/gLKaf+1k59dHJg7a4iyQF8ARlJLFz+vrSHrUJE7nBVB+Y1tP/g==" saltValue="4L/pTtYJYHSSEYG710Ify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0</v>
      </c>
      <c r="D5" s="12">
        <v>1</v>
      </c>
      <c r="E5" s="13">
        <v>-1</v>
      </c>
    </row>
    <row r="6" spans="1:5" x14ac:dyDescent="0.25">
      <c r="A6" s="10" t="s">
        <v>1577</v>
      </c>
      <c r="B6" s="11" t="s">
        <v>1578</v>
      </c>
      <c r="C6" s="12">
        <v>25</v>
      </c>
      <c r="D6" s="12">
        <v>16</v>
      </c>
      <c r="E6" s="13">
        <v>0.5625</v>
      </c>
    </row>
    <row r="7" spans="1:5" ht="22.5" x14ac:dyDescent="0.25">
      <c r="A7" s="10" t="s">
        <v>1579</v>
      </c>
      <c r="B7" s="11" t="s">
        <v>1580</v>
      </c>
      <c r="C7" s="15"/>
      <c r="D7" s="12">
        <v>0</v>
      </c>
      <c r="E7" s="13">
        <v>0</v>
      </c>
    </row>
    <row r="8" spans="1:5" ht="22.5" x14ac:dyDescent="0.25">
      <c r="A8" s="10" t="s">
        <v>1581</v>
      </c>
      <c r="B8" s="11" t="s">
        <v>1582</v>
      </c>
      <c r="C8" s="15"/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5"/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5"/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5</v>
      </c>
      <c r="D11" s="12">
        <v>20</v>
      </c>
      <c r="E11" s="13">
        <v>-0.75</v>
      </c>
    </row>
    <row r="12" spans="1:5" x14ac:dyDescent="0.25">
      <c r="A12" s="10" t="s">
        <v>1588</v>
      </c>
      <c r="B12" s="14"/>
      <c r="C12" s="12">
        <v>72</v>
      </c>
      <c r="D12" s="12">
        <v>46</v>
      </c>
      <c r="E12" s="13">
        <v>0.565217391304348</v>
      </c>
    </row>
    <row r="13" spans="1:5" x14ac:dyDescent="0.25">
      <c r="A13" s="191" t="s">
        <v>1589</v>
      </c>
      <c r="B13" s="11" t="s">
        <v>1590</v>
      </c>
      <c r="C13" s="12">
        <v>12</v>
      </c>
      <c r="D13" s="12">
        <v>6</v>
      </c>
      <c r="E13" s="13">
        <v>1</v>
      </c>
    </row>
    <row r="14" spans="1:5" x14ac:dyDescent="0.25">
      <c r="A14" s="193"/>
      <c r="B14" s="11" t="s">
        <v>1591</v>
      </c>
      <c r="C14" s="15"/>
      <c r="D14" s="12">
        <v>246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8" t="s">
        <v>1593</v>
      </c>
      <c r="B17" s="11" t="s">
        <v>1594</v>
      </c>
      <c r="C17" s="15"/>
      <c r="D17" s="15"/>
      <c r="E17" s="19"/>
    </row>
    <row r="18" spans="1:5" x14ac:dyDescent="0.25">
      <c r="A18" s="189"/>
      <c r="B18" s="11" t="s">
        <v>1595</v>
      </c>
      <c r="C18" s="12">
        <v>38</v>
      </c>
      <c r="D18" s="12">
        <v>78</v>
      </c>
      <c r="E18" s="20">
        <v>4</v>
      </c>
    </row>
    <row r="19" spans="1:5" x14ac:dyDescent="0.25">
      <c r="A19" s="189"/>
      <c r="B19" s="11" t="s">
        <v>1596</v>
      </c>
      <c r="C19" s="15"/>
      <c r="D19" s="15"/>
      <c r="E19" s="19"/>
    </row>
    <row r="20" spans="1:5" x14ac:dyDescent="0.25">
      <c r="A20" s="189"/>
      <c r="B20" s="11" t="s">
        <v>1597</v>
      </c>
      <c r="C20" s="15"/>
      <c r="D20" s="15"/>
      <c r="E20" s="19"/>
    </row>
    <row r="21" spans="1:5" x14ac:dyDescent="0.25">
      <c r="A21" s="189"/>
      <c r="B21" s="11" t="s">
        <v>1598</v>
      </c>
      <c r="C21" s="15"/>
      <c r="D21" s="15"/>
      <c r="E21" s="19"/>
    </row>
    <row r="22" spans="1:5" x14ac:dyDescent="0.25">
      <c r="A22" s="189"/>
      <c r="B22" s="11" t="s">
        <v>983</v>
      </c>
      <c r="C22" s="12">
        <v>706</v>
      </c>
      <c r="D22" s="12">
        <v>1825</v>
      </c>
      <c r="E22" s="20">
        <v>0</v>
      </c>
    </row>
    <row r="23" spans="1:5" x14ac:dyDescent="0.25">
      <c r="A23" s="189"/>
      <c r="B23" s="11" t="s">
        <v>1599</v>
      </c>
      <c r="C23" s="12">
        <v>3</v>
      </c>
      <c r="D23" s="12">
        <v>3</v>
      </c>
      <c r="E23" s="20">
        <v>1</v>
      </c>
    </row>
    <row r="24" spans="1:5" x14ac:dyDescent="0.25">
      <c r="A24" s="189"/>
      <c r="B24" s="11" t="s">
        <v>1600</v>
      </c>
      <c r="C24" s="12">
        <v>1</v>
      </c>
      <c r="D24" s="12">
        <v>1</v>
      </c>
      <c r="E24" s="20">
        <v>0</v>
      </c>
    </row>
    <row r="25" spans="1:5" x14ac:dyDescent="0.25">
      <c r="A25" s="189"/>
      <c r="B25" s="11" t="s">
        <v>1601</v>
      </c>
      <c r="C25" s="12">
        <v>0</v>
      </c>
      <c r="D25" s="12">
        <v>3</v>
      </c>
      <c r="E25" s="20">
        <v>0</v>
      </c>
    </row>
    <row r="26" spans="1:5" x14ac:dyDescent="0.25">
      <c r="A26" s="189"/>
      <c r="B26" s="11" t="s">
        <v>1602</v>
      </c>
      <c r="C26" s="12">
        <v>15</v>
      </c>
      <c r="D26" s="12">
        <v>113</v>
      </c>
      <c r="E26" s="20">
        <v>0</v>
      </c>
    </row>
    <row r="27" spans="1:5" x14ac:dyDescent="0.25">
      <c r="A27" s="189"/>
      <c r="B27" s="11" t="s">
        <v>1603</v>
      </c>
      <c r="C27" s="12">
        <v>2</v>
      </c>
      <c r="D27" s="12">
        <v>2</v>
      </c>
      <c r="E27" s="20">
        <v>0</v>
      </c>
    </row>
    <row r="28" spans="1:5" x14ac:dyDescent="0.25">
      <c r="A28" s="189"/>
      <c r="B28" s="11" t="s">
        <v>1604</v>
      </c>
      <c r="C28" s="12">
        <v>136</v>
      </c>
      <c r="D28" s="12">
        <v>197</v>
      </c>
      <c r="E28" s="20">
        <v>180</v>
      </c>
    </row>
    <row r="29" spans="1:5" x14ac:dyDescent="0.25">
      <c r="A29" s="189"/>
      <c r="B29" s="11" t="s">
        <v>1605</v>
      </c>
      <c r="C29" s="12">
        <v>67</v>
      </c>
      <c r="D29" s="12">
        <v>37</v>
      </c>
      <c r="E29" s="20">
        <v>35</v>
      </c>
    </row>
    <row r="30" spans="1:5" x14ac:dyDescent="0.25">
      <c r="A30" s="190"/>
      <c r="B30" s="11" t="s">
        <v>1606</v>
      </c>
      <c r="C30" s="15"/>
      <c r="D30" s="15"/>
      <c r="E30" s="19"/>
    </row>
    <row r="31" spans="1:5" x14ac:dyDescent="0.25">
      <c r="A31" s="4"/>
    </row>
  </sheetData>
  <sheetProtection algorithmName="SHA-512" hashValue="Q46vZ5sD0ZM6lVT9DYBzt5wd7ErM4RFFLT3XGfSOnZsH3qiy/pw6RkT7W6vMw3KmQDO2t73VGLhKvnuWRPXolQ==" saltValue="nhLKzHl0bpZJXL4rBBEvp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A1C5E-1BD6-4F9C-A2BE-0264D545B878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8" t="s">
        <v>1735</v>
      </c>
      <c r="D1" s="208"/>
      <c r="E1" s="208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4"/>
    </row>
    <row r="3" spans="1:93" s="103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4"/>
    </row>
    <row r="4" spans="1:93" s="105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1079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174</v>
      </c>
      <c r="BO4" s="209" t="s">
        <v>1744</v>
      </c>
      <c r="BP4" s="209" t="s">
        <v>1745</v>
      </c>
      <c r="BQ4" s="209" t="s">
        <v>1746</v>
      </c>
      <c r="BR4" s="209" t="s">
        <v>209</v>
      </c>
      <c r="BS4" s="211" t="s">
        <v>1747</v>
      </c>
      <c r="BT4" s="211" t="s">
        <v>1748</v>
      </c>
      <c r="BU4" s="211" t="s">
        <v>289</v>
      </c>
      <c r="BV4" s="212"/>
      <c r="BY4" s="213" t="s">
        <v>168</v>
      </c>
      <c r="BZ4" s="213"/>
      <c r="CA4" s="213"/>
      <c r="CF4" s="206" t="s">
        <v>1749</v>
      </c>
      <c r="CG4" s="206"/>
      <c r="CL4" s="206" t="s">
        <v>48</v>
      </c>
      <c r="CM4" s="206"/>
      <c r="CN4" s="206"/>
      <c r="CO4" s="206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10" t="s">
        <v>1752</v>
      </c>
      <c r="AW5" s="209" t="s">
        <v>1753</v>
      </c>
      <c r="AX5" s="209" t="s">
        <v>1754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10"/>
      <c r="AW6" s="209"/>
      <c r="AX6" s="209"/>
      <c r="AY6" s="209"/>
      <c r="AZ6" s="209"/>
      <c r="BA6" s="211"/>
      <c r="BE6" s="115" t="s">
        <v>113</v>
      </c>
      <c r="BF6" s="114" t="s">
        <v>114</v>
      </c>
      <c r="BG6" s="116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16654</v>
      </c>
      <c r="D7" s="123">
        <f>SUM(DatosGenerales!C15:C19)</f>
        <v>2641</v>
      </c>
      <c r="E7" s="122">
        <f>SUM(DatosGenerales!C12:C14)</f>
        <v>15098</v>
      </c>
      <c r="I7" s="124">
        <f>DatosGenerales!C31</f>
        <v>2603</v>
      </c>
      <c r="J7" s="123">
        <f>DatosGenerales!C32</f>
        <v>379</v>
      </c>
      <c r="K7" s="122">
        <f>SUM(DatosGenerales!C33:C34)</f>
        <v>230</v>
      </c>
      <c r="L7" s="123">
        <f>DatosGenerales!C36</f>
        <v>1922</v>
      </c>
      <c r="M7" s="122">
        <f>DatosGenerales!C95</f>
        <v>1433</v>
      </c>
      <c r="N7" s="125">
        <f>L7-M7</f>
        <v>489</v>
      </c>
      <c r="O7" s="125"/>
      <c r="Q7" s="124">
        <f>DatosGenerales!C36</f>
        <v>1922</v>
      </c>
      <c r="R7" s="123">
        <f>DatosGenerales!C49</f>
        <v>1594</v>
      </c>
      <c r="S7" s="123">
        <f>DatosGenerales!C50</f>
        <v>83</v>
      </c>
      <c r="T7" s="123">
        <f>DatosGenerales!C62</f>
        <v>28</v>
      </c>
      <c r="U7" s="123">
        <f>DatosGenerales!C78</f>
        <v>4</v>
      </c>
      <c r="V7" s="126">
        <f>SUM(Q7:U7)</f>
        <v>3631</v>
      </c>
      <c r="Z7" s="124">
        <f>SUM(DatosGenerales!C106,DatosGenerales!C107,DatosGenerales!C109)</f>
        <v>1215</v>
      </c>
      <c r="AA7" s="123">
        <f>SUM(DatosGenerales!C108,DatosGenerales!C110)</f>
        <v>438</v>
      </c>
      <c r="AB7" s="123">
        <f>DatosGenerales!C106</f>
        <v>812</v>
      </c>
      <c r="AC7" s="126">
        <f>DatosGenerales!C107</f>
        <v>340</v>
      </c>
      <c r="AH7" s="124">
        <f>SUM(DatosGenerales!C115,DatosGenerales!C116,DatosGenerales!C118)</f>
        <v>63</v>
      </c>
      <c r="AI7" s="123">
        <f>SUM(DatosGenerales!C117,DatosGenerales!C119)</f>
        <v>32</v>
      </c>
      <c r="AJ7" s="123">
        <f>DatosGenerales!C115</f>
        <v>50</v>
      </c>
      <c r="AK7" s="126">
        <f>DatosGenerales!C116</f>
        <v>11</v>
      </c>
      <c r="AP7" s="124">
        <f>SUM(DatosGenerales!C135:C136)</f>
        <v>114</v>
      </c>
      <c r="AQ7" s="123">
        <f>SUM(DatosGenerales!C137:C138)</f>
        <v>7</v>
      </c>
      <c r="AR7" s="126">
        <f>SUM(DatosGenerales!C139:C140)</f>
        <v>2</v>
      </c>
      <c r="AV7" s="124">
        <f>DatosGenerales!C145</f>
        <v>2</v>
      </c>
      <c r="AW7" s="123">
        <f>DatosGenerales!C146</f>
        <v>104</v>
      </c>
      <c r="AX7" s="123">
        <f>DatosGenerales!C147</f>
        <v>11</v>
      </c>
      <c r="AY7" s="123">
        <f>DatosGenerales!C148</f>
        <v>1</v>
      </c>
      <c r="AZ7" s="123">
        <f>DatosGenerales!C149</f>
        <v>24</v>
      </c>
      <c r="BA7" s="126">
        <f>DatosGenerales!C150</f>
        <v>2</v>
      </c>
      <c r="BE7" s="124">
        <f>DatosGenerales!C151</f>
        <v>23</v>
      </c>
      <c r="BF7" s="123">
        <f>DatosGenerales!C152</f>
        <v>109</v>
      </c>
      <c r="BG7" s="126">
        <f>DatosGenerales!C154</f>
        <v>46</v>
      </c>
      <c r="BK7" s="124">
        <f>SUM(DatosGenerales!C297:C311)</f>
        <v>1870</v>
      </c>
      <c r="BL7" s="123">
        <f>SUM(DatosGenerales!C294:C296)</f>
        <v>19</v>
      </c>
      <c r="BM7" s="123">
        <f>SUM(DatosGenerales!C312:C344)</f>
        <v>101</v>
      </c>
      <c r="BN7" s="123">
        <f>SUM(DatosGenerales!C289)</f>
        <v>24</v>
      </c>
      <c r="BO7" s="123">
        <f>SUM(DatosGenerales!C356:C364)</f>
        <v>0</v>
      </c>
      <c r="BP7" s="123">
        <f>SUM(DatosGenerales!C286:C288)</f>
        <v>0</v>
      </c>
      <c r="BQ7" s="123">
        <f>SUM(DatosGenerales!C345:C355)</f>
        <v>2</v>
      </c>
      <c r="BR7" s="123">
        <f>SUM(DatosGenerales!C290:C292)</f>
        <v>20</v>
      </c>
      <c r="BS7" s="126">
        <f>SUM(DatosGenerales!C283:C285)</f>
        <v>678</v>
      </c>
      <c r="BT7" s="126">
        <f>SUM(DatosGenerales!C293)</f>
        <v>0</v>
      </c>
      <c r="BU7" s="126">
        <f>SUM(DatosGenerales!C365:C377)</f>
        <v>19</v>
      </c>
      <c r="BY7" s="124">
        <f>DatosGenerales!C246</f>
        <v>0</v>
      </c>
      <c r="BZ7" s="123">
        <f>DatosGenerales!C247</f>
        <v>0</v>
      </c>
      <c r="CA7" s="126">
        <f>DatosGenerales!C248</f>
        <v>23</v>
      </c>
      <c r="CF7" s="124">
        <f>DatosDiscapacidad!C5</f>
        <v>0</v>
      </c>
      <c r="CG7" s="126">
        <f>DatosDiscapacidad!C11</f>
        <v>5</v>
      </c>
      <c r="CM7" s="124">
        <f>DatosGenerales!C40</f>
        <v>418</v>
      </c>
      <c r="CN7" s="126">
        <f>DatosGenerales!C41</f>
        <v>350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516</v>
      </c>
      <c r="BL53" s="134">
        <f>SUM(DatosGenerales!C311,DatosGenerales!C300,DatosGenerales!C309)</f>
        <v>565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9</v>
      </c>
      <c r="BL66" s="134">
        <f>SUM(DatosGenerales!C299:C300)</f>
        <v>482</v>
      </c>
      <c r="BM66" s="134">
        <f>SUM(DatosGenerales!C308:C309)</f>
        <v>590</v>
      </c>
      <c r="BN66" s="134"/>
      <c r="BO66" s="121"/>
      <c r="BP66" s="121"/>
      <c r="BQ66" s="121"/>
      <c r="BR66" s="121"/>
      <c r="BS66" s="121"/>
    </row>
  </sheetData>
  <sheetProtection algorithmName="SHA-512" hashValue="eHIt+D88amJaI/M6d7xiZmNMODRwu3BbWL6w0aS8OIUSm4/D/HD7rtD8z/w5Tz6yBEtcGKf+bgGbbzACIMR02w==" saltValue="XU+4uAox57x7y0yoXcAM/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F1E4-961D-4FFE-AD0B-5F6E8E3E7D64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dxYmMOlbcqUX4gohCVwU2X7bTGRYTg/uL8taX3Tp0VD7h+anNKUpTKBDFjp1LfiCIjWzuINDS/8BdmOeAg8T7w==" saltValue="r+MwxrtJ/u0cBdjWgZef4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9FF9-65DD-4EB6-BCCE-E56118CA48E9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6" t="s">
        <v>1237</v>
      </c>
      <c r="M4" s="206"/>
      <c r="N4" s="206"/>
      <c r="O4" s="206"/>
      <c r="P4" s="206"/>
      <c r="Q4" s="214"/>
      <c r="R4" s="214"/>
      <c r="V4" s="206" t="s">
        <v>1798</v>
      </c>
      <c r="W4" s="206"/>
      <c r="X4" s="206"/>
      <c r="Y4" s="206"/>
      <c r="Z4" s="206"/>
      <c r="AA4" s="206"/>
      <c r="AB4" s="206"/>
      <c r="AC4" s="206"/>
      <c r="AD4" s="206"/>
      <c r="AI4" s="206" t="s">
        <v>1799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1800</v>
      </c>
      <c r="AU4" s="206"/>
      <c r="AV4" s="214"/>
      <c r="AW4" s="214"/>
      <c r="AX4" s="214"/>
      <c r="AY4" s="214"/>
      <c r="AZ4" s="214"/>
      <c r="BA4" s="214"/>
      <c r="BB4" s="214"/>
      <c r="BC4" s="141"/>
      <c r="BD4" s="141"/>
      <c r="BE4" s="206" t="s">
        <v>1801</v>
      </c>
      <c r="BF4" s="214"/>
      <c r="BG4" s="214"/>
      <c r="BH4" s="214"/>
      <c r="BI4" s="214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7" t="s">
        <v>245</v>
      </c>
      <c r="D6" s="142" t="s">
        <v>20</v>
      </c>
      <c r="E6" s="230" t="s">
        <v>114</v>
      </c>
      <c r="F6" s="231"/>
      <c r="G6" s="232"/>
      <c r="H6" s="142" t="s">
        <v>1013</v>
      </c>
      <c r="I6" s="101"/>
      <c r="L6" s="233" t="s">
        <v>82</v>
      </c>
      <c r="M6" s="234" t="s">
        <v>1802</v>
      </c>
      <c r="N6" s="234" t="s">
        <v>1803</v>
      </c>
      <c r="O6" s="215" t="s">
        <v>1005</v>
      </c>
      <c r="P6" s="215"/>
      <c r="Q6" s="215" t="s">
        <v>1008</v>
      </c>
      <c r="R6" s="215"/>
      <c r="AF6" s="103"/>
      <c r="AQ6" s="103"/>
    </row>
    <row r="7" spans="1:65" s="105" customFormat="1" ht="35.25" customHeight="1" x14ac:dyDescent="0.25">
      <c r="C7" s="228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3"/>
      <c r="M7" s="234"/>
      <c r="N7" s="234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6" t="s">
        <v>1656</v>
      </c>
      <c r="AU7" s="217"/>
      <c r="AV7" s="216" t="s">
        <v>1806</v>
      </c>
      <c r="AW7" s="217" t="s">
        <v>1806</v>
      </c>
      <c r="AX7" s="216" t="s">
        <v>1807</v>
      </c>
      <c r="AY7" s="217" t="s">
        <v>1807</v>
      </c>
      <c r="AZ7" s="216" t="s">
        <v>1808</v>
      </c>
      <c r="BA7" s="217" t="s">
        <v>1808</v>
      </c>
      <c r="BB7" s="216" t="s">
        <v>1809</v>
      </c>
      <c r="BC7" s="217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9"/>
      <c r="D8" s="147">
        <f>DatosMenores!C65</f>
        <v>1064</v>
      </c>
      <c r="E8" s="147">
        <f>DatosMenores!C66</f>
        <v>0</v>
      </c>
      <c r="F8" s="147">
        <f>DatosMenores!C67</f>
        <v>0</v>
      </c>
      <c r="G8" s="147">
        <f>DatosMenores!C68</f>
        <v>0</v>
      </c>
      <c r="H8" s="148">
        <f>DatosMenores!C69</f>
        <v>0</v>
      </c>
      <c r="I8" s="101"/>
      <c r="L8" s="122">
        <f>DatosMenores!C55</f>
        <v>7</v>
      </c>
      <c r="M8" s="123">
        <f>DatosMenores!C56</f>
        <v>44</v>
      </c>
      <c r="N8" s="123">
        <f>DatosMenores!C57</f>
        <v>77</v>
      </c>
      <c r="O8" s="123">
        <f>DatosMenores!C58</f>
        <v>0</v>
      </c>
      <c r="P8" s="122">
        <f>DatosMenores!C59</f>
        <v>0</v>
      </c>
      <c r="Q8" s="123">
        <f>DatosMenores!C60</f>
        <v>8</v>
      </c>
      <c r="R8" s="122">
        <f>DatosMenores!C61</f>
        <v>0</v>
      </c>
      <c r="U8" s="122">
        <f>DatosMenores!C33</f>
        <v>0</v>
      </c>
      <c r="V8" s="123">
        <f>SUM(DatosMenores!C34:C37)</f>
        <v>47</v>
      </c>
      <c r="W8" s="123">
        <f>DatosMenores!C38</f>
        <v>0</v>
      </c>
      <c r="X8" s="123">
        <f>DatosMenores!C39</f>
        <v>59</v>
      </c>
      <c r="Y8" s="123">
        <f>DatosMenores!C40</f>
        <v>23</v>
      </c>
      <c r="Z8" s="123">
        <f>DatosMenores!D41</f>
        <v>0</v>
      </c>
      <c r="AA8" s="123">
        <f>DatosMenores!C42</f>
        <v>0</v>
      </c>
      <c r="AB8" s="123">
        <f>DatosMenores!C43</f>
        <v>6</v>
      </c>
      <c r="AC8" s="123">
        <f>DatosMenores!C44</f>
        <v>5</v>
      </c>
      <c r="AD8" s="123">
        <f>DatosMenores!C45</f>
        <v>0</v>
      </c>
      <c r="AE8" s="122">
        <f>DatosMenores!C46</f>
        <v>0</v>
      </c>
      <c r="AG8" s="103"/>
      <c r="AI8" s="124">
        <f>DatosMenores!C7</f>
        <v>3</v>
      </c>
      <c r="AJ8" s="123">
        <f>DatosMenores!C8</f>
        <v>19</v>
      </c>
      <c r="AK8" s="123">
        <f>DatosMenores!C9</f>
        <v>13</v>
      </c>
      <c r="AL8" s="123">
        <f>DatosMenores!C10</f>
        <v>0</v>
      </c>
      <c r="AM8" s="123">
        <f>DatosMenores!C11</f>
        <v>9</v>
      </c>
      <c r="AN8" s="122">
        <f>DatosMenores!C12</f>
        <v>9</v>
      </c>
      <c r="AO8" s="123">
        <f>DatosMenores!C13</f>
        <v>11</v>
      </c>
      <c r="AP8" s="123">
        <f>DatosMenores!C14</f>
        <v>7</v>
      </c>
      <c r="AQ8" s="122">
        <f>DatosMenores!C15</f>
        <v>8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11</v>
      </c>
      <c r="BG8" s="123">
        <f>DatosMenores!C107</f>
        <v>0</v>
      </c>
      <c r="BH8" s="123">
        <f>DatosMenores!C108</f>
        <v>0</v>
      </c>
      <c r="BI8" s="123">
        <f>DatosMenores!C109</f>
        <v>0</v>
      </c>
      <c r="BJ8" s="122">
        <f>DatosMenores!C110</f>
        <v>0</v>
      </c>
      <c r="BK8" s="123">
        <f>DatosMenores!C111</f>
        <v>0</v>
      </c>
      <c r="BL8" s="123">
        <f>DatosMenores!C112</f>
        <v>0</v>
      </c>
      <c r="BM8" s="105"/>
    </row>
    <row r="9" spans="1:65" ht="21" x14ac:dyDescent="0.25">
      <c r="B9" s="127"/>
      <c r="C9" s="218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407</v>
      </c>
      <c r="AU9" s="148">
        <f>DatosMenores!C87</f>
        <v>320</v>
      </c>
      <c r="AV9" s="148">
        <f>DatosMenores!C88</f>
        <v>0</v>
      </c>
      <c r="AW9" s="148">
        <f>DatosMenores!C89</f>
        <v>10</v>
      </c>
      <c r="AX9" s="148">
        <f>DatosMenores!C90</f>
        <v>123</v>
      </c>
      <c r="AY9" s="148">
        <f>DatosMenores!C91</f>
        <v>449</v>
      </c>
      <c r="AZ9" s="148">
        <f>DatosMenores!C92</f>
        <v>0</v>
      </c>
      <c r="BA9" s="148">
        <f>DatosMenores!C93</f>
        <v>0</v>
      </c>
      <c r="BB9" s="148">
        <f>DatosMenores!C94</f>
        <v>38</v>
      </c>
      <c r="BC9" s="148">
        <f>DatosMenores!C95</f>
        <v>11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9"/>
      <c r="D10" s="150">
        <f>DatosMenores!C70</f>
        <v>0</v>
      </c>
      <c r="E10" s="151">
        <f>DatosMenores!C71</f>
        <v>0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20" t="s">
        <v>1017</v>
      </c>
      <c r="D11" s="142" t="s">
        <v>1018</v>
      </c>
      <c r="E11" s="223" t="s">
        <v>1812</v>
      </c>
      <c r="F11" s="224"/>
      <c r="G11" s="224"/>
      <c r="H11" s="142" t="s">
        <v>1013</v>
      </c>
      <c r="AI11" s="124">
        <f>DatosMenores!C16</f>
        <v>0</v>
      </c>
      <c r="AJ11" s="123">
        <f>DatosMenores!C17</f>
        <v>2</v>
      </c>
      <c r="AK11" s="123">
        <f>DatosMenores!C18</f>
        <v>36</v>
      </c>
      <c r="AL11" s="123">
        <f>DatosMenores!C19</f>
        <v>23</v>
      </c>
      <c r="AM11" s="123">
        <f>DatosMenores!C20</f>
        <v>9</v>
      </c>
      <c r="AN11" s="123">
        <f>DatosMenores!C21</f>
        <v>11</v>
      </c>
      <c r="AO11" s="123">
        <f>DatosMenores!C23</f>
        <v>3</v>
      </c>
      <c r="AP11" s="123">
        <f>DatosMenores!C24</f>
        <v>9</v>
      </c>
      <c r="AQ11" s="123">
        <f>DatosMenores!C25</f>
        <v>4</v>
      </c>
      <c r="AR11" s="122">
        <f>DatosMenores!C26</f>
        <v>0</v>
      </c>
      <c r="AT11" s="216" t="s">
        <v>1667</v>
      </c>
      <c r="AU11" s="217" t="s">
        <v>1667</v>
      </c>
      <c r="AV11" s="216" t="s">
        <v>1668</v>
      </c>
      <c r="AW11" s="217" t="s">
        <v>1668</v>
      </c>
      <c r="AX11" s="225" t="s">
        <v>1669</v>
      </c>
      <c r="AY11" s="225" t="s">
        <v>1670</v>
      </c>
    </row>
    <row r="12" spans="1:65" ht="21" x14ac:dyDescent="0.25">
      <c r="C12" s="221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6"/>
      <c r="AY12" s="226"/>
    </row>
    <row r="13" spans="1:65" ht="12.75" customHeight="1" x14ac:dyDescent="0.25">
      <c r="C13" s="222"/>
      <c r="D13" s="153">
        <f>DatosMenores!C72</f>
        <v>269</v>
      </c>
      <c r="E13" s="154">
        <f>DatosMenores!C73</f>
        <v>63</v>
      </c>
      <c r="F13" s="126">
        <f>DatosMenores!C74</f>
        <v>10</v>
      </c>
      <c r="G13" s="126">
        <f>DatosMenores!C75</f>
        <v>121</v>
      </c>
      <c r="H13" s="155">
        <f>DatosMenores!C76</f>
        <v>0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21</v>
      </c>
      <c r="AY13" s="148">
        <f>DatosMenores!C101</f>
        <v>0</v>
      </c>
    </row>
  </sheetData>
  <sheetProtection algorithmName="SHA-512" hashValue="1FJCWoV07ta1aUppjXOpe2+9PpGDb1131+B6poXecsrstkKWmy3NWHUjLQcdoWEvlEwetMF6aMF3+I3IzrMHKw==" saltValue="PaQf7rem3yesfwzpnLmhc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6688-A259-4410-9E16-361F44F8D569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5" t="s">
        <v>1813</v>
      </c>
      <c r="D1" s="235"/>
      <c r="E1" s="235"/>
      <c r="F1" s="235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27</v>
      </c>
      <c r="F4" s="165" t="s">
        <v>1820</v>
      </c>
      <c r="G4" s="167">
        <f>DatosViolenciaDoméstica!E67</f>
        <v>17</v>
      </c>
      <c r="H4" s="168"/>
    </row>
    <row r="5" spans="1:30" x14ac:dyDescent="0.2">
      <c r="C5" s="165" t="s">
        <v>13</v>
      </c>
      <c r="D5" s="166">
        <f>DatosViolenciaDoméstica!C6</f>
        <v>202</v>
      </c>
      <c r="F5" s="165" t="s">
        <v>1821</v>
      </c>
      <c r="G5" s="169">
        <f>DatosViolenciaDoméstica!F67</f>
        <v>34</v>
      </c>
      <c r="H5" s="168"/>
    </row>
    <row r="6" spans="1:30" x14ac:dyDescent="0.2">
      <c r="C6" s="165" t="s">
        <v>1822</v>
      </c>
      <c r="D6" s="166">
        <f>DatosViolenciaDoméstica!C7</f>
        <v>30</v>
      </c>
    </row>
    <row r="7" spans="1:30" x14ac:dyDescent="0.2">
      <c r="C7" s="165" t="s">
        <v>60</v>
      </c>
      <c r="D7" s="166">
        <f>DatosViolenciaDoméstica!C8</f>
        <v>0</v>
      </c>
    </row>
    <row r="8" spans="1:30" x14ac:dyDescent="0.2">
      <c r="C8" s="165" t="s">
        <v>1823</v>
      </c>
      <c r="D8" s="166">
        <f>DatosViolenciaDoméstica!C9</f>
        <v>1</v>
      </c>
    </row>
    <row r="9" spans="1:30" x14ac:dyDescent="0.2">
      <c r="C9" s="165" t="s">
        <v>1824</v>
      </c>
      <c r="D9" s="170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2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8"/>
      <c r="AC25" s="173"/>
      <c r="AE25" s="174" t="s">
        <v>1774</v>
      </c>
      <c r="AF25" s="175">
        <v>0</v>
      </c>
    </row>
  </sheetData>
  <sheetProtection algorithmName="SHA-512" hashValue="C0ASHFvXPqQn0eesDyNaThFBXrWOrbnQoKnNY5TB2b+GPod+j8V6jwayySUkoFS3PZ09osPSna2EgY6BJJvXug==" saltValue="b6q5xMV6G2Ekuonl9UP6l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FBC3-46EB-4930-80AB-F9EA0AE179C8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5" t="s">
        <v>1825</v>
      </c>
      <c r="D1" s="235"/>
      <c r="E1" s="235"/>
      <c r="F1" s="235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1394</v>
      </c>
      <c r="F4" s="165" t="s">
        <v>1820</v>
      </c>
      <c r="G4" s="167">
        <f>DatosViolenciaGénero!E82</f>
        <v>128</v>
      </c>
      <c r="H4" s="168"/>
    </row>
    <row r="5" spans="1:30" x14ac:dyDescent="0.2">
      <c r="C5" s="165" t="s">
        <v>40</v>
      </c>
      <c r="D5" s="166">
        <f>DatosViolenciaGénero!C5</f>
        <v>967</v>
      </c>
      <c r="F5" s="165" t="s">
        <v>1821</v>
      </c>
      <c r="G5" s="167">
        <f>DatosViolenciaGénero!F82</f>
        <v>254</v>
      </c>
      <c r="H5" s="168"/>
    </row>
    <row r="6" spans="1:30" x14ac:dyDescent="0.2">
      <c r="C6" s="165" t="s">
        <v>1822</v>
      </c>
      <c r="D6" s="176">
        <f>DatosViolenciaGénero!C8</f>
        <v>213</v>
      </c>
    </row>
    <row r="7" spans="1:30" x14ac:dyDescent="0.2">
      <c r="C7" s="165" t="s">
        <v>60</v>
      </c>
      <c r="D7" s="176">
        <f>DatosViolenciaGénero!C9</f>
        <v>1</v>
      </c>
    </row>
    <row r="8" spans="1:30" x14ac:dyDescent="0.2">
      <c r="C8" s="165" t="s">
        <v>1826</v>
      </c>
      <c r="D8" s="166">
        <f>DatosViolenciaGénero!C11</f>
        <v>0</v>
      </c>
    </row>
    <row r="9" spans="1:30" x14ac:dyDescent="0.2">
      <c r="C9" s="165" t="s">
        <v>1827</v>
      </c>
      <c r="D9" s="166">
        <f>DatosViolenciaGénero!C12</f>
        <v>1</v>
      </c>
    </row>
    <row r="10" spans="1:30" x14ac:dyDescent="0.2">
      <c r="C10" s="165" t="s">
        <v>1819</v>
      </c>
      <c r="D10" s="176">
        <f>DatosViolenciaGénero!C6</f>
        <v>219</v>
      </c>
    </row>
    <row r="11" spans="1:30" x14ac:dyDescent="0.2">
      <c r="C11" s="165" t="s">
        <v>1823</v>
      </c>
      <c r="D11" s="176">
        <f>DatosViolenciaGénero!C10</f>
        <v>5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2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8"/>
      <c r="AC25" s="173"/>
      <c r="AE25" s="174" t="s">
        <v>1774</v>
      </c>
      <c r="AF25" s="175">
        <v>0</v>
      </c>
    </row>
  </sheetData>
  <sheetProtection algorithmName="SHA-512" hashValue="J+wseQU7kKEfPqYZy8K+9e4aUgFVn1WP9LJ9rehxvyqFfGqMEpVRDu55qhMkZRLKT8JwMIn3uzSabKZ0PNrzPA==" saltValue="iq4HsLCtSmyr6jQIUhgdp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8188</v>
      </c>
      <c r="D7" s="12">
        <v>7651</v>
      </c>
      <c r="E7" s="13">
        <v>7.0186903672722498E-2</v>
      </c>
    </row>
    <row r="8" spans="1:5" x14ac:dyDescent="0.25">
      <c r="A8" s="192"/>
      <c r="B8" s="11" t="s">
        <v>20</v>
      </c>
      <c r="C8" s="12">
        <v>16654</v>
      </c>
      <c r="D8" s="12">
        <v>15885</v>
      </c>
      <c r="E8" s="13">
        <v>4.84104501101668E-2</v>
      </c>
    </row>
    <row r="9" spans="1:5" x14ac:dyDescent="0.25">
      <c r="A9" s="192"/>
      <c r="B9" s="11" t="s">
        <v>21</v>
      </c>
      <c r="C9" s="12">
        <v>16034</v>
      </c>
      <c r="D9" s="12">
        <v>15204</v>
      </c>
      <c r="E9" s="13">
        <v>5.4590897132333602E-2</v>
      </c>
    </row>
    <row r="10" spans="1:5" x14ac:dyDescent="0.25">
      <c r="A10" s="192"/>
      <c r="B10" s="11" t="s">
        <v>22</v>
      </c>
      <c r="C10" s="12">
        <v>95</v>
      </c>
      <c r="D10" s="12">
        <v>85</v>
      </c>
      <c r="E10" s="13">
        <v>0.11764705882352899</v>
      </c>
    </row>
    <row r="11" spans="1:5" x14ac:dyDescent="0.25">
      <c r="A11" s="193"/>
      <c r="B11" s="11" t="s">
        <v>23</v>
      </c>
      <c r="C11" s="12">
        <v>6315</v>
      </c>
      <c r="D11" s="12">
        <v>5472</v>
      </c>
      <c r="E11" s="13">
        <v>0.15405701754386</v>
      </c>
    </row>
    <row r="12" spans="1:5" x14ac:dyDescent="0.25">
      <c r="A12" s="191" t="s">
        <v>24</v>
      </c>
      <c r="B12" s="11" t="s">
        <v>25</v>
      </c>
      <c r="C12" s="12">
        <v>3289</v>
      </c>
      <c r="D12" s="12">
        <v>3183</v>
      </c>
      <c r="E12" s="13">
        <v>3.3301916431039899E-2</v>
      </c>
    </row>
    <row r="13" spans="1:5" x14ac:dyDescent="0.25">
      <c r="A13" s="192"/>
      <c r="B13" s="11" t="s">
        <v>26</v>
      </c>
      <c r="C13" s="12">
        <v>1134</v>
      </c>
      <c r="D13" s="12">
        <v>1439</v>
      </c>
      <c r="E13" s="13">
        <v>-0.21195274496177899</v>
      </c>
    </row>
    <row r="14" spans="1:5" x14ac:dyDescent="0.25">
      <c r="A14" s="193"/>
      <c r="B14" s="11" t="s">
        <v>27</v>
      </c>
      <c r="C14" s="12">
        <v>10675</v>
      </c>
      <c r="D14" s="12">
        <v>10407</v>
      </c>
      <c r="E14" s="13">
        <v>2.57518977611223E-2</v>
      </c>
    </row>
    <row r="15" spans="1:5" x14ac:dyDescent="0.25">
      <c r="A15" s="191" t="s">
        <v>28</v>
      </c>
      <c r="B15" s="11" t="s">
        <v>29</v>
      </c>
      <c r="C15" s="12">
        <v>375</v>
      </c>
      <c r="D15" s="12">
        <v>452</v>
      </c>
      <c r="E15" s="13">
        <v>-0.170353982300885</v>
      </c>
    </row>
    <row r="16" spans="1:5" x14ac:dyDescent="0.25">
      <c r="A16" s="192"/>
      <c r="B16" s="11" t="s">
        <v>30</v>
      </c>
      <c r="C16" s="12">
        <v>2009</v>
      </c>
      <c r="D16" s="12">
        <v>2126</v>
      </c>
      <c r="E16" s="13">
        <v>-5.5032925682031997E-2</v>
      </c>
    </row>
    <row r="17" spans="1:5" x14ac:dyDescent="0.25">
      <c r="A17" s="192"/>
      <c r="B17" s="11" t="s">
        <v>31</v>
      </c>
      <c r="C17" s="12">
        <v>16</v>
      </c>
      <c r="D17" s="12">
        <v>27</v>
      </c>
      <c r="E17" s="13">
        <v>-0.407407407407407</v>
      </c>
    </row>
    <row r="18" spans="1:5" x14ac:dyDescent="0.25">
      <c r="A18" s="192"/>
      <c r="B18" s="11" t="s">
        <v>32</v>
      </c>
      <c r="C18" s="12">
        <v>5</v>
      </c>
      <c r="D18" s="12">
        <v>5</v>
      </c>
      <c r="E18" s="13">
        <v>0</v>
      </c>
    </row>
    <row r="19" spans="1:5" x14ac:dyDescent="0.25">
      <c r="A19" s="193"/>
      <c r="B19" s="11" t="s">
        <v>33</v>
      </c>
      <c r="C19" s="12">
        <v>236</v>
      </c>
      <c r="D19" s="12">
        <v>219</v>
      </c>
      <c r="E19" s="13">
        <v>7.7625570776255703E-2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208</v>
      </c>
      <c r="D25" s="12">
        <v>190</v>
      </c>
      <c r="E25" s="13">
        <v>9.4736842105263203E-2</v>
      </c>
    </row>
    <row r="26" spans="1:5" x14ac:dyDescent="0.25">
      <c r="A26" s="10" t="s">
        <v>38</v>
      </c>
      <c r="B26" s="14"/>
      <c r="C26" s="12">
        <v>196</v>
      </c>
      <c r="D26" s="12">
        <v>186</v>
      </c>
      <c r="E26" s="13">
        <v>5.3763440860215103E-2</v>
      </c>
    </row>
    <row r="27" spans="1:5" x14ac:dyDescent="0.25">
      <c r="A27" s="10" t="s">
        <v>39</v>
      </c>
      <c r="B27" s="14"/>
      <c r="C27" s="12">
        <v>27</v>
      </c>
      <c r="D27" s="12">
        <v>21</v>
      </c>
      <c r="E27" s="13">
        <v>0.28571428571428598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2603</v>
      </c>
      <c r="D31" s="12">
        <v>2714</v>
      </c>
      <c r="E31" s="13">
        <v>-4.0899042004421501E-2</v>
      </c>
    </row>
    <row r="32" spans="1:5" x14ac:dyDescent="0.25">
      <c r="A32" s="191" t="s">
        <v>42</v>
      </c>
      <c r="B32" s="11" t="s">
        <v>43</v>
      </c>
      <c r="C32" s="12">
        <v>379</v>
      </c>
      <c r="D32" s="12">
        <v>363</v>
      </c>
      <c r="E32" s="13">
        <v>4.4077134986225897E-2</v>
      </c>
    </row>
    <row r="33" spans="1:5" x14ac:dyDescent="0.25">
      <c r="A33" s="192"/>
      <c r="B33" s="11" t="s">
        <v>44</v>
      </c>
      <c r="C33" s="12">
        <v>230</v>
      </c>
      <c r="D33" s="12">
        <v>206</v>
      </c>
      <c r="E33" s="13">
        <v>0.116504854368932</v>
      </c>
    </row>
    <row r="34" spans="1:5" x14ac:dyDescent="0.25">
      <c r="A34" s="192"/>
      <c r="B34" s="11" t="s">
        <v>45</v>
      </c>
      <c r="C34" s="15"/>
      <c r="D34" s="15"/>
      <c r="E34" s="13">
        <v>0</v>
      </c>
    </row>
    <row r="35" spans="1:5" x14ac:dyDescent="0.25">
      <c r="A35" s="192"/>
      <c r="B35" s="11" t="s">
        <v>46</v>
      </c>
      <c r="C35" s="12">
        <v>44</v>
      </c>
      <c r="D35" s="12">
        <v>39</v>
      </c>
      <c r="E35" s="13">
        <v>0.128205128205128</v>
      </c>
    </row>
    <row r="36" spans="1:5" x14ac:dyDescent="0.25">
      <c r="A36" s="193"/>
      <c r="B36" s="11" t="s">
        <v>47</v>
      </c>
      <c r="C36" s="12">
        <v>1922</v>
      </c>
      <c r="D36" s="12">
        <v>1989</v>
      </c>
      <c r="E36" s="13">
        <v>-3.3685268979386597E-2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418</v>
      </c>
      <c r="D40" s="12">
        <v>433</v>
      </c>
      <c r="E40" s="13">
        <v>-3.4642032332563501E-2</v>
      </c>
    </row>
    <row r="41" spans="1:5" x14ac:dyDescent="0.25">
      <c r="A41" s="10" t="s">
        <v>50</v>
      </c>
      <c r="B41" s="14"/>
      <c r="C41" s="12">
        <v>350</v>
      </c>
      <c r="D41" s="12">
        <v>380</v>
      </c>
      <c r="E41" s="13">
        <v>-7.8947368421052599E-2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1540</v>
      </c>
      <c r="D45" s="12">
        <v>1416</v>
      </c>
      <c r="E45" s="13">
        <v>8.7570621468926593E-2</v>
      </c>
    </row>
    <row r="46" spans="1:5" x14ac:dyDescent="0.25">
      <c r="A46" s="192"/>
      <c r="B46" s="11" t="s">
        <v>53</v>
      </c>
      <c r="C46" s="12">
        <v>27</v>
      </c>
      <c r="D46" s="12">
        <v>16</v>
      </c>
      <c r="E46" s="13">
        <v>0.6875</v>
      </c>
    </row>
    <row r="47" spans="1:5" x14ac:dyDescent="0.25">
      <c r="A47" s="192"/>
      <c r="B47" s="11" t="s">
        <v>54</v>
      </c>
      <c r="C47" s="12">
        <v>2009</v>
      </c>
      <c r="D47" s="12">
        <v>2126</v>
      </c>
      <c r="E47" s="13">
        <v>-5.5032925682031997E-2</v>
      </c>
    </row>
    <row r="48" spans="1:5" x14ac:dyDescent="0.25">
      <c r="A48" s="193"/>
      <c r="B48" s="11" t="s">
        <v>23</v>
      </c>
      <c r="C48" s="12">
        <v>1135</v>
      </c>
      <c r="D48" s="12">
        <v>1153</v>
      </c>
      <c r="E48" s="13">
        <v>-1.561144839549E-2</v>
      </c>
    </row>
    <row r="49" spans="1:5" x14ac:dyDescent="0.25">
      <c r="A49" s="191" t="s">
        <v>55</v>
      </c>
      <c r="B49" s="11" t="s">
        <v>56</v>
      </c>
      <c r="C49" s="12">
        <v>1594</v>
      </c>
      <c r="D49" s="12">
        <v>1627</v>
      </c>
      <c r="E49" s="13">
        <v>-2.02827289489859E-2</v>
      </c>
    </row>
    <row r="50" spans="1:5" x14ac:dyDescent="0.25">
      <c r="A50" s="192"/>
      <c r="B50" s="11" t="s">
        <v>57</v>
      </c>
      <c r="C50" s="12">
        <v>83</v>
      </c>
      <c r="D50" s="12">
        <v>77</v>
      </c>
      <c r="E50" s="13">
        <v>7.7922077922077906E-2</v>
      </c>
    </row>
    <row r="51" spans="1:5" x14ac:dyDescent="0.25">
      <c r="A51" s="192"/>
      <c r="B51" s="11" t="s">
        <v>58</v>
      </c>
      <c r="C51" s="12">
        <v>275</v>
      </c>
      <c r="D51" s="12">
        <v>257</v>
      </c>
      <c r="E51" s="13">
        <v>7.0038910505836605E-2</v>
      </c>
    </row>
    <row r="52" spans="1:5" x14ac:dyDescent="0.25">
      <c r="A52" s="193"/>
      <c r="B52" s="11" t="s">
        <v>59</v>
      </c>
      <c r="C52" s="12">
        <v>36</v>
      </c>
      <c r="D52" s="12">
        <v>41</v>
      </c>
      <c r="E52" s="13">
        <v>-0.12195121951219499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16</v>
      </c>
      <c r="D56" s="12">
        <v>25</v>
      </c>
      <c r="E56" s="13">
        <v>-0.36</v>
      </c>
    </row>
    <row r="57" spans="1:5" x14ac:dyDescent="0.25">
      <c r="A57" s="192"/>
      <c r="B57" s="11" t="s">
        <v>53</v>
      </c>
      <c r="C57" s="15"/>
      <c r="D57" s="15"/>
      <c r="E57" s="13">
        <v>0</v>
      </c>
    </row>
    <row r="58" spans="1:5" x14ac:dyDescent="0.25">
      <c r="A58" s="192"/>
      <c r="B58" s="11" t="s">
        <v>19</v>
      </c>
      <c r="C58" s="12">
        <v>30</v>
      </c>
      <c r="D58" s="12">
        <v>35</v>
      </c>
      <c r="E58" s="13">
        <v>-0.14285714285714299</v>
      </c>
    </row>
    <row r="59" spans="1:5" x14ac:dyDescent="0.25">
      <c r="A59" s="192"/>
      <c r="B59" s="11" t="s">
        <v>23</v>
      </c>
      <c r="C59" s="12">
        <v>23</v>
      </c>
      <c r="D59" s="12">
        <v>30</v>
      </c>
      <c r="E59" s="13">
        <v>-0.233333333333333</v>
      </c>
    </row>
    <row r="60" spans="1:5" x14ac:dyDescent="0.25">
      <c r="A60" s="192"/>
      <c r="B60" s="11" t="s">
        <v>62</v>
      </c>
      <c r="C60" s="12">
        <v>15</v>
      </c>
      <c r="D60" s="12">
        <v>10</v>
      </c>
      <c r="E60" s="13">
        <v>0.5</v>
      </c>
    </row>
    <row r="61" spans="1:5" x14ac:dyDescent="0.25">
      <c r="A61" s="193"/>
      <c r="B61" s="11" t="s">
        <v>63</v>
      </c>
      <c r="C61" s="15"/>
      <c r="D61" s="12">
        <v>4</v>
      </c>
      <c r="E61" s="13">
        <v>0</v>
      </c>
    </row>
    <row r="62" spans="1:5" x14ac:dyDescent="0.25">
      <c r="A62" s="191" t="s">
        <v>64</v>
      </c>
      <c r="B62" s="11" t="s">
        <v>65</v>
      </c>
      <c r="C62" s="12">
        <v>28</v>
      </c>
      <c r="D62" s="12">
        <v>22</v>
      </c>
      <c r="E62" s="13">
        <v>0.27272727272727298</v>
      </c>
    </row>
    <row r="63" spans="1:5" x14ac:dyDescent="0.25">
      <c r="A63" s="192"/>
      <c r="B63" s="11" t="s">
        <v>58</v>
      </c>
      <c r="C63" s="15"/>
      <c r="D63" s="12">
        <v>1</v>
      </c>
      <c r="E63" s="13">
        <v>0</v>
      </c>
    </row>
    <row r="64" spans="1:5" x14ac:dyDescent="0.25">
      <c r="A64" s="193"/>
      <c r="B64" s="11" t="s">
        <v>66</v>
      </c>
      <c r="C64" s="12">
        <v>2</v>
      </c>
      <c r="D64" s="12">
        <v>3</v>
      </c>
      <c r="E64" s="13">
        <v>-0.33333333333333298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2">
        <v>1</v>
      </c>
      <c r="D70" s="15"/>
      <c r="E70" s="13">
        <v>0</v>
      </c>
    </row>
    <row r="71" spans="1:5" x14ac:dyDescent="0.25">
      <c r="A71" s="10" t="s">
        <v>38</v>
      </c>
      <c r="B71" s="14"/>
      <c r="C71" s="12">
        <v>1</v>
      </c>
      <c r="D71" s="15"/>
      <c r="E71" s="13">
        <v>0</v>
      </c>
    </row>
    <row r="72" spans="1:5" x14ac:dyDescent="0.25">
      <c r="A72" s="10" t="s">
        <v>39</v>
      </c>
      <c r="B72" s="14"/>
      <c r="C72" s="15"/>
      <c r="D72" s="15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6</v>
      </c>
      <c r="D76" s="12">
        <v>6</v>
      </c>
      <c r="E76" s="13">
        <v>0</v>
      </c>
    </row>
    <row r="77" spans="1:5" x14ac:dyDescent="0.25">
      <c r="A77" s="196"/>
      <c r="B77" s="11" t="s">
        <v>58</v>
      </c>
      <c r="C77" s="12">
        <v>1</v>
      </c>
      <c r="D77" s="15"/>
      <c r="E77" s="13">
        <v>0</v>
      </c>
    </row>
    <row r="78" spans="1:5" x14ac:dyDescent="0.25">
      <c r="A78" s="196"/>
      <c r="B78" s="11" t="s">
        <v>65</v>
      </c>
      <c r="C78" s="12">
        <v>4</v>
      </c>
      <c r="D78" s="12">
        <v>8</v>
      </c>
      <c r="E78" s="13">
        <v>-0.5</v>
      </c>
    </row>
    <row r="79" spans="1:5" x14ac:dyDescent="0.25">
      <c r="A79" s="196"/>
      <c r="B79" s="11" t="s">
        <v>69</v>
      </c>
      <c r="C79" s="12">
        <v>7</v>
      </c>
      <c r="D79" s="12">
        <v>3</v>
      </c>
      <c r="E79" s="13">
        <v>1.3333333333333299</v>
      </c>
    </row>
    <row r="80" spans="1:5" x14ac:dyDescent="0.25">
      <c r="A80" s="197"/>
      <c r="B80" s="11" t="s">
        <v>70</v>
      </c>
      <c r="C80" s="15"/>
      <c r="D80" s="15"/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350</v>
      </c>
      <c r="D84" s="12">
        <v>380</v>
      </c>
      <c r="E84" s="13">
        <v>-7.8947368421052599E-2</v>
      </c>
    </row>
    <row r="85" spans="1:5" x14ac:dyDescent="0.25">
      <c r="A85" s="193"/>
      <c r="B85" s="11" t="s">
        <v>74</v>
      </c>
      <c r="C85" s="12">
        <v>26</v>
      </c>
      <c r="D85" s="12">
        <v>10</v>
      </c>
      <c r="E85" s="13">
        <v>1.6</v>
      </c>
    </row>
    <row r="86" spans="1:5" x14ac:dyDescent="0.25">
      <c r="A86" s="191" t="s">
        <v>75</v>
      </c>
      <c r="B86" s="11" t="s">
        <v>73</v>
      </c>
      <c r="C86" s="12">
        <v>1770</v>
      </c>
      <c r="D86" s="12">
        <v>1466</v>
      </c>
      <c r="E86" s="13">
        <v>0.20736698499317899</v>
      </c>
    </row>
    <row r="87" spans="1:5" x14ac:dyDescent="0.25">
      <c r="A87" s="193"/>
      <c r="B87" s="11" t="s">
        <v>74</v>
      </c>
      <c r="C87" s="12">
        <v>906</v>
      </c>
      <c r="D87" s="12">
        <v>636</v>
      </c>
      <c r="E87" s="13">
        <v>0.42452830188679203</v>
      </c>
    </row>
    <row r="88" spans="1:5" x14ac:dyDescent="0.25">
      <c r="A88" s="191" t="s">
        <v>76</v>
      </c>
      <c r="B88" s="11" t="s">
        <v>73</v>
      </c>
      <c r="C88" s="12">
        <v>101</v>
      </c>
      <c r="D88" s="12">
        <v>94</v>
      </c>
      <c r="E88" s="13">
        <v>7.4468085106383003E-2</v>
      </c>
    </row>
    <row r="89" spans="1:5" x14ac:dyDescent="0.25">
      <c r="A89" s="193"/>
      <c r="B89" s="11" t="s">
        <v>74</v>
      </c>
      <c r="C89" s="12">
        <v>87</v>
      </c>
      <c r="D89" s="12">
        <v>89</v>
      </c>
      <c r="E89" s="13">
        <v>-2.2471910112359599E-2</v>
      </c>
    </row>
    <row r="90" spans="1:5" x14ac:dyDescent="0.25">
      <c r="A90" s="191" t="s">
        <v>77</v>
      </c>
      <c r="B90" s="11" t="s">
        <v>73</v>
      </c>
      <c r="C90" s="15"/>
      <c r="D90" s="15"/>
      <c r="E90" s="13">
        <v>0</v>
      </c>
    </row>
    <row r="91" spans="1:5" x14ac:dyDescent="0.25">
      <c r="A91" s="193"/>
      <c r="B91" s="11" t="s">
        <v>74</v>
      </c>
      <c r="C91" s="15"/>
      <c r="D91" s="15"/>
      <c r="E91" s="13">
        <v>0</v>
      </c>
    </row>
    <row r="92" spans="1:5" x14ac:dyDescent="0.25">
      <c r="A92" s="1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1433</v>
      </c>
      <c r="D95" s="12">
        <v>1563</v>
      </c>
      <c r="E95" s="13">
        <v>-8.3173384516954593E-2</v>
      </c>
    </row>
    <row r="96" spans="1:5" x14ac:dyDescent="0.25">
      <c r="A96" s="10" t="s">
        <v>80</v>
      </c>
      <c r="B96" s="14"/>
      <c r="C96" s="15"/>
      <c r="D96" s="12">
        <v>1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305</v>
      </c>
      <c r="D100" s="12">
        <v>330</v>
      </c>
      <c r="E100" s="13">
        <v>-7.5757575757575801E-2</v>
      </c>
    </row>
    <row r="101" spans="1:5" x14ac:dyDescent="0.25">
      <c r="A101" s="10" t="s">
        <v>82</v>
      </c>
      <c r="B101" s="14"/>
      <c r="C101" s="12">
        <v>38</v>
      </c>
      <c r="D101" s="12">
        <v>26</v>
      </c>
      <c r="E101" s="13">
        <v>0.46153846153846101</v>
      </c>
    </row>
    <row r="102" spans="1:5" x14ac:dyDescent="0.25">
      <c r="A102" s="10" t="s">
        <v>80</v>
      </c>
      <c r="B102" s="14"/>
      <c r="C102" s="15"/>
      <c r="D102" s="15"/>
      <c r="E102" s="13">
        <v>0</v>
      </c>
    </row>
    <row r="103" spans="1:5" x14ac:dyDescent="0.25">
      <c r="A103" s="1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812</v>
      </c>
      <c r="D106" s="12">
        <v>657</v>
      </c>
      <c r="E106" s="13">
        <v>0.23592085235920801</v>
      </c>
    </row>
    <row r="107" spans="1:5" x14ac:dyDescent="0.25">
      <c r="A107" s="192"/>
      <c r="B107" s="11" t="s">
        <v>85</v>
      </c>
      <c r="C107" s="12">
        <v>340</v>
      </c>
      <c r="D107" s="12">
        <v>305</v>
      </c>
      <c r="E107" s="13">
        <v>0.114754098360656</v>
      </c>
    </row>
    <row r="108" spans="1:5" x14ac:dyDescent="0.25">
      <c r="A108" s="193"/>
      <c r="B108" s="11" t="s">
        <v>86</v>
      </c>
      <c r="C108" s="12">
        <v>92</v>
      </c>
      <c r="D108" s="12">
        <v>107</v>
      </c>
      <c r="E108" s="13">
        <v>-0.14018691588785001</v>
      </c>
    </row>
    <row r="109" spans="1:5" x14ac:dyDescent="0.25">
      <c r="A109" s="191" t="s">
        <v>82</v>
      </c>
      <c r="B109" s="11" t="s">
        <v>87</v>
      </c>
      <c r="C109" s="12">
        <v>63</v>
      </c>
      <c r="D109" s="12">
        <v>50</v>
      </c>
      <c r="E109" s="13">
        <v>0.26</v>
      </c>
    </row>
    <row r="110" spans="1:5" x14ac:dyDescent="0.25">
      <c r="A110" s="193"/>
      <c r="B110" s="11" t="s">
        <v>86</v>
      </c>
      <c r="C110" s="12">
        <v>346</v>
      </c>
      <c r="D110" s="12">
        <v>272</v>
      </c>
      <c r="E110" s="13">
        <v>0.27205882352941202</v>
      </c>
    </row>
    <row r="111" spans="1:5" x14ac:dyDescent="0.25">
      <c r="A111" s="10" t="s">
        <v>80</v>
      </c>
      <c r="B111" s="14"/>
      <c r="C111" s="12">
        <v>33</v>
      </c>
      <c r="D111" s="12">
        <v>28</v>
      </c>
      <c r="E111" s="13">
        <v>0.17857142857142899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50</v>
      </c>
      <c r="D115" s="12">
        <v>39</v>
      </c>
      <c r="E115" s="13">
        <v>0.28205128205128199</v>
      </c>
    </row>
    <row r="116" spans="1:5" x14ac:dyDescent="0.25">
      <c r="A116" s="192"/>
      <c r="B116" s="11" t="s">
        <v>85</v>
      </c>
      <c r="C116" s="12">
        <v>11</v>
      </c>
      <c r="D116" s="12">
        <v>14</v>
      </c>
      <c r="E116" s="13">
        <v>-0.214285714285714</v>
      </c>
    </row>
    <row r="117" spans="1:5" x14ac:dyDescent="0.25">
      <c r="A117" s="193"/>
      <c r="B117" s="11" t="s">
        <v>86</v>
      </c>
      <c r="C117" s="12">
        <v>13</v>
      </c>
      <c r="D117" s="12">
        <v>16</v>
      </c>
      <c r="E117" s="13">
        <v>-0.1875</v>
      </c>
    </row>
    <row r="118" spans="1:5" x14ac:dyDescent="0.25">
      <c r="A118" s="191" t="s">
        <v>82</v>
      </c>
      <c r="B118" s="11" t="s">
        <v>87</v>
      </c>
      <c r="C118" s="12">
        <v>2</v>
      </c>
      <c r="D118" s="12">
        <v>5</v>
      </c>
      <c r="E118" s="13">
        <v>-0.6</v>
      </c>
    </row>
    <row r="119" spans="1:5" x14ac:dyDescent="0.25">
      <c r="A119" s="193"/>
      <c r="B119" s="11" t="s">
        <v>86</v>
      </c>
      <c r="C119" s="12">
        <v>19</v>
      </c>
      <c r="D119" s="12">
        <v>13</v>
      </c>
      <c r="E119" s="13">
        <v>0.46153846153846101</v>
      </c>
    </row>
    <row r="120" spans="1:5" x14ac:dyDescent="0.25">
      <c r="A120" s="10" t="s">
        <v>80</v>
      </c>
      <c r="B120" s="14"/>
      <c r="C120" s="12">
        <v>4</v>
      </c>
      <c r="D120" s="12">
        <v>1</v>
      </c>
      <c r="E120" s="13">
        <v>3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5"/>
      <c r="D124" s="15"/>
      <c r="E124" s="13">
        <v>0</v>
      </c>
    </row>
    <row r="125" spans="1:5" x14ac:dyDescent="0.25">
      <c r="A125" s="193"/>
      <c r="B125" s="11" t="s">
        <v>92</v>
      </c>
      <c r="C125" s="15"/>
      <c r="D125" s="15"/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119</v>
      </c>
      <c r="D126" s="12">
        <v>538</v>
      </c>
      <c r="E126" s="13">
        <v>-0.77881040892193298</v>
      </c>
    </row>
    <row r="127" spans="1:5" x14ac:dyDescent="0.25">
      <c r="A127" s="193"/>
      <c r="B127" s="11" t="s">
        <v>92</v>
      </c>
      <c r="C127" s="12">
        <v>796</v>
      </c>
      <c r="D127" s="12">
        <v>1002</v>
      </c>
      <c r="E127" s="13">
        <v>-0.205588822355289</v>
      </c>
    </row>
    <row r="128" spans="1:5" x14ac:dyDescent="0.25">
      <c r="A128" s="191" t="s">
        <v>94</v>
      </c>
      <c r="B128" s="11" t="s">
        <v>91</v>
      </c>
      <c r="C128" s="12">
        <v>3320</v>
      </c>
      <c r="D128" s="12">
        <v>3482</v>
      </c>
      <c r="E128" s="13">
        <v>-4.65249856404365E-2</v>
      </c>
    </row>
    <row r="129" spans="1:5" x14ac:dyDescent="0.25">
      <c r="A129" s="193"/>
      <c r="B129" s="11" t="s">
        <v>92</v>
      </c>
      <c r="C129" s="12">
        <v>4800</v>
      </c>
      <c r="D129" s="12">
        <v>4932</v>
      </c>
      <c r="E129" s="13">
        <v>-2.6763990267639901E-2</v>
      </c>
    </row>
    <row r="130" spans="1:5" x14ac:dyDescent="0.25">
      <c r="A130" s="191" t="s">
        <v>95</v>
      </c>
      <c r="B130" s="11" t="s">
        <v>91</v>
      </c>
      <c r="C130" s="12">
        <v>5</v>
      </c>
      <c r="D130" s="12">
        <v>4</v>
      </c>
      <c r="E130" s="13">
        <v>0.25</v>
      </c>
    </row>
    <row r="131" spans="1:5" x14ac:dyDescent="0.25">
      <c r="A131" s="193"/>
      <c r="B131" s="11" t="s">
        <v>92</v>
      </c>
      <c r="C131" s="12">
        <v>12</v>
      </c>
      <c r="D131" s="12">
        <v>4</v>
      </c>
      <c r="E131" s="13">
        <v>2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108</v>
      </c>
      <c r="D135" s="12">
        <v>144</v>
      </c>
      <c r="E135" s="13">
        <v>-0.25</v>
      </c>
    </row>
    <row r="136" spans="1:5" x14ac:dyDescent="0.25">
      <c r="A136" s="193"/>
      <c r="B136" s="11" t="s">
        <v>99</v>
      </c>
      <c r="C136" s="12">
        <v>6</v>
      </c>
      <c r="D136" s="15"/>
      <c r="E136" s="13">
        <v>0</v>
      </c>
    </row>
    <row r="137" spans="1:5" x14ac:dyDescent="0.25">
      <c r="A137" s="191" t="s">
        <v>100</v>
      </c>
      <c r="B137" s="11" t="s">
        <v>98</v>
      </c>
      <c r="C137" s="12">
        <v>5</v>
      </c>
      <c r="D137" s="15"/>
      <c r="E137" s="13">
        <v>0</v>
      </c>
    </row>
    <row r="138" spans="1:5" x14ac:dyDescent="0.25">
      <c r="A138" s="193"/>
      <c r="B138" s="11" t="s">
        <v>99</v>
      </c>
      <c r="C138" s="12">
        <v>2</v>
      </c>
      <c r="D138" s="12">
        <v>1</v>
      </c>
      <c r="E138" s="13">
        <v>1</v>
      </c>
    </row>
    <row r="139" spans="1:5" x14ac:dyDescent="0.25">
      <c r="A139" s="191" t="s">
        <v>101</v>
      </c>
      <c r="B139" s="11" t="s">
        <v>98</v>
      </c>
      <c r="C139" s="12">
        <v>2</v>
      </c>
      <c r="D139" s="12">
        <v>5</v>
      </c>
      <c r="E139" s="13">
        <v>-0.6</v>
      </c>
    </row>
    <row r="140" spans="1:5" x14ac:dyDescent="0.25">
      <c r="A140" s="193"/>
      <c r="B140" s="11" t="s">
        <v>102</v>
      </c>
      <c r="C140" s="15"/>
      <c r="D140" s="15"/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144</v>
      </c>
      <c r="D144" s="12">
        <v>152</v>
      </c>
      <c r="E144" s="13">
        <v>-5.2631578947368397E-2</v>
      </c>
    </row>
    <row r="145" spans="1:5" x14ac:dyDescent="0.25">
      <c r="A145" s="191" t="s">
        <v>105</v>
      </c>
      <c r="B145" s="11" t="s">
        <v>106</v>
      </c>
      <c r="C145" s="12">
        <v>2</v>
      </c>
      <c r="D145" s="15"/>
      <c r="E145" s="13">
        <v>0</v>
      </c>
    </row>
    <row r="146" spans="1:5" x14ac:dyDescent="0.25">
      <c r="A146" s="192"/>
      <c r="B146" s="11" t="s">
        <v>107</v>
      </c>
      <c r="C146" s="12">
        <v>104</v>
      </c>
      <c r="D146" s="12">
        <v>121</v>
      </c>
      <c r="E146" s="13">
        <v>-0.14049586776859499</v>
      </c>
    </row>
    <row r="147" spans="1:5" x14ac:dyDescent="0.25">
      <c r="A147" s="192"/>
      <c r="B147" s="11" t="s">
        <v>108</v>
      </c>
      <c r="C147" s="12">
        <v>11</v>
      </c>
      <c r="D147" s="12">
        <v>7</v>
      </c>
      <c r="E147" s="13">
        <v>0.57142857142857095</v>
      </c>
    </row>
    <row r="148" spans="1:5" x14ac:dyDescent="0.25">
      <c r="A148" s="192"/>
      <c r="B148" s="11" t="s">
        <v>109</v>
      </c>
      <c r="C148" s="12">
        <v>1</v>
      </c>
      <c r="D148" s="15"/>
      <c r="E148" s="13">
        <v>0</v>
      </c>
    </row>
    <row r="149" spans="1:5" x14ac:dyDescent="0.25">
      <c r="A149" s="192"/>
      <c r="B149" s="11" t="s">
        <v>110</v>
      </c>
      <c r="C149" s="12">
        <v>24</v>
      </c>
      <c r="D149" s="12">
        <v>22</v>
      </c>
      <c r="E149" s="13">
        <v>9.0909090909090898E-2</v>
      </c>
    </row>
    <row r="150" spans="1:5" x14ac:dyDescent="0.25">
      <c r="A150" s="193"/>
      <c r="B150" s="11" t="s">
        <v>111</v>
      </c>
      <c r="C150" s="12">
        <v>2</v>
      </c>
      <c r="D150" s="12">
        <v>2</v>
      </c>
      <c r="E150" s="13">
        <v>0</v>
      </c>
    </row>
    <row r="151" spans="1:5" x14ac:dyDescent="0.25">
      <c r="A151" s="191" t="s">
        <v>112</v>
      </c>
      <c r="B151" s="11" t="s">
        <v>113</v>
      </c>
      <c r="C151" s="12">
        <v>23</v>
      </c>
      <c r="D151" s="12">
        <v>32</v>
      </c>
      <c r="E151" s="13">
        <v>-0.28125</v>
      </c>
    </row>
    <row r="152" spans="1:5" x14ac:dyDescent="0.25">
      <c r="A152" s="193"/>
      <c r="B152" s="11" t="s">
        <v>114</v>
      </c>
      <c r="C152" s="12">
        <v>109</v>
      </c>
      <c r="D152" s="12">
        <v>122</v>
      </c>
      <c r="E152" s="13">
        <v>-0.10655737704918</v>
      </c>
    </row>
    <row r="153" spans="1:5" x14ac:dyDescent="0.25">
      <c r="A153" s="191" t="s">
        <v>115</v>
      </c>
      <c r="B153" s="11" t="s">
        <v>19</v>
      </c>
      <c r="C153" s="12">
        <v>34</v>
      </c>
      <c r="D153" s="12">
        <v>38</v>
      </c>
      <c r="E153" s="13">
        <v>-0.105263157894737</v>
      </c>
    </row>
    <row r="154" spans="1:5" x14ac:dyDescent="0.25">
      <c r="A154" s="193"/>
      <c r="B154" s="11" t="s">
        <v>23</v>
      </c>
      <c r="C154" s="12">
        <v>46</v>
      </c>
      <c r="D154" s="12">
        <v>36</v>
      </c>
      <c r="E154" s="13">
        <v>0.27777777777777801</v>
      </c>
    </row>
    <row r="155" spans="1:5" x14ac:dyDescent="0.25">
      <c r="A155" s="10" t="s">
        <v>116</v>
      </c>
      <c r="B155" s="14"/>
      <c r="C155" s="15"/>
      <c r="D155" s="15"/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690</v>
      </c>
      <c r="D159" s="12">
        <v>692</v>
      </c>
      <c r="E159" s="13">
        <v>-2.8901734104046198E-3</v>
      </c>
    </row>
    <row r="160" spans="1:5" x14ac:dyDescent="0.25">
      <c r="A160" s="192"/>
      <c r="B160" s="11" t="s">
        <v>120</v>
      </c>
      <c r="C160" s="12">
        <v>619</v>
      </c>
      <c r="D160" s="12">
        <v>573</v>
      </c>
      <c r="E160" s="13">
        <v>8.02792321116928E-2</v>
      </c>
    </row>
    <row r="161" spans="1:5" x14ac:dyDescent="0.25">
      <c r="A161" s="192"/>
      <c r="B161" s="11" t="s">
        <v>121</v>
      </c>
      <c r="C161" s="12">
        <v>618</v>
      </c>
      <c r="D161" s="12">
        <v>491</v>
      </c>
      <c r="E161" s="13">
        <v>0.25865580448065201</v>
      </c>
    </row>
    <row r="162" spans="1:5" x14ac:dyDescent="0.25">
      <c r="A162" s="192"/>
      <c r="B162" s="11" t="s">
        <v>122</v>
      </c>
      <c r="C162" s="12">
        <v>20</v>
      </c>
      <c r="D162" s="12">
        <v>26</v>
      </c>
      <c r="E162" s="13">
        <v>-0.230769230769231</v>
      </c>
    </row>
    <row r="163" spans="1:5" x14ac:dyDescent="0.25">
      <c r="A163" s="192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2"/>
      <c r="B164" s="11" t="s">
        <v>124</v>
      </c>
      <c r="C164" s="12">
        <v>47</v>
      </c>
      <c r="D164" s="12">
        <v>23</v>
      </c>
      <c r="E164" s="13">
        <v>1.0434782608695701</v>
      </c>
    </row>
    <row r="165" spans="1:5" x14ac:dyDescent="0.25">
      <c r="A165" s="192"/>
      <c r="B165" s="11" t="s">
        <v>125</v>
      </c>
      <c r="C165" s="12">
        <v>671</v>
      </c>
      <c r="D165" s="12">
        <v>736</v>
      </c>
      <c r="E165" s="13">
        <v>-8.8315217391304296E-2</v>
      </c>
    </row>
    <row r="166" spans="1:5" x14ac:dyDescent="0.25">
      <c r="A166" s="192"/>
      <c r="B166" s="11" t="s">
        <v>126</v>
      </c>
      <c r="C166" s="12">
        <v>2</v>
      </c>
      <c r="D166" s="12">
        <v>2</v>
      </c>
      <c r="E166" s="13">
        <v>0</v>
      </c>
    </row>
    <row r="167" spans="1:5" x14ac:dyDescent="0.25">
      <c r="A167" s="192"/>
      <c r="B167" s="11" t="s">
        <v>127</v>
      </c>
      <c r="C167" s="12">
        <v>265</v>
      </c>
      <c r="D167" s="12">
        <v>257</v>
      </c>
      <c r="E167" s="13">
        <v>3.1128404669260701E-2</v>
      </c>
    </row>
    <row r="168" spans="1:5" x14ac:dyDescent="0.25">
      <c r="A168" s="192"/>
      <c r="B168" s="11" t="s">
        <v>128</v>
      </c>
      <c r="C168" s="12">
        <v>2051</v>
      </c>
      <c r="D168" s="12">
        <v>1631</v>
      </c>
      <c r="E168" s="13">
        <v>0.257510729613734</v>
      </c>
    </row>
    <row r="169" spans="1:5" x14ac:dyDescent="0.25">
      <c r="A169" s="192"/>
      <c r="B169" s="11" t="s">
        <v>129</v>
      </c>
      <c r="C169" s="12">
        <v>89</v>
      </c>
      <c r="D169" s="12">
        <v>63</v>
      </c>
      <c r="E169" s="13">
        <v>0.41269841269841301</v>
      </c>
    </row>
    <row r="170" spans="1:5" x14ac:dyDescent="0.25">
      <c r="A170" s="192"/>
      <c r="B170" s="11" t="s">
        <v>130</v>
      </c>
      <c r="C170" s="12">
        <v>673</v>
      </c>
      <c r="D170" s="12">
        <v>474</v>
      </c>
      <c r="E170" s="13">
        <v>0.41983122362869202</v>
      </c>
    </row>
    <row r="171" spans="1:5" x14ac:dyDescent="0.25">
      <c r="A171" s="192"/>
      <c r="B171" s="11" t="s">
        <v>131</v>
      </c>
      <c r="C171" s="12">
        <v>2</v>
      </c>
      <c r="D171" s="12">
        <v>5</v>
      </c>
      <c r="E171" s="13">
        <v>-0.6</v>
      </c>
    </row>
    <row r="172" spans="1:5" x14ac:dyDescent="0.25">
      <c r="A172" s="192"/>
      <c r="B172" s="11" t="s">
        <v>132</v>
      </c>
      <c r="C172" s="12">
        <v>2</v>
      </c>
      <c r="D172" s="12">
        <v>1</v>
      </c>
      <c r="E172" s="13">
        <v>1</v>
      </c>
    </row>
    <row r="173" spans="1:5" x14ac:dyDescent="0.25">
      <c r="A173" s="192"/>
      <c r="B173" s="11" t="s">
        <v>133</v>
      </c>
      <c r="C173" s="12">
        <v>10</v>
      </c>
      <c r="D173" s="12">
        <v>9</v>
      </c>
      <c r="E173" s="13">
        <v>0.11111111111111099</v>
      </c>
    </row>
    <row r="174" spans="1:5" x14ac:dyDescent="0.25">
      <c r="A174" s="192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2"/>
      <c r="B175" s="11" t="s">
        <v>135</v>
      </c>
      <c r="C175" s="12">
        <v>40</v>
      </c>
      <c r="D175" s="12">
        <v>37</v>
      </c>
      <c r="E175" s="13">
        <v>8.1081081081081099E-2</v>
      </c>
    </row>
    <row r="176" spans="1:5" x14ac:dyDescent="0.25">
      <c r="A176" s="192"/>
      <c r="B176" s="11" t="s">
        <v>136</v>
      </c>
      <c r="C176" s="12">
        <v>1230</v>
      </c>
      <c r="D176" s="12">
        <v>1178</v>
      </c>
      <c r="E176" s="13">
        <v>4.4142614601018697E-2</v>
      </c>
    </row>
    <row r="177" spans="1:5" x14ac:dyDescent="0.25">
      <c r="A177" s="192"/>
      <c r="B177" s="11" t="s">
        <v>137</v>
      </c>
      <c r="C177" s="12">
        <v>848</v>
      </c>
      <c r="D177" s="12">
        <v>940</v>
      </c>
      <c r="E177" s="13">
        <v>-9.7872340425531903E-2</v>
      </c>
    </row>
    <row r="178" spans="1:5" x14ac:dyDescent="0.25">
      <c r="A178" s="192"/>
      <c r="B178" s="11" t="s">
        <v>138</v>
      </c>
      <c r="C178" s="12">
        <v>434</v>
      </c>
      <c r="D178" s="12">
        <v>456</v>
      </c>
      <c r="E178" s="13">
        <v>-4.8245614035087703E-2</v>
      </c>
    </row>
    <row r="179" spans="1:5" x14ac:dyDescent="0.25">
      <c r="A179" s="192"/>
      <c r="B179" s="11" t="s">
        <v>139</v>
      </c>
      <c r="C179" s="12">
        <v>647</v>
      </c>
      <c r="D179" s="12">
        <v>638</v>
      </c>
      <c r="E179" s="13">
        <v>1.41065830721003E-2</v>
      </c>
    </row>
    <row r="180" spans="1:5" x14ac:dyDescent="0.25">
      <c r="A180" s="192"/>
      <c r="B180" s="11" t="s">
        <v>140</v>
      </c>
      <c r="C180" s="12">
        <v>77</v>
      </c>
      <c r="D180" s="12">
        <v>61</v>
      </c>
      <c r="E180" s="13">
        <v>0.26229508196721302</v>
      </c>
    </row>
    <row r="181" spans="1:5" x14ac:dyDescent="0.25">
      <c r="A181" s="192"/>
      <c r="B181" s="11" t="s">
        <v>141</v>
      </c>
      <c r="C181" s="12">
        <v>15</v>
      </c>
      <c r="D181" s="12">
        <v>8</v>
      </c>
      <c r="E181" s="13">
        <v>0.875</v>
      </c>
    </row>
    <row r="182" spans="1:5" x14ac:dyDescent="0.25">
      <c r="A182" s="192"/>
      <c r="B182" s="11" t="s">
        <v>142</v>
      </c>
      <c r="C182" s="12">
        <v>6</v>
      </c>
      <c r="D182" s="12">
        <v>0</v>
      </c>
      <c r="E182" s="13">
        <v>0</v>
      </c>
    </row>
    <row r="183" spans="1:5" x14ac:dyDescent="0.25">
      <c r="A183" s="192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2"/>
      <c r="B184" s="11" t="s">
        <v>144</v>
      </c>
      <c r="C184" s="12">
        <v>3</v>
      </c>
      <c r="D184" s="12">
        <v>1</v>
      </c>
      <c r="E184" s="13">
        <v>2</v>
      </c>
    </row>
    <row r="185" spans="1:5" x14ac:dyDescent="0.25">
      <c r="A185" s="192"/>
      <c r="B185" s="11" t="s">
        <v>145</v>
      </c>
      <c r="C185" s="12">
        <v>20</v>
      </c>
      <c r="D185" s="12">
        <v>12</v>
      </c>
      <c r="E185" s="13">
        <v>0.66666666666666696</v>
      </c>
    </row>
    <row r="186" spans="1:5" x14ac:dyDescent="0.25">
      <c r="A186" s="192"/>
      <c r="B186" s="11" t="s">
        <v>146</v>
      </c>
      <c r="C186" s="12">
        <v>6</v>
      </c>
      <c r="D186" s="12">
        <v>1</v>
      </c>
      <c r="E186" s="13">
        <v>5</v>
      </c>
    </row>
    <row r="187" spans="1:5" x14ac:dyDescent="0.25">
      <c r="A187" s="192"/>
      <c r="B187" s="11" t="s">
        <v>147</v>
      </c>
      <c r="C187" s="12">
        <v>166</v>
      </c>
      <c r="D187" s="12">
        <v>132</v>
      </c>
      <c r="E187" s="13">
        <v>0.25757575757575801</v>
      </c>
    </row>
    <row r="188" spans="1:5" x14ac:dyDescent="0.25">
      <c r="A188" s="192"/>
      <c r="B188" s="11" t="s">
        <v>148</v>
      </c>
      <c r="C188" s="12">
        <v>6</v>
      </c>
      <c r="D188" s="12">
        <v>9</v>
      </c>
      <c r="E188" s="13">
        <v>-0.33333333333333298</v>
      </c>
    </row>
    <row r="189" spans="1:5" x14ac:dyDescent="0.25">
      <c r="A189" s="192"/>
      <c r="B189" s="11" t="s">
        <v>149</v>
      </c>
      <c r="C189" s="12">
        <v>26</v>
      </c>
      <c r="D189" s="12">
        <v>15</v>
      </c>
      <c r="E189" s="13">
        <v>0.73333333333333295</v>
      </c>
    </row>
    <row r="190" spans="1:5" x14ac:dyDescent="0.25">
      <c r="A190" s="192"/>
      <c r="B190" s="11" t="s">
        <v>150</v>
      </c>
      <c r="C190" s="12">
        <v>18</v>
      </c>
      <c r="D190" s="12">
        <v>24</v>
      </c>
      <c r="E190" s="13">
        <v>-0.25</v>
      </c>
    </row>
    <row r="191" spans="1:5" x14ac:dyDescent="0.25">
      <c r="A191" s="192"/>
      <c r="B191" s="11" t="s">
        <v>151</v>
      </c>
      <c r="C191" s="12">
        <v>550</v>
      </c>
      <c r="D191" s="12">
        <v>385</v>
      </c>
      <c r="E191" s="13">
        <v>0.42857142857142799</v>
      </c>
    </row>
    <row r="192" spans="1:5" x14ac:dyDescent="0.25">
      <c r="A192" s="192"/>
      <c r="B192" s="11" t="s">
        <v>152</v>
      </c>
      <c r="C192" s="12">
        <v>0</v>
      </c>
      <c r="D192" s="12">
        <v>5</v>
      </c>
      <c r="E192" s="13">
        <v>-1</v>
      </c>
    </row>
    <row r="193" spans="1:5" x14ac:dyDescent="0.25">
      <c r="A193" s="192"/>
      <c r="B193" s="11" t="s">
        <v>153</v>
      </c>
      <c r="C193" s="12">
        <v>192</v>
      </c>
      <c r="D193" s="12">
        <v>178</v>
      </c>
      <c r="E193" s="13">
        <v>7.8651685393258397E-2</v>
      </c>
    </row>
    <row r="194" spans="1:5" x14ac:dyDescent="0.25">
      <c r="A194" s="192"/>
      <c r="B194" s="11" t="s">
        <v>154</v>
      </c>
      <c r="C194" s="12">
        <v>20</v>
      </c>
      <c r="D194" s="12">
        <v>12</v>
      </c>
      <c r="E194" s="13">
        <v>0.66666666666666696</v>
      </c>
    </row>
    <row r="195" spans="1:5" x14ac:dyDescent="0.25">
      <c r="A195" s="192"/>
      <c r="B195" s="11" t="s">
        <v>155</v>
      </c>
      <c r="C195" s="12">
        <v>151</v>
      </c>
      <c r="D195" s="12">
        <v>124</v>
      </c>
      <c r="E195" s="13">
        <v>0.217741935483871</v>
      </c>
    </row>
    <row r="196" spans="1:5" x14ac:dyDescent="0.25">
      <c r="A196" s="192"/>
      <c r="B196" s="11" t="s">
        <v>156</v>
      </c>
      <c r="C196" s="12">
        <v>23</v>
      </c>
      <c r="D196" s="12">
        <v>13</v>
      </c>
      <c r="E196" s="13">
        <v>0.76923076923076905</v>
      </c>
    </row>
    <row r="197" spans="1:5" x14ac:dyDescent="0.25">
      <c r="A197" s="192"/>
      <c r="B197" s="11" t="s">
        <v>157</v>
      </c>
      <c r="C197" s="12">
        <v>29</v>
      </c>
      <c r="D197" s="12">
        <v>39</v>
      </c>
      <c r="E197" s="13">
        <v>-0.256410256410256</v>
      </c>
    </row>
    <row r="198" spans="1:5" x14ac:dyDescent="0.25">
      <c r="A198" s="192"/>
      <c r="B198" s="11" t="s">
        <v>158</v>
      </c>
      <c r="C198" s="12">
        <v>206</v>
      </c>
      <c r="D198" s="12">
        <v>288</v>
      </c>
      <c r="E198" s="13">
        <v>-0.28472222222222199</v>
      </c>
    </row>
    <row r="199" spans="1:5" x14ac:dyDescent="0.25">
      <c r="A199" s="192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3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723</v>
      </c>
      <c r="D201" s="12">
        <v>730</v>
      </c>
      <c r="E201" s="13">
        <v>-9.5890410958904097E-3</v>
      </c>
    </row>
    <row r="202" spans="1:5" x14ac:dyDescent="0.25">
      <c r="A202" s="192"/>
      <c r="B202" s="11" t="s">
        <v>120</v>
      </c>
      <c r="C202" s="12">
        <v>654</v>
      </c>
      <c r="D202" s="12">
        <v>613</v>
      </c>
      <c r="E202" s="13">
        <v>6.6884176182708005E-2</v>
      </c>
    </row>
    <row r="203" spans="1:5" x14ac:dyDescent="0.25">
      <c r="A203" s="192"/>
      <c r="B203" s="11" t="s">
        <v>163</v>
      </c>
      <c r="C203" s="12">
        <v>648</v>
      </c>
      <c r="D203" s="12">
        <v>525</v>
      </c>
      <c r="E203" s="13">
        <v>0.23428571428571399</v>
      </c>
    </row>
    <row r="204" spans="1:5" x14ac:dyDescent="0.25">
      <c r="A204" s="192"/>
      <c r="B204" s="11" t="s">
        <v>122</v>
      </c>
      <c r="C204" s="12">
        <v>26</v>
      </c>
      <c r="D204" s="12">
        <v>26</v>
      </c>
      <c r="E204" s="13">
        <v>0</v>
      </c>
    </row>
    <row r="205" spans="1:5" x14ac:dyDescent="0.25">
      <c r="A205" s="192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2"/>
      <c r="B206" s="11" t="s">
        <v>124</v>
      </c>
      <c r="C206" s="12">
        <v>47</v>
      </c>
      <c r="D206" s="12">
        <v>23</v>
      </c>
      <c r="E206" s="13">
        <v>1.0434782608695701</v>
      </c>
    </row>
    <row r="207" spans="1:5" x14ac:dyDescent="0.25">
      <c r="A207" s="192"/>
      <c r="B207" s="11" t="s">
        <v>125</v>
      </c>
      <c r="C207" s="12">
        <v>805</v>
      </c>
      <c r="D207" s="12">
        <v>908</v>
      </c>
      <c r="E207" s="13">
        <v>-0.113436123348018</v>
      </c>
    </row>
    <row r="208" spans="1:5" x14ac:dyDescent="0.25">
      <c r="A208" s="192"/>
      <c r="B208" s="11" t="s">
        <v>164</v>
      </c>
      <c r="C208" s="12">
        <v>2</v>
      </c>
      <c r="D208" s="12">
        <v>2</v>
      </c>
      <c r="E208" s="13">
        <v>0</v>
      </c>
    </row>
    <row r="209" spans="1:5" x14ac:dyDescent="0.25">
      <c r="A209" s="192"/>
      <c r="B209" s="11" t="s">
        <v>127</v>
      </c>
      <c r="C209" s="12">
        <v>279</v>
      </c>
      <c r="D209" s="12">
        <v>270</v>
      </c>
      <c r="E209" s="13">
        <v>3.3333333333333298E-2</v>
      </c>
    </row>
    <row r="210" spans="1:5" x14ac:dyDescent="0.25">
      <c r="A210" s="192"/>
      <c r="B210" s="11" t="s">
        <v>165</v>
      </c>
      <c r="C210" s="12">
        <v>2149</v>
      </c>
      <c r="D210" s="12">
        <v>1701</v>
      </c>
      <c r="E210" s="13">
        <v>0.26337448559670801</v>
      </c>
    </row>
    <row r="211" spans="1:5" x14ac:dyDescent="0.25">
      <c r="A211" s="192"/>
      <c r="B211" s="11" t="s">
        <v>129</v>
      </c>
      <c r="C211" s="12">
        <v>92</v>
      </c>
      <c r="D211" s="12">
        <v>68</v>
      </c>
      <c r="E211" s="13">
        <v>0.35294117647058798</v>
      </c>
    </row>
    <row r="212" spans="1:5" x14ac:dyDescent="0.25">
      <c r="A212" s="192"/>
      <c r="B212" s="11" t="s">
        <v>130</v>
      </c>
      <c r="C212" s="12">
        <v>696</v>
      </c>
      <c r="D212" s="12">
        <v>497</v>
      </c>
      <c r="E212" s="13">
        <v>0.40040241448692099</v>
      </c>
    </row>
    <row r="213" spans="1:5" x14ac:dyDescent="0.25">
      <c r="A213" s="192"/>
      <c r="B213" s="11" t="s">
        <v>131</v>
      </c>
      <c r="C213" s="12">
        <v>2</v>
      </c>
      <c r="D213" s="12">
        <v>5</v>
      </c>
      <c r="E213" s="13">
        <v>-0.6</v>
      </c>
    </row>
    <row r="214" spans="1:5" x14ac:dyDescent="0.25">
      <c r="A214" s="192"/>
      <c r="B214" s="11" t="s">
        <v>132</v>
      </c>
      <c r="C214" s="12">
        <v>2</v>
      </c>
      <c r="D214" s="12">
        <v>2</v>
      </c>
      <c r="E214" s="13">
        <v>0</v>
      </c>
    </row>
    <row r="215" spans="1:5" x14ac:dyDescent="0.25">
      <c r="A215" s="192"/>
      <c r="B215" s="11" t="s">
        <v>133</v>
      </c>
      <c r="C215" s="12">
        <v>15</v>
      </c>
      <c r="D215" s="12">
        <v>14</v>
      </c>
      <c r="E215" s="13">
        <v>7.1428571428571397E-2</v>
      </c>
    </row>
    <row r="216" spans="1:5" x14ac:dyDescent="0.25">
      <c r="A216" s="192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2"/>
      <c r="B217" s="11" t="s">
        <v>135</v>
      </c>
      <c r="C217" s="12">
        <v>5</v>
      </c>
      <c r="D217" s="12">
        <v>5</v>
      </c>
      <c r="E217" s="13">
        <v>0</v>
      </c>
    </row>
    <row r="218" spans="1:5" x14ac:dyDescent="0.25">
      <c r="A218" s="192"/>
      <c r="B218" s="11" t="s">
        <v>136</v>
      </c>
      <c r="C218" s="12">
        <v>1230</v>
      </c>
      <c r="D218" s="12">
        <v>1178</v>
      </c>
      <c r="E218" s="13">
        <v>4.4142614601018697E-2</v>
      </c>
    </row>
    <row r="219" spans="1:5" x14ac:dyDescent="0.25">
      <c r="A219" s="192"/>
      <c r="B219" s="11" t="s">
        <v>137</v>
      </c>
      <c r="C219" s="12">
        <v>848</v>
      </c>
      <c r="D219" s="12">
        <v>940</v>
      </c>
      <c r="E219" s="13">
        <v>-9.7872340425531903E-2</v>
      </c>
    </row>
    <row r="220" spans="1:5" x14ac:dyDescent="0.25">
      <c r="A220" s="192"/>
      <c r="B220" s="11" t="s">
        <v>138</v>
      </c>
      <c r="C220" s="12">
        <v>434</v>
      </c>
      <c r="D220" s="12">
        <v>456</v>
      </c>
      <c r="E220" s="13">
        <v>-4.8245614035087703E-2</v>
      </c>
    </row>
    <row r="221" spans="1:5" x14ac:dyDescent="0.25">
      <c r="A221" s="192"/>
      <c r="B221" s="11" t="s">
        <v>139</v>
      </c>
      <c r="C221" s="12">
        <v>722</v>
      </c>
      <c r="D221" s="12">
        <v>718</v>
      </c>
      <c r="E221" s="13">
        <v>5.5710306406685202E-3</v>
      </c>
    </row>
    <row r="222" spans="1:5" x14ac:dyDescent="0.25">
      <c r="A222" s="192"/>
      <c r="B222" s="11" t="s">
        <v>166</v>
      </c>
      <c r="C222" s="12">
        <v>77</v>
      </c>
      <c r="D222" s="12">
        <v>61</v>
      </c>
      <c r="E222" s="13">
        <v>0.26229508196721302</v>
      </c>
    </row>
    <row r="223" spans="1:5" x14ac:dyDescent="0.25">
      <c r="A223" s="192"/>
      <c r="B223" s="11" t="s">
        <v>141</v>
      </c>
      <c r="C223" s="12">
        <v>17</v>
      </c>
      <c r="D223" s="12">
        <v>9</v>
      </c>
      <c r="E223" s="13">
        <v>0.88888888888888895</v>
      </c>
    </row>
    <row r="224" spans="1:5" x14ac:dyDescent="0.25">
      <c r="A224" s="192"/>
      <c r="B224" s="11" t="s">
        <v>142</v>
      </c>
      <c r="C224" s="12">
        <v>6</v>
      </c>
      <c r="D224" s="12">
        <v>0</v>
      </c>
      <c r="E224" s="13">
        <v>0</v>
      </c>
    </row>
    <row r="225" spans="1:5" x14ac:dyDescent="0.25">
      <c r="A225" s="192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2"/>
      <c r="B226" s="11" t="s">
        <v>144</v>
      </c>
      <c r="C226" s="12">
        <v>3</v>
      </c>
      <c r="D226" s="12">
        <v>1</v>
      </c>
      <c r="E226" s="13">
        <v>2</v>
      </c>
    </row>
    <row r="227" spans="1:5" x14ac:dyDescent="0.25">
      <c r="A227" s="192"/>
      <c r="B227" s="11" t="s">
        <v>167</v>
      </c>
      <c r="C227" s="12">
        <v>20</v>
      </c>
      <c r="D227" s="12">
        <v>12</v>
      </c>
      <c r="E227" s="13">
        <v>0.66666666666666696</v>
      </c>
    </row>
    <row r="228" spans="1:5" x14ac:dyDescent="0.25">
      <c r="A228" s="192"/>
      <c r="B228" s="11" t="s">
        <v>146</v>
      </c>
      <c r="C228" s="12">
        <v>6</v>
      </c>
      <c r="D228" s="12">
        <v>1</v>
      </c>
      <c r="E228" s="13">
        <v>5</v>
      </c>
    </row>
    <row r="229" spans="1:5" x14ac:dyDescent="0.25">
      <c r="A229" s="192"/>
      <c r="B229" s="11" t="s">
        <v>147</v>
      </c>
      <c r="C229" s="12">
        <v>191</v>
      </c>
      <c r="D229" s="12">
        <v>144</v>
      </c>
      <c r="E229" s="13">
        <v>0.32638888888888901</v>
      </c>
    </row>
    <row r="230" spans="1:5" x14ac:dyDescent="0.25">
      <c r="A230" s="192"/>
      <c r="B230" s="11" t="s">
        <v>148</v>
      </c>
      <c r="C230" s="12">
        <v>6</v>
      </c>
      <c r="D230" s="12">
        <v>9</v>
      </c>
      <c r="E230" s="13">
        <v>-0.33333333333333298</v>
      </c>
    </row>
    <row r="231" spans="1:5" x14ac:dyDescent="0.25">
      <c r="A231" s="192"/>
      <c r="B231" s="11" t="s">
        <v>149</v>
      </c>
      <c r="C231" s="12">
        <v>26</v>
      </c>
      <c r="D231" s="12">
        <v>15</v>
      </c>
      <c r="E231" s="13">
        <v>0.73333333333333295</v>
      </c>
    </row>
    <row r="232" spans="1:5" x14ac:dyDescent="0.25">
      <c r="A232" s="192"/>
      <c r="B232" s="11" t="s">
        <v>150</v>
      </c>
      <c r="C232" s="12">
        <v>20</v>
      </c>
      <c r="D232" s="12">
        <v>24</v>
      </c>
      <c r="E232" s="13">
        <v>-0.16666666666666699</v>
      </c>
    </row>
    <row r="233" spans="1:5" x14ac:dyDescent="0.25">
      <c r="A233" s="192"/>
      <c r="B233" s="11" t="s">
        <v>151</v>
      </c>
      <c r="C233" s="12">
        <v>560</v>
      </c>
      <c r="D233" s="12">
        <v>401</v>
      </c>
      <c r="E233" s="13">
        <v>0.39650872817955102</v>
      </c>
    </row>
    <row r="234" spans="1:5" x14ac:dyDescent="0.25">
      <c r="A234" s="192"/>
      <c r="B234" s="11" t="s">
        <v>152</v>
      </c>
      <c r="C234" s="12">
        <v>0</v>
      </c>
      <c r="D234" s="12">
        <v>5</v>
      </c>
      <c r="E234" s="13">
        <v>-1</v>
      </c>
    </row>
    <row r="235" spans="1:5" x14ac:dyDescent="0.25">
      <c r="A235" s="192"/>
      <c r="B235" s="11" t="s">
        <v>153</v>
      </c>
      <c r="C235" s="12">
        <v>192</v>
      </c>
      <c r="D235" s="12">
        <v>180</v>
      </c>
      <c r="E235" s="13">
        <v>6.6666666666666693E-2</v>
      </c>
    </row>
    <row r="236" spans="1:5" x14ac:dyDescent="0.25">
      <c r="A236" s="192"/>
      <c r="B236" s="11" t="s">
        <v>154</v>
      </c>
      <c r="C236" s="12">
        <v>20</v>
      </c>
      <c r="D236" s="12">
        <v>12</v>
      </c>
      <c r="E236" s="13">
        <v>0.66666666666666696</v>
      </c>
    </row>
    <row r="237" spans="1:5" x14ac:dyDescent="0.25">
      <c r="A237" s="192"/>
      <c r="B237" s="11" t="s">
        <v>155</v>
      </c>
      <c r="C237" s="12">
        <v>151</v>
      </c>
      <c r="D237" s="12">
        <v>131</v>
      </c>
      <c r="E237" s="13">
        <v>0.15267175572519101</v>
      </c>
    </row>
    <row r="238" spans="1:5" x14ac:dyDescent="0.25">
      <c r="A238" s="192"/>
      <c r="B238" s="11" t="s">
        <v>156</v>
      </c>
      <c r="C238" s="12">
        <v>23</v>
      </c>
      <c r="D238" s="12">
        <v>13</v>
      </c>
      <c r="E238" s="13">
        <v>0.76923076923076905</v>
      </c>
    </row>
    <row r="239" spans="1:5" x14ac:dyDescent="0.25">
      <c r="A239" s="192"/>
      <c r="B239" s="11" t="s">
        <v>157</v>
      </c>
      <c r="C239" s="12">
        <v>29</v>
      </c>
      <c r="D239" s="12">
        <v>39</v>
      </c>
      <c r="E239" s="13">
        <v>-0.256410256410256</v>
      </c>
    </row>
    <row r="240" spans="1:5" x14ac:dyDescent="0.25">
      <c r="A240" s="192"/>
      <c r="B240" s="11" t="s">
        <v>158</v>
      </c>
      <c r="C240" s="12">
        <v>196</v>
      </c>
      <c r="D240" s="12">
        <v>292</v>
      </c>
      <c r="E240" s="13">
        <v>-0.32876712328767099</v>
      </c>
    </row>
    <row r="241" spans="1:5" x14ac:dyDescent="0.25">
      <c r="A241" s="192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3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5"/>
      <c r="D246" s="15"/>
      <c r="E246" s="13">
        <v>0</v>
      </c>
    </row>
    <row r="247" spans="1:5" x14ac:dyDescent="0.25">
      <c r="A247" s="10" t="s">
        <v>170</v>
      </c>
      <c r="B247" s="14"/>
      <c r="C247" s="15"/>
      <c r="D247" s="15"/>
      <c r="E247" s="13">
        <v>0</v>
      </c>
    </row>
    <row r="248" spans="1:5" x14ac:dyDescent="0.25">
      <c r="A248" s="10" t="s">
        <v>171</v>
      </c>
      <c r="B248" s="14"/>
      <c r="C248" s="12">
        <v>23</v>
      </c>
      <c r="D248" s="12">
        <v>111</v>
      </c>
      <c r="E248" s="13">
        <v>-0.79279279279279302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81</v>
      </c>
      <c r="D252" s="12">
        <v>104</v>
      </c>
      <c r="E252" s="13">
        <v>-0.22115384615384601</v>
      </c>
    </row>
    <row r="253" spans="1:5" x14ac:dyDescent="0.25">
      <c r="A253" s="191" t="s">
        <v>174</v>
      </c>
      <c r="B253" s="11" t="s">
        <v>175</v>
      </c>
      <c r="C253" s="12">
        <v>4</v>
      </c>
      <c r="D253" s="12">
        <v>4</v>
      </c>
      <c r="E253" s="13">
        <v>0</v>
      </c>
    </row>
    <row r="254" spans="1:5" x14ac:dyDescent="0.25">
      <c r="A254" s="192"/>
      <c r="B254" s="11" t="s">
        <v>176</v>
      </c>
      <c r="C254" s="12">
        <v>6</v>
      </c>
      <c r="D254" s="12">
        <v>4</v>
      </c>
      <c r="E254" s="13">
        <v>0.5</v>
      </c>
    </row>
    <row r="255" spans="1:5" x14ac:dyDescent="0.25">
      <c r="A255" s="193"/>
      <c r="B255" s="11" t="s">
        <v>177</v>
      </c>
      <c r="C255" s="12">
        <v>3</v>
      </c>
      <c r="D255" s="12">
        <v>2</v>
      </c>
      <c r="E255" s="13">
        <v>0.5</v>
      </c>
    </row>
    <row r="256" spans="1:5" x14ac:dyDescent="0.25">
      <c r="A256" s="10" t="s">
        <v>178</v>
      </c>
      <c r="B256" s="14"/>
      <c r="C256" s="12">
        <v>0</v>
      </c>
      <c r="D256" s="15"/>
      <c r="E256" s="13">
        <v>0</v>
      </c>
    </row>
    <row r="257" spans="1:5" x14ac:dyDescent="0.25">
      <c r="A257" s="10" t="s">
        <v>179</v>
      </c>
      <c r="B257" s="14"/>
      <c r="C257" s="12">
        <v>2</v>
      </c>
      <c r="D257" s="15"/>
      <c r="E257" s="13">
        <v>0</v>
      </c>
    </row>
    <row r="258" spans="1:5" x14ac:dyDescent="0.25">
      <c r="A258" s="10" t="s">
        <v>111</v>
      </c>
      <c r="B258" s="14"/>
      <c r="C258" s="12">
        <v>143</v>
      </c>
      <c r="D258" s="12">
        <v>276</v>
      </c>
      <c r="E258" s="13">
        <v>-0.48188405797101402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8</v>
      </c>
      <c r="D262" s="12">
        <v>9</v>
      </c>
      <c r="E262" s="13">
        <v>-0.11111111111111099</v>
      </c>
    </row>
    <row r="263" spans="1:5" x14ac:dyDescent="0.25">
      <c r="A263" s="191" t="s">
        <v>69</v>
      </c>
      <c r="B263" s="11" t="s">
        <v>182</v>
      </c>
      <c r="C263" s="12">
        <v>34</v>
      </c>
      <c r="D263" s="12">
        <v>38</v>
      </c>
      <c r="E263" s="13">
        <v>-0.105263157894737</v>
      </c>
    </row>
    <row r="264" spans="1:5" x14ac:dyDescent="0.25">
      <c r="A264" s="193"/>
      <c r="B264" s="11" t="s">
        <v>111</v>
      </c>
      <c r="C264" s="12">
        <v>442</v>
      </c>
      <c r="D264" s="12">
        <v>354</v>
      </c>
      <c r="E264" s="13">
        <v>0.248587570621469</v>
      </c>
    </row>
    <row r="265" spans="1:5" x14ac:dyDescent="0.25">
      <c r="A265" s="10" t="s">
        <v>183</v>
      </c>
      <c r="B265" s="14"/>
      <c r="C265" s="12">
        <v>1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2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10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3"/>
      <c r="B272" s="11" t="s">
        <v>189</v>
      </c>
      <c r="C272" s="12">
        <v>13</v>
      </c>
      <c r="D272" s="12">
        <v>10</v>
      </c>
      <c r="E272" s="13">
        <v>0.3</v>
      </c>
    </row>
    <row r="273" spans="1:5" x14ac:dyDescent="0.25">
      <c r="A273" s="10" t="s">
        <v>190</v>
      </c>
      <c r="B273" s="14"/>
      <c r="C273" s="12">
        <v>21</v>
      </c>
      <c r="D273" s="12">
        <v>10</v>
      </c>
      <c r="E273" s="13">
        <v>1.1000000000000001</v>
      </c>
    </row>
    <row r="274" spans="1:5" x14ac:dyDescent="0.25">
      <c r="A274" s="10" t="s">
        <v>191</v>
      </c>
      <c r="B274" s="14"/>
      <c r="C274" s="15"/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5"/>
      <c r="D278" s="15"/>
      <c r="E278" s="13">
        <v>0</v>
      </c>
    </row>
    <row r="279" spans="1:5" x14ac:dyDescent="0.25">
      <c r="A279" s="10" t="s">
        <v>194</v>
      </c>
      <c r="B279" s="14"/>
      <c r="C279" s="15"/>
      <c r="D279" s="15"/>
      <c r="E279" s="13">
        <v>0</v>
      </c>
    </row>
    <row r="280" spans="1:5" x14ac:dyDescent="0.25">
      <c r="A280" s="10" t="s">
        <v>195</v>
      </c>
      <c r="B280" s="14"/>
      <c r="C280" s="15"/>
      <c r="D280" s="15"/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8" t="s">
        <v>198</v>
      </c>
      <c r="B283" s="11" t="s">
        <v>199</v>
      </c>
      <c r="C283" s="15"/>
      <c r="D283" s="15"/>
      <c r="E283" s="19"/>
    </row>
    <row r="284" spans="1:5" x14ac:dyDescent="0.25">
      <c r="A284" s="189"/>
      <c r="B284" s="11" t="s">
        <v>200</v>
      </c>
      <c r="C284" s="12">
        <v>672</v>
      </c>
      <c r="D284" s="12">
        <v>1544</v>
      </c>
      <c r="E284" s="20">
        <v>0</v>
      </c>
    </row>
    <row r="285" spans="1:5" x14ac:dyDescent="0.25">
      <c r="A285" s="190"/>
      <c r="B285" s="11" t="s">
        <v>201</v>
      </c>
      <c r="C285" s="12">
        <v>6</v>
      </c>
      <c r="D285" s="12">
        <v>5</v>
      </c>
      <c r="E285" s="20">
        <v>0</v>
      </c>
    </row>
    <row r="286" spans="1:5" x14ac:dyDescent="0.25">
      <c r="A286" s="188" t="s">
        <v>202</v>
      </c>
      <c r="B286" s="11" t="s">
        <v>203</v>
      </c>
      <c r="C286" s="15"/>
      <c r="D286" s="15"/>
      <c r="E286" s="19"/>
    </row>
    <row r="287" spans="1:5" x14ac:dyDescent="0.25">
      <c r="A287" s="189"/>
      <c r="B287" s="11" t="s">
        <v>204</v>
      </c>
      <c r="C287" s="15"/>
      <c r="D287" s="15"/>
      <c r="E287" s="19"/>
    </row>
    <row r="288" spans="1:5" x14ac:dyDescent="0.25">
      <c r="A288" s="190"/>
      <c r="B288" s="11" t="s">
        <v>205</v>
      </c>
      <c r="C288" s="15"/>
      <c r="D288" s="15"/>
      <c r="E288" s="19"/>
    </row>
    <row r="289" spans="1:5" x14ac:dyDescent="0.25">
      <c r="A289" s="18" t="s">
        <v>206</v>
      </c>
      <c r="B289" s="11" t="s">
        <v>207</v>
      </c>
      <c r="C289" s="12">
        <v>24</v>
      </c>
      <c r="D289" s="12">
        <v>67</v>
      </c>
      <c r="E289" s="20">
        <v>30</v>
      </c>
    </row>
    <row r="290" spans="1:5" x14ac:dyDescent="0.25">
      <c r="A290" s="188" t="s">
        <v>208</v>
      </c>
      <c r="B290" s="11" t="s">
        <v>209</v>
      </c>
      <c r="C290" s="12">
        <v>12</v>
      </c>
      <c r="D290" s="12">
        <v>52</v>
      </c>
      <c r="E290" s="20">
        <v>1</v>
      </c>
    </row>
    <row r="291" spans="1:5" x14ac:dyDescent="0.25">
      <c r="A291" s="189"/>
      <c r="B291" s="11" t="s">
        <v>210</v>
      </c>
      <c r="C291" s="15"/>
      <c r="D291" s="15"/>
      <c r="E291" s="19"/>
    </row>
    <row r="292" spans="1:5" x14ac:dyDescent="0.25">
      <c r="A292" s="190"/>
      <c r="B292" s="11" t="s">
        <v>211</v>
      </c>
      <c r="C292" s="12">
        <v>8</v>
      </c>
      <c r="D292" s="12">
        <v>9</v>
      </c>
      <c r="E292" s="20">
        <v>0</v>
      </c>
    </row>
    <row r="293" spans="1:5" x14ac:dyDescent="0.25">
      <c r="A293" s="18" t="s">
        <v>212</v>
      </c>
      <c r="B293" s="11" t="s">
        <v>213</v>
      </c>
      <c r="C293" s="15"/>
      <c r="D293" s="15"/>
      <c r="E293" s="19"/>
    </row>
    <row r="294" spans="1:5" x14ac:dyDescent="0.25">
      <c r="A294" s="188" t="s">
        <v>214</v>
      </c>
      <c r="B294" s="11" t="s">
        <v>205</v>
      </c>
      <c r="C294" s="15"/>
      <c r="D294" s="15"/>
      <c r="E294" s="19"/>
    </row>
    <row r="295" spans="1:5" x14ac:dyDescent="0.25">
      <c r="A295" s="189"/>
      <c r="B295" s="11" t="s">
        <v>215</v>
      </c>
      <c r="C295" s="12">
        <v>16</v>
      </c>
      <c r="D295" s="12">
        <v>35</v>
      </c>
      <c r="E295" s="20">
        <v>8</v>
      </c>
    </row>
    <row r="296" spans="1:5" x14ac:dyDescent="0.25">
      <c r="A296" s="190"/>
      <c r="B296" s="11" t="s">
        <v>216</v>
      </c>
      <c r="C296" s="12">
        <v>3</v>
      </c>
      <c r="D296" s="12">
        <v>4</v>
      </c>
      <c r="E296" s="20">
        <v>3</v>
      </c>
    </row>
    <row r="297" spans="1:5" x14ac:dyDescent="0.25">
      <c r="A297" s="188" t="s">
        <v>217</v>
      </c>
      <c r="B297" s="11" t="s">
        <v>218</v>
      </c>
      <c r="C297" s="12">
        <v>82</v>
      </c>
      <c r="D297" s="12">
        <v>85</v>
      </c>
      <c r="E297" s="20">
        <v>46</v>
      </c>
    </row>
    <row r="298" spans="1:5" x14ac:dyDescent="0.25">
      <c r="A298" s="189"/>
      <c r="B298" s="11" t="s">
        <v>219</v>
      </c>
      <c r="C298" s="15"/>
      <c r="D298" s="15"/>
      <c r="E298" s="19"/>
    </row>
    <row r="299" spans="1:5" x14ac:dyDescent="0.25">
      <c r="A299" s="189"/>
      <c r="B299" s="11" t="s">
        <v>220</v>
      </c>
      <c r="C299" s="12">
        <v>186</v>
      </c>
      <c r="D299" s="12">
        <v>294</v>
      </c>
      <c r="E299" s="20">
        <v>152</v>
      </c>
    </row>
    <row r="300" spans="1:5" x14ac:dyDescent="0.25">
      <c r="A300" s="189"/>
      <c r="B300" s="11" t="s">
        <v>221</v>
      </c>
      <c r="C300" s="12">
        <v>296</v>
      </c>
      <c r="D300" s="12">
        <v>358</v>
      </c>
      <c r="E300" s="20">
        <v>0</v>
      </c>
    </row>
    <row r="301" spans="1:5" x14ac:dyDescent="0.25">
      <c r="A301" s="189"/>
      <c r="B301" s="11" t="s">
        <v>222</v>
      </c>
      <c r="C301" s="12">
        <v>225</v>
      </c>
      <c r="D301" s="12">
        <v>191</v>
      </c>
      <c r="E301" s="20">
        <v>51</v>
      </c>
    </row>
    <row r="302" spans="1:5" x14ac:dyDescent="0.25">
      <c r="A302" s="189"/>
      <c r="B302" s="11" t="s">
        <v>223</v>
      </c>
      <c r="C302" s="12">
        <v>218</v>
      </c>
      <c r="D302" s="12">
        <v>357</v>
      </c>
      <c r="E302" s="20">
        <v>216</v>
      </c>
    </row>
    <row r="303" spans="1:5" x14ac:dyDescent="0.25">
      <c r="A303" s="189"/>
      <c r="B303" s="11" t="s">
        <v>224</v>
      </c>
      <c r="C303" s="12">
        <v>51</v>
      </c>
      <c r="D303" s="12">
        <v>59</v>
      </c>
      <c r="E303" s="20">
        <v>0</v>
      </c>
    </row>
    <row r="304" spans="1:5" x14ac:dyDescent="0.25">
      <c r="A304" s="189"/>
      <c r="B304" s="11" t="s">
        <v>225</v>
      </c>
      <c r="C304" s="12">
        <v>5</v>
      </c>
      <c r="D304" s="12">
        <v>5</v>
      </c>
      <c r="E304" s="20">
        <v>0</v>
      </c>
    </row>
    <row r="305" spans="1:5" x14ac:dyDescent="0.25">
      <c r="A305" s="189"/>
      <c r="B305" s="11" t="s">
        <v>226</v>
      </c>
      <c r="C305" s="12">
        <v>208</v>
      </c>
      <c r="D305" s="12">
        <v>29</v>
      </c>
      <c r="E305" s="20">
        <v>146</v>
      </c>
    </row>
    <row r="306" spans="1:5" x14ac:dyDescent="0.25">
      <c r="A306" s="189"/>
      <c r="B306" s="11" t="s">
        <v>227</v>
      </c>
      <c r="C306" s="15"/>
      <c r="D306" s="15"/>
      <c r="E306" s="19"/>
    </row>
    <row r="307" spans="1:5" x14ac:dyDescent="0.25">
      <c r="A307" s="189"/>
      <c r="B307" s="11" t="s">
        <v>228</v>
      </c>
      <c r="C307" s="15"/>
      <c r="D307" s="15"/>
      <c r="E307" s="19"/>
    </row>
    <row r="308" spans="1:5" x14ac:dyDescent="0.25">
      <c r="A308" s="189"/>
      <c r="B308" s="11" t="s">
        <v>229</v>
      </c>
      <c r="C308" s="12">
        <v>326</v>
      </c>
      <c r="D308" s="12">
        <v>487</v>
      </c>
      <c r="E308" s="20">
        <v>260</v>
      </c>
    </row>
    <row r="309" spans="1:5" x14ac:dyDescent="0.25">
      <c r="A309" s="189"/>
      <c r="B309" s="11" t="s">
        <v>230</v>
      </c>
      <c r="C309" s="12">
        <v>264</v>
      </c>
      <c r="D309" s="12">
        <v>320</v>
      </c>
      <c r="E309" s="20">
        <v>0</v>
      </c>
    </row>
    <row r="310" spans="1:5" x14ac:dyDescent="0.25">
      <c r="A310" s="189"/>
      <c r="B310" s="11" t="s">
        <v>231</v>
      </c>
      <c r="C310" s="12">
        <v>4</v>
      </c>
      <c r="D310" s="12">
        <v>4</v>
      </c>
      <c r="E310" s="20">
        <v>0</v>
      </c>
    </row>
    <row r="311" spans="1:5" x14ac:dyDescent="0.25">
      <c r="A311" s="190"/>
      <c r="B311" s="11" t="s">
        <v>232</v>
      </c>
      <c r="C311" s="12">
        <v>5</v>
      </c>
      <c r="D311" s="12">
        <v>7</v>
      </c>
      <c r="E311" s="20">
        <v>0</v>
      </c>
    </row>
    <row r="312" spans="1:5" x14ac:dyDescent="0.25">
      <c r="A312" s="188" t="s">
        <v>233</v>
      </c>
      <c r="B312" s="11" t="s">
        <v>234</v>
      </c>
      <c r="C312" s="15"/>
      <c r="D312" s="15"/>
      <c r="E312" s="19"/>
    </row>
    <row r="313" spans="1:5" x14ac:dyDescent="0.25">
      <c r="A313" s="189"/>
      <c r="B313" s="11" t="s">
        <v>235</v>
      </c>
      <c r="C313" s="15"/>
      <c r="D313" s="15"/>
      <c r="E313" s="19"/>
    </row>
    <row r="314" spans="1:5" x14ac:dyDescent="0.25">
      <c r="A314" s="189"/>
      <c r="B314" s="11" t="s">
        <v>236</v>
      </c>
      <c r="C314" s="15"/>
      <c r="D314" s="15"/>
      <c r="E314" s="19"/>
    </row>
    <row r="315" spans="1:5" x14ac:dyDescent="0.25">
      <c r="A315" s="189"/>
      <c r="B315" s="11" t="s">
        <v>237</v>
      </c>
      <c r="C315" s="15"/>
      <c r="D315" s="15"/>
      <c r="E315" s="19"/>
    </row>
    <row r="316" spans="1:5" x14ac:dyDescent="0.25">
      <c r="A316" s="189"/>
      <c r="B316" s="11" t="s">
        <v>238</v>
      </c>
      <c r="C316" s="12">
        <v>28</v>
      </c>
      <c r="D316" s="12">
        <v>47</v>
      </c>
      <c r="E316" s="20">
        <v>6</v>
      </c>
    </row>
    <row r="317" spans="1:5" x14ac:dyDescent="0.25">
      <c r="A317" s="189"/>
      <c r="B317" s="11" t="s">
        <v>239</v>
      </c>
      <c r="C317" s="15"/>
      <c r="D317" s="15"/>
      <c r="E317" s="19"/>
    </row>
    <row r="318" spans="1:5" x14ac:dyDescent="0.25">
      <c r="A318" s="189"/>
      <c r="B318" s="11" t="s">
        <v>240</v>
      </c>
      <c r="C318" s="15"/>
      <c r="D318" s="15"/>
      <c r="E318" s="19"/>
    </row>
    <row r="319" spans="1:5" x14ac:dyDescent="0.25">
      <c r="A319" s="189"/>
      <c r="B319" s="11" t="s">
        <v>241</v>
      </c>
      <c r="C319" s="12">
        <v>33</v>
      </c>
      <c r="D319" s="12">
        <v>49</v>
      </c>
      <c r="E319" s="20">
        <v>8</v>
      </c>
    </row>
    <row r="320" spans="1:5" x14ac:dyDescent="0.25">
      <c r="A320" s="189"/>
      <c r="B320" s="11" t="s">
        <v>242</v>
      </c>
      <c r="C320" s="15"/>
      <c r="D320" s="15"/>
      <c r="E320" s="19"/>
    </row>
    <row r="321" spans="1:5" x14ac:dyDescent="0.25">
      <c r="A321" s="189"/>
      <c r="B321" s="11" t="s">
        <v>243</v>
      </c>
      <c r="C321" s="12">
        <v>6</v>
      </c>
      <c r="D321" s="12">
        <v>11</v>
      </c>
      <c r="E321" s="20">
        <v>0</v>
      </c>
    </row>
    <row r="322" spans="1:5" x14ac:dyDescent="0.25">
      <c r="A322" s="189"/>
      <c r="B322" s="11" t="s">
        <v>244</v>
      </c>
      <c r="C322" s="12">
        <v>11</v>
      </c>
      <c r="D322" s="12">
        <v>17</v>
      </c>
      <c r="E322" s="20">
        <v>15</v>
      </c>
    </row>
    <row r="323" spans="1:5" x14ac:dyDescent="0.25">
      <c r="A323" s="189"/>
      <c r="B323" s="11" t="s">
        <v>245</v>
      </c>
      <c r="C323" s="15"/>
      <c r="D323" s="15"/>
      <c r="E323" s="19"/>
    </row>
    <row r="324" spans="1:5" x14ac:dyDescent="0.25">
      <c r="A324" s="189"/>
      <c r="B324" s="11" t="s">
        <v>246</v>
      </c>
      <c r="C324" s="15"/>
      <c r="D324" s="15"/>
      <c r="E324" s="19"/>
    </row>
    <row r="325" spans="1:5" x14ac:dyDescent="0.25">
      <c r="A325" s="189"/>
      <c r="B325" s="11" t="s">
        <v>247</v>
      </c>
      <c r="C325" s="15"/>
      <c r="D325" s="15"/>
      <c r="E325" s="19"/>
    </row>
    <row r="326" spans="1:5" x14ac:dyDescent="0.25">
      <c r="A326" s="189"/>
      <c r="B326" s="11" t="s">
        <v>248</v>
      </c>
      <c r="C326" s="15"/>
      <c r="D326" s="15"/>
      <c r="E326" s="19"/>
    </row>
    <row r="327" spans="1:5" x14ac:dyDescent="0.25">
      <c r="A327" s="189"/>
      <c r="B327" s="11" t="s">
        <v>249</v>
      </c>
      <c r="C327" s="15"/>
      <c r="D327" s="15"/>
      <c r="E327" s="19"/>
    </row>
    <row r="328" spans="1:5" x14ac:dyDescent="0.25">
      <c r="A328" s="189"/>
      <c r="B328" s="11" t="s">
        <v>250</v>
      </c>
      <c r="C328" s="15"/>
      <c r="D328" s="15"/>
      <c r="E328" s="19"/>
    </row>
    <row r="329" spans="1:5" x14ac:dyDescent="0.25">
      <c r="A329" s="189"/>
      <c r="B329" s="11" t="s">
        <v>251</v>
      </c>
      <c r="C329" s="15"/>
      <c r="D329" s="15"/>
      <c r="E329" s="19"/>
    </row>
    <row r="330" spans="1:5" x14ac:dyDescent="0.25">
      <c r="A330" s="189"/>
      <c r="B330" s="11" t="s">
        <v>252</v>
      </c>
      <c r="C330" s="12">
        <v>3</v>
      </c>
      <c r="D330" s="12">
        <v>2</v>
      </c>
      <c r="E330" s="20">
        <v>2</v>
      </c>
    </row>
    <row r="331" spans="1:5" x14ac:dyDescent="0.25">
      <c r="A331" s="189"/>
      <c r="B331" s="11" t="s">
        <v>253</v>
      </c>
      <c r="C331" s="12">
        <v>0</v>
      </c>
      <c r="D331" s="12">
        <v>1</v>
      </c>
      <c r="E331" s="20">
        <v>0</v>
      </c>
    </row>
    <row r="332" spans="1:5" x14ac:dyDescent="0.25">
      <c r="A332" s="189"/>
      <c r="B332" s="11" t="s">
        <v>254</v>
      </c>
      <c r="C332" s="15"/>
      <c r="D332" s="15"/>
      <c r="E332" s="19"/>
    </row>
    <row r="333" spans="1:5" x14ac:dyDescent="0.25">
      <c r="A333" s="189"/>
      <c r="B333" s="11" t="s">
        <v>255</v>
      </c>
      <c r="C333" s="15"/>
      <c r="D333" s="15"/>
      <c r="E333" s="19"/>
    </row>
    <row r="334" spans="1:5" x14ac:dyDescent="0.25">
      <c r="A334" s="189"/>
      <c r="B334" s="11" t="s">
        <v>256</v>
      </c>
      <c r="C334" s="15"/>
      <c r="D334" s="15"/>
      <c r="E334" s="19"/>
    </row>
    <row r="335" spans="1:5" x14ac:dyDescent="0.25">
      <c r="A335" s="189"/>
      <c r="B335" s="11" t="s">
        <v>257</v>
      </c>
      <c r="C335" s="12">
        <v>16</v>
      </c>
      <c r="D335" s="12">
        <v>52</v>
      </c>
      <c r="E335" s="20">
        <v>9</v>
      </c>
    </row>
    <row r="336" spans="1:5" x14ac:dyDescent="0.25">
      <c r="A336" s="189"/>
      <c r="B336" s="11" t="s">
        <v>258</v>
      </c>
      <c r="C336" s="12">
        <v>0</v>
      </c>
      <c r="D336" s="12">
        <v>2</v>
      </c>
      <c r="E336" s="20">
        <v>3</v>
      </c>
    </row>
    <row r="337" spans="1:5" x14ac:dyDescent="0.25">
      <c r="A337" s="189"/>
      <c r="B337" s="11" t="s">
        <v>259</v>
      </c>
      <c r="C337" s="15"/>
      <c r="D337" s="15"/>
      <c r="E337" s="19"/>
    </row>
    <row r="338" spans="1:5" x14ac:dyDescent="0.25">
      <c r="A338" s="189"/>
      <c r="B338" s="11" t="s">
        <v>260</v>
      </c>
      <c r="C338" s="12">
        <v>0</v>
      </c>
      <c r="D338" s="12">
        <v>1</v>
      </c>
      <c r="E338" s="20">
        <v>1</v>
      </c>
    </row>
    <row r="339" spans="1:5" x14ac:dyDescent="0.25">
      <c r="A339" s="189"/>
      <c r="B339" s="11" t="s">
        <v>261</v>
      </c>
      <c r="C339" s="15"/>
      <c r="D339" s="15"/>
      <c r="E339" s="19"/>
    </row>
    <row r="340" spans="1:5" x14ac:dyDescent="0.25">
      <c r="A340" s="189"/>
      <c r="B340" s="11" t="s">
        <v>262</v>
      </c>
      <c r="C340" s="15"/>
      <c r="D340" s="15"/>
      <c r="E340" s="19"/>
    </row>
    <row r="341" spans="1:5" x14ac:dyDescent="0.25">
      <c r="A341" s="189"/>
      <c r="B341" s="11" t="s">
        <v>263</v>
      </c>
      <c r="C341" s="12">
        <v>1</v>
      </c>
      <c r="D341" s="12">
        <v>5</v>
      </c>
      <c r="E341" s="20">
        <v>0</v>
      </c>
    </row>
    <row r="342" spans="1:5" x14ac:dyDescent="0.25">
      <c r="A342" s="189"/>
      <c r="B342" s="11" t="s">
        <v>264</v>
      </c>
      <c r="C342" s="15"/>
      <c r="D342" s="15"/>
      <c r="E342" s="19"/>
    </row>
    <row r="343" spans="1:5" x14ac:dyDescent="0.25">
      <c r="A343" s="189"/>
      <c r="B343" s="11" t="s">
        <v>265</v>
      </c>
      <c r="C343" s="15"/>
      <c r="D343" s="15"/>
      <c r="E343" s="19"/>
    </row>
    <row r="344" spans="1:5" x14ac:dyDescent="0.25">
      <c r="A344" s="190"/>
      <c r="B344" s="11" t="s">
        <v>266</v>
      </c>
      <c r="C344" s="12">
        <v>3</v>
      </c>
      <c r="D344" s="12">
        <v>8</v>
      </c>
      <c r="E344" s="20">
        <v>1</v>
      </c>
    </row>
    <row r="345" spans="1:5" x14ac:dyDescent="0.25">
      <c r="A345" s="188" t="s">
        <v>267</v>
      </c>
      <c r="B345" s="11" t="s">
        <v>268</v>
      </c>
      <c r="C345" s="15"/>
      <c r="D345" s="15"/>
      <c r="E345" s="19"/>
    </row>
    <row r="346" spans="1:5" x14ac:dyDescent="0.25">
      <c r="A346" s="189"/>
      <c r="B346" s="11" t="s">
        <v>269</v>
      </c>
      <c r="C346" s="12">
        <v>2</v>
      </c>
      <c r="D346" s="12">
        <v>1</v>
      </c>
      <c r="E346" s="20">
        <v>1</v>
      </c>
    </row>
    <row r="347" spans="1:5" x14ac:dyDescent="0.25">
      <c r="A347" s="189"/>
      <c r="B347" s="11" t="s">
        <v>270</v>
      </c>
      <c r="C347" s="15"/>
      <c r="D347" s="15"/>
      <c r="E347" s="19"/>
    </row>
    <row r="348" spans="1:5" x14ac:dyDescent="0.25">
      <c r="A348" s="189"/>
      <c r="B348" s="11" t="s">
        <v>271</v>
      </c>
      <c r="C348" s="15"/>
      <c r="D348" s="15"/>
      <c r="E348" s="19"/>
    </row>
    <row r="349" spans="1:5" x14ac:dyDescent="0.25">
      <c r="A349" s="189"/>
      <c r="B349" s="11" t="s">
        <v>272</v>
      </c>
      <c r="C349" s="15"/>
      <c r="D349" s="15"/>
      <c r="E349" s="19"/>
    </row>
    <row r="350" spans="1:5" x14ac:dyDescent="0.25">
      <c r="A350" s="189"/>
      <c r="B350" s="11" t="s">
        <v>273</v>
      </c>
      <c r="C350" s="15"/>
      <c r="D350" s="15"/>
      <c r="E350" s="19"/>
    </row>
    <row r="351" spans="1:5" x14ac:dyDescent="0.25">
      <c r="A351" s="189"/>
      <c r="B351" s="11" t="s">
        <v>274</v>
      </c>
      <c r="C351" s="15"/>
      <c r="D351" s="15"/>
      <c r="E351" s="19"/>
    </row>
    <row r="352" spans="1:5" x14ac:dyDescent="0.25">
      <c r="A352" s="189"/>
      <c r="B352" s="11" t="s">
        <v>275</v>
      </c>
      <c r="C352" s="15"/>
      <c r="D352" s="15"/>
      <c r="E352" s="19"/>
    </row>
    <row r="353" spans="1:5" x14ac:dyDescent="0.25">
      <c r="A353" s="189"/>
      <c r="B353" s="11" t="s">
        <v>276</v>
      </c>
      <c r="C353" s="12">
        <v>0</v>
      </c>
      <c r="D353" s="12">
        <v>4</v>
      </c>
      <c r="E353" s="20">
        <v>0</v>
      </c>
    </row>
    <row r="354" spans="1:5" x14ac:dyDescent="0.25">
      <c r="A354" s="189"/>
      <c r="B354" s="11" t="s">
        <v>277</v>
      </c>
      <c r="C354" s="15"/>
      <c r="D354" s="15"/>
      <c r="E354" s="19"/>
    </row>
    <row r="355" spans="1:5" x14ac:dyDescent="0.25">
      <c r="A355" s="190"/>
      <c r="B355" s="11" t="s">
        <v>278</v>
      </c>
      <c r="C355" s="15"/>
      <c r="D355" s="15"/>
      <c r="E355" s="19"/>
    </row>
    <row r="356" spans="1:5" x14ac:dyDescent="0.25">
      <c r="A356" s="188" t="s">
        <v>279</v>
      </c>
      <c r="B356" s="11" t="s">
        <v>280</v>
      </c>
      <c r="C356" s="12">
        <v>0</v>
      </c>
      <c r="D356" s="12">
        <v>4</v>
      </c>
      <c r="E356" s="20">
        <v>0</v>
      </c>
    </row>
    <row r="357" spans="1:5" x14ac:dyDescent="0.25">
      <c r="A357" s="189"/>
      <c r="B357" s="11" t="s">
        <v>281</v>
      </c>
      <c r="C357" s="15"/>
      <c r="D357" s="15"/>
      <c r="E357" s="19"/>
    </row>
    <row r="358" spans="1:5" x14ac:dyDescent="0.25">
      <c r="A358" s="189"/>
      <c r="B358" s="11" t="s">
        <v>282</v>
      </c>
      <c r="C358" s="15"/>
      <c r="D358" s="15"/>
      <c r="E358" s="19"/>
    </row>
    <row r="359" spans="1:5" x14ac:dyDescent="0.25">
      <c r="A359" s="189"/>
      <c r="B359" s="11" t="s">
        <v>283</v>
      </c>
      <c r="C359" s="12">
        <v>0</v>
      </c>
      <c r="D359" s="12">
        <v>2</v>
      </c>
      <c r="E359" s="20">
        <v>0</v>
      </c>
    </row>
    <row r="360" spans="1:5" x14ac:dyDescent="0.25">
      <c r="A360" s="189"/>
      <c r="B360" s="11" t="s">
        <v>284</v>
      </c>
      <c r="C360" s="15"/>
      <c r="D360" s="15"/>
      <c r="E360" s="19"/>
    </row>
    <row r="361" spans="1:5" x14ac:dyDescent="0.25">
      <c r="A361" s="189"/>
      <c r="B361" s="11" t="s">
        <v>285</v>
      </c>
      <c r="C361" s="15"/>
      <c r="D361" s="15"/>
      <c r="E361" s="19"/>
    </row>
    <row r="362" spans="1:5" x14ac:dyDescent="0.25">
      <c r="A362" s="189"/>
      <c r="B362" s="11" t="s">
        <v>286</v>
      </c>
      <c r="C362" s="15"/>
      <c r="D362" s="15"/>
      <c r="E362" s="19"/>
    </row>
    <row r="363" spans="1:5" x14ac:dyDescent="0.25">
      <c r="A363" s="189"/>
      <c r="B363" s="11" t="s">
        <v>287</v>
      </c>
      <c r="C363" s="15"/>
      <c r="D363" s="15"/>
      <c r="E363" s="19"/>
    </row>
    <row r="364" spans="1:5" x14ac:dyDescent="0.25">
      <c r="A364" s="190"/>
      <c r="B364" s="11" t="s">
        <v>288</v>
      </c>
      <c r="C364" s="15"/>
      <c r="D364" s="15"/>
      <c r="E364" s="19"/>
    </row>
    <row r="365" spans="1:5" x14ac:dyDescent="0.25">
      <c r="A365" s="188" t="s">
        <v>289</v>
      </c>
      <c r="B365" s="11" t="s">
        <v>290</v>
      </c>
      <c r="C365" s="15"/>
      <c r="D365" s="15"/>
      <c r="E365" s="19"/>
    </row>
    <row r="366" spans="1:5" x14ac:dyDescent="0.25">
      <c r="A366" s="189"/>
      <c r="B366" s="11" t="s">
        <v>291</v>
      </c>
      <c r="C366" s="12">
        <v>1</v>
      </c>
      <c r="D366" s="12">
        <v>2</v>
      </c>
      <c r="E366" s="20">
        <v>0</v>
      </c>
    </row>
    <row r="367" spans="1:5" x14ac:dyDescent="0.25">
      <c r="A367" s="189"/>
      <c r="B367" s="11" t="s">
        <v>292</v>
      </c>
      <c r="C367" s="12">
        <v>0</v>
      </c>
      <c r="D367" s="12">
        <v>1</v>
      </c>
      <c r="E367" s="20">
        <v>0</v>
      </c>
    </row>
    <row r="368" spans="1:5" x14ac:dyDescent="0.25">
      <c r="A368" s="189"/>
      <c r="B368" s="11" t="s">
        <v>293</v>
      </c>
      <c r="C368" s="12">
        <v>6</v>
      </c>
      <c r="D368" s="12">
        <v>5</v>
      </c>
      <c r="E368" s="20">
        <v>0</v>
      </c>
    </row>
    <row r="369" spans="1:5" x14ac:dyDescent="0.25">
      <c r="A369" s="189"/>
      <c r="B369" s="11" t="s">
        <v>209</v>
      </c>
      <c r="C369" s="15"/>
      <c r="D369" s="15"/>
      <c r="E369" s="19"/>
    </row>
    <row r="370" spans="1:5" x14ac:dyDescent="0.25">
      <c r="A370" s="189"/>
      <c r="B370" s="11" t="s">
        <v>294</v>
      </c>
      <c r="C370" s="15"/>
      <c r="D370" s="15"/>
      <c r="E370" s="19"/>
    </row>
    <row r="371" spans="1:5" x14ac:dyDescent="0.25">
      <c r="A371" s="189"/>
      <c r="B371" s="11" t="s">
        <v>295</v>
      </c>
      <c r="C371" s="15"/>
      <c r="D371" s="15"/>
      <c r="E371" s="19"/>
    </row>
    <row r="372" spans="1:5" x14ac:dyDescent="0.25">
      <c r="A372" s="189"/>
      <c r="B372" s="11" t="s">
        <v>296</v>
      </c>
      <c r="C372" s="12">
        <v>4</v>
      </c>
      <c r="D372" s="12">
        <v>3</v>
      </c>
      <c r="E372" s="20">
        <v>0</v>
      </c>
    </row>
    <row r="373" spans="1:5" x14ac:dyDescent="0.25">
      <c r="A373" s="189"/>
      <c r="B373" s="11" t="s">
        <v>297</v>
      </c>
      <c r="C373" s="15"/>
      <c r="D373" s="15"/>
      <c r="E373" s="19"/>
    </row>
    <row r="374" spans="1:5" x14ac:dyDescent="0.25">
      <c r="A374" s="189"/>
      <c r="B374" s="11" t="s">
        <v>298</v>
      </c>
      <c r="C374" s="15"/>
      <c r="D374" s="15"/>
      <c r="E374" s="19"/>
    </row>
    <row r="375" spans="1:5" x14ac:dyDescent="0.25">
      <c r="A375" s="189"/>
      <c r="B375" s="11" t="s">
        <v>299</v>
      </c>
      <c r="C375" s="15"/>
      <c r="D375" s="15"/>
      <c r="E375" s="19"/>
    </row>
    <row r="376" spans="1:5" x14ac:dyDescent="0.25">
      <c r="A376" s="189"/>
      <c r="B376" s="11" t="s">
        <v>300</v>
      </c>
      <c r="C376" s="15"/>
      <c r="D376" s="15"/>
      <c r="E376" s="19"/>
    </row>
    <row r="377" spans="1:5" x14ac:dyDescent="0.25">
      <c r="A377" s="190"/>
      <c r="B377" s="11" t="s">
        <v>301</v>
      </c>
      <c r="C377" s="12">
        <v>8</v>
      </c>
      <c r="D377" s="12">
        <v>8</v>
      </c>
      <c r="E377" s="20">
        <v>2</v>
      </c>
    </row>
    <row r="378" spans="1:5" x14ac:dyDescent="0.25">
      <c r="A378" s="4"/>
    </row>
  </sheetData>
  <sheetProtection algorithmName="SHA-512" hashValue="AZVGrzmx3b+ZD6n6UasT/1GMrKPntErYtPjLO1bkPBzX8tG83WN9uXsG/3cfwr2X8A1kDdhPPiOzXy35fF+tXA==" saltValue="VF25U/9hV08KQAeXxEs5W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7442-F991-4952-9A80-FA549361F60D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3" t="s">
        <v>1828</v>
      </c>
      <c r="D1" s="183"/>
      <c r="E1" s="183"/>
      <c r="F1" s="137"/>
      <c r="H1" s="177"/>
      <c r="I1" s="177"/>
      <c r="J1" s="177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riHbdzYSQ2fWTGU3yPuEFrxnCE/+bXD/mNtaM+BcDLTZpCIgyURJZLhFJrFAggvpX1jYTffYw8GnY0WcnNH4gw==" saltValue="JawVfbI3oPKiXP+ryP/6M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34500-7E8D-4A23-AB37-1D8ADA6F3AC8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3" t="s">
        <v>1833</v>
      </c>
      <c r="D1" s="183"/>
      <c r="E1" s="183"/>
      <c r="F1" s="137"/>
      <c r="H1" s="177"/>
      <c r="I1" s="177"/>
      <c r="J1" s="177"/>
      <c r="K1" s="137"/>
      <c r="M1" s="177"/>
      <c r="N1" s="177"/>
      <c r="O1" s="177"/>
      <c r="P1" s="137"/>
      <c r="R1" s="177"/>
      <c r="S1" s="177"/>
      <c r="T1" s="177"/>
      <c r="U1" s="137"/>
      <c r="W1" s="177"/>
      <c r="X1" s="177"/>
      <c r="Y1" s="177"/>
      <c r="Z1" s="137"/>
      <c r="AB1" s="177"/>
      <c r="AC1" s="177"/>
      <c r="AD1" s="177"/>
      <c r="AE1" s="137"/>
      <c r="AG1" s="177"/>
      <c r="AH1" s="177"/>
      <c r="AI1" s="177"/>
      <c r="AJ1" s="137"/>
      <c r="AL1" s="177"/>
      <c r="AM1" s="177"/>
      <c r="AN1" s="177"/>
      <c r="AO1" s="137"/>
      <c r="AQ1" s="177"/>
      <c r="AR1" s="177"/>
      <c r="AS1" s="177"/>
      <c r="AT1" s="137"/>
      <c r="AV1" s="177"/>
      <c r="AW1" s="177"/>
      <c r="AX1" s="177"/>
      <c r="AY1" s="137"/>
      <c r="BA1" s="177"/>
      <c r="BB1" s="177"/>
      <c r="BC1" s="177"/>
      <c r="BD1" s="137"/>
      <c r="BF1" s="177"/>
      <c r="BG1" s="177"/>
      <c r="BH1" s="177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m+XoOX7Kx/5UFXAqZ6Ew2ny9yWiUXgt9O94bpzrlvy7VgF3KLzAU0ptSqhTAKr9DMg2CVM5ZNy5u8NNMhj8IgA==" saltValue="yZ+kQMtj51peiB6ds6JdZ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C7C5-B2F3-497A-B212-E07AF2AF4AE1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3" t="s">
        <v>1837</v>
      </c>
      <c r="D1" s="183"/>
      <c r="E1" s="183"/>
      <c r="F1" s="137"/>
      <c r="H1" s="177"/>
      <c r="I1" s="177"/>
      <c r="J1" s="177"/>
      <c r="K1" s="137"/>
      <c r="M1" s="177"/>
      <c r="N1" s="177"/>
      <c r="O1" s="177"/>
      <c r="P1" s="177"/>
      <c r="Q1" s="177"/>
      <c r="S1" s="137"/>
      <c r="U1" s="177"/>
      <c r="V1" s="177"/>
      <c r="W1" s="177"/>
      <c r="X1" s="177"/>
      <c r="Y1" s="177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8" t="s">
        <v>1194</v>
      </c>
      <c r="N5" s="178" t="s">
        <v>1195</v>
      </c>
      <c r="O5" s="178" t="s">
        <v>1196</v>
      </c>
      <c r="P5" s="178" t="s">
        <v>1197</v>
      </c>
      <c r="Q5" s="178" t="s">
        <v>615</v>
      </c>
      <c r="R5" s="178" t="s">
        <v>1198</v>
      </c>
      <c r="S5" s="179"/>
      <c r="U5" s="180" t="s">
        <v>1194</v>
      </c>
      <c r="V5" s="180" t="s">
        <v>1195</v>
      </c>
      <c r="W5" s="180" t="s">
        <v>1196</v>
      </c>
      <c r="X5" s="180" t="s">
        <v>1197</v>
      </c>
      <c r="Y5" s="180" t="s">
        <v>615</v>
      </c>
      <c r="Z5" s="180" t="s">
        <v>1198</v>
      </c>
    </row>
    <row r="6" spans="1:26" x14ac:dyDescent="0.2">
      <c r="M6" s="181">
        <f>DatosMedioAmbiente!C53</f>
        <v>0</v>
      </c>
      <c r="N6" s="181">
        <f>DatosMedioAmbiente!C55</f>
        <v>28</v>
      </c>
      <c r="O6" s="181">
        <f>DatosMedioAmbiente!C57</f>
        <v>1</v>
      </c>
      <c r="P6" s="181">
        <f>DatosMedioAmbiente!C59</f>
        <v>11</v>
      </c>
      <c r="Q6" s="181">
        <f>DatosMedioAmbiente!C61</f>
        <v>5</v>
      </c>
      <c r="R6" s="181">
        <f>DatosMedioAmbiente!C63</f>
        <v>5</v>
      </c>
      <c r="S6" s="179"/>
      <c r="U6" s="182">
        <f>DatosMedioAmbiente!C54</f>
        <v>0</v>
      </c>
      <c r="V6" s="182">
        <f>DatosMedioAmbiente!C56</f>
        <v>2</v>
      </c>
      <c r="W6" s="182">
        <f>DatosMedioAmbiente!C58</f>
        <v>0</v>
      </c>
      <c r="X6" s="182">
        <f>DatosMedioAmbiente!C60</f>
        <v>3</v>
      </c>
      <c r="Y6" s="182">
        <f>DatosMedioAmbiente!C62</f>
        <v>0</v>
      </c>
      <c r="Z6" s="182">
        <f>DatosMedioAmbiente!C64</f>
        <v>2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nJDTnA8n9trEUz6vQfee2taCkEfPUfppqPb29ohKdfJTlGk/du+vFmxx5JgyPUsBP+LXbllyiUFDHiWRlQxIUQ==" saltValue="q0FqC/v7BpKEMgSbF67Bf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E2F9-2471-4381-853E-0771DA4B1BD6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1752</v>
      </c>
      <c r="C2" s="76" t="s">
        <v>1741</v>
      </c>
      <c r="D2" s="76" t="s">
        <v>1618</v>
      </c>
      <c r="E2" s="76" t="s">
        <v>1618</v>
      </c>
      <c r="F2" s="76" t="s">
        <v>1652</v>
      </c>
      <c r="G2" s="76" t="s">
        <v>1647</v>
      </c>
      <c r="H2" s="76" t="s">
        <v>1647</v>
      </c>
      <c r="I2" s="76" t="s">
        <v>1618</v>
      </c>
      <c r="J2" s="76" t="s">
        <v>1618</v>
      </c>
      <c r="K2" s="76" t="s">
        <v>1618</v>
      </c>
      <c r="L2" s="76" t="s">
        <v>1618</v>
      </c>
      <c r="M2" s="76" t="s">
        <v>1618</v>
      </c>
      <c r="N2" s="76" t="s">
        <v>1618</v>
      </c>
      <c r="O2" s="76" t="s">
        <v>1618</v>
      </c>
      <c r="P2" s="76" t="s">
        <v>1671</v>
      </c>
      <c r="Q2" s="76" t="s">
        <v>1671</v>
      </c>
      <c r="R2" s="76" t="s">
        <v>1060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1194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V2" s="76" t="s">
        <v>647</v>
      </c>
      <c r="AW2" s="76" t="s">
        <v>1195</v>
      </c>
      <c r="AX2" s="76" t="s">
        <v>1195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1167</v>
      </c>
    </row>
    <row r="3" spans="1:61" x14ac:dyDescent="0.2">
      <c r="A3" s="76" t="s">
        <v>1759</v>
      </c>
      <c r="B3" s="76" t="s">
        <v>1753</v>
      </c>
      <c r="C3" s="76" t="s">
        <v>1742</v>
      </c>
      <c r="D3" s="76" t="s">
        <v>1619</v>
      </c>
      <c r="E3" s="76" t="s">
        <v>1619</v>
      </c>
      <c r="F3" s="76" t="s">
        <v>1622</v>
      </c>
      <c r="G3" s="76" t="s">
        <v>1619</v>
      </c>
      <c r="H3" s="76" t="s">
        <v>1619</v>
      </c>
      <c r="I3" s="76" t="s">
        <v>1619</v>
      </c>
      <c r="J3" s="76" t="s">
        <v>1620</v>
      </c>
      <c r="K3" s="76" t="s">
        <v>1619</v>
      </c>
      <c r="L3" s="76" t="s">
        <v>1620</v>
      </c>
      <c r="M3" s="76" t="s">
        <v>1624</v>
      </c>
      <c r="N3" s="76" t="s">
        <v>1624</v>
      </c>
      <c r="O3" s="76" t="s">
        <v>1619</v>
      </c>
      <c r="P3" s="76" t="s">
        <v>1620</v>
      </c>
      <c r="Q3" s="76" t="s">
        <v>1620</v>
      </c>
      <c r="R3" s="76" t="s">
        <v>1061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1195</v>
      </c>
      <c r="AF3" s="76" t="s">
        <v>1204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V3" s="76" t="s">
        <v>649</v>
      </c>
      <c r="AW3" s="76" t="s">
        <v>1196</v>
      </c>
      <c r="AX3" s="76" t="s">
        <v>1197</v>
      </c>
      <c r="BA3" s="76" t="s">
        <v>1802</v>
      </c>
      <c r="BC3" s="76" t="s">
        <v>989</v>
      </c>
      <c r="BD3" s="76" t="s">
        <v>334</v>
      </c>
      <c r="BF3" s="76" t="s">
        <v>114</v>
      </c>
      <c r="BG3" s="76" t="s">
        <v>114</v>
      </c>
      <c r="BH3" s="76" t="s">
        <v>1164</v>
      </c>
      <c r="BI3" s="76" t="s">
        <v>1168</v>
      </c>
    </row>
    <row r="4" spans="1:61" x14ac:dyDescent="0.2">
      <c r="A4" s="76" t="s">
        <v>1760</v>
      </c>
      <c r="B4" s="76" t="s">
        <v>1754</v>
      </c>
      <c r="C4" s="76" t="s">
        <v>1743</v>
      </c>
      <c r="D4" s="76" t="s">
        <v>1620</v>
      </c>
      <c r="E4" s="76" t="s">
        <v>1620</v>
      </c>
      <c r="F4" s="76" t="s">
        <v>1626</v>
      </c>
      <c r="G4" s="76" t="s">
        <v>1620</v>
      </c>
      <c r="H4" s="76" t="s">
        <v>1620</v>
      </c>
      <c r="I4" s="76" t="s">
        <v>1620</v>
      </c>
      <c r="J4" s="76" t="s">
        <v>1626</v>
      </c>
      <c r="K4" s="76" t="s">
        <v>1622</v>
      </c>
      <c r="L4" s="76" t="s">
        <v>1622</v>
      </c>
      <c r="O4" s="76" t="s">
        <v>1620</v>
      </c>
      <c r="P4" s="76" t="s">
        <v>1673</v>
      </c>
      <c r="Q4" s="76" t="s">
        <v>1676</v>
      </c>
      <c r="R4" s="76" t="s">
        <v>1062</v>
      </c>
      <c r="S4" s="76" t="s">
        <v>1673</v>
      </c>
      <c r="T4" s="76" t="s">
        <v>1673</v>
      </c>
      <c r="V4" s="76" t="s">
        <v>31</v>
      </c>
      <c r="W4" s="76" t="s">
        <v>1767</v>
      </c>
      <c r="AA4" s="76" t="s">
        <v>1153</v>
      </c>
      <c r="AB4" s="76" t="s">
        <v>1157</v>
      </c>
      <c r="AC4" s="76" t="s">
        <v>1160</v>
      </c>
      <c r="AD4" s="76" t="s">
        <v>651</v>
      </c>
      <c r="AF4" s="76" t="s">
        <v>1205</v>
      </c>
      <c r="AI4" s="76" t="s">
        <v>238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1197</v>
      </c>
      <c r="AX4" s="76" t="s">
        <v>1198</v>
      </c>
      <c r="BA4" s="76" t="s">
        <v>1803</v>
      </c>
      <c r="BC4" s="76" t="s">
        <v>990</v>
      </c>
      <c r="BD4" s="76" t="s">
        <v>962</v>
      </c>
      <c r="BF4" s="76" t="s">
        <v>1080</v>
      </c>
      <c r="BG4" s="76" t="s">
        <v>1080</v>
      </c>
      <c r="BI4" s="76" t="s">
        <v>1169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1622</v>
      </c>
      <c r="E5" s="76" t="s">
        <v>1622</v>
      </c>
      <c r="F5" s="76" t="s">
        <v>1628</v>
      </c>
      <c r="G5" s="76" t="s">
        <v>978</v>
      </c>
      <c r="H5" s="76" t="s">
        <v>978</v>
      </c>
      <c r="I5" s="76" t="s">
        <v>1626</v>
      </c>
      <c r="J5" s="76" t="s">
        <v>978</v>
      </c>
      <c r="K5" s="76" t="s">
        <v>1632</v>
      </c>
      <c r="L5" s="76" t="s">
        <v>1631</v>
      </c>
      <c r="O5" s="76" t="s">
        <v>1622</v>
      </c>
      <c r="P5" s="76" t="s">
        <v>1676</v>
      </c>
      <c r="R5" s="76" t="s">
        <v>1064</v>
      </c>
      <c r="S5" s="76" t="s">
        <v>1674</v>
      </c>
      <c r="T5" s="76" t="s">
        <v>1674</v>
      </c>
      <c r="V5" s="76" t="s">
        <v>32</v>
      </c>
      <c r="AC5" s="76" t="s">
        <v>1161</v>
      </c>
      <c r="AD5" s="76" t="s">
        <v>655</v>
      </c>
      <c r="AF5" s="76" t="s">
        <v>1052</v>
      </c>
      <c r="AI5" s="76" t="s">
        <v>241</v>
      </c>
      <c r="AL5" s="76" t="s">
        <v>655</v>
      </c>
      <c r="AM5" s="76" t="s">
        <v>655</v>
      </c>
      <c r="AN5" s="76" t="s">
        <v>655</v>
      </c>
      <c r="AO5" s="76" t="s">
        <v>655</v>
      </c>
      <c r="AV5" s="76" t="s">
        <v>655</v>
      </c>
      <c r="AW5" s="76" t="s">
        <v>615</v>
      </c>
      <c r="BC5" s="76" t="s">
        <v>993</v>
      </c>
      <c r="BD5" s="76" t="s">
        <v>964</v>
      </c>
    </row>
    <row r="6" spans="1:61" x14ac:dyDescent="0.2">
      <c r="A6" s="76" t="s">
        <v>1761</v>
      </c>
      <c r="B6" s="76" t="s">
        <v>110</v>
      </c>
      <c r="C6" s="76" t="s">
        <v>1746</v>
      </c>
      <c r="D6" s="76" t="s">
        <v>1626</v>
      </c>
      <c r="E6" s="76" t="s">
        <v>978</v>
      </c>
      <c r="F6" s="76" t="s">
        <v>111</v>
      </c>
      <c r="G6" s="76" t="s">
        <v>1633</v>
      </c>
      <c r="H6" s="76" t="s">
        <v>1632</v>
      </c>
      <c r="I6" s="76" t="s">
        <v>978</v>
      </c>
      <c r="J6" s="76" t="s">
        <v>1630</v>
      </c>
      <c r="K6" s="76" t="s">
        <v>1642</v>
      </c>
      <c r="L6" s="76" t="s">
        <v>1632</v>
      </c>
      <c r="O6" s="76" t="s">
        <v>1626</v>
      </c>
      <c r="R6" s="76" t="s">
        <v>1065</v>
      </c>
      <c r="S6" s="76" t="s">
        <v>1675</v>
      </c>
      <c r="T6" s="76" t="s">
        <v>1675</v>
      </c>
      <c r="V6" s="76" t="s">
        <v>33</v>
      </c>
      <c r="AD6" s="76" t="s">
        <v>657</v>
      </c>
      <c r="AI6" s="76" t="s">
        <v>111</v>
      </c>
      <c r="AL6" s="76" t="s">
        <v>657</v>
      </c>
      <c r="AM6" s="76" t="s">
        <v>657</v>
      </c>
      <c r="AN6" s="76" t="s">
        <v>657</v>
      </c>
      <c r="AO6" s="76" t="s">
        <v>657</v>
      </c>
      <c r="AV6" s="76" t="s">
        <v>657</v>
      </c>
      <c r="AW6" s="76" t="s">
        <v>1198</v>
      </c>
      <c r="BC6" s="76" t="s">
        <v>1805</v>
      </c>
      <c r="BD6" s="76" t="s">
        <v>965</v>
      </c>
    </row>
    <row r="7" spans="1:61" x14ac:dyDescent="0.2">
      <c r="B7" s="76" t="s">
        <v>111</v>
      </c>
      <c r="C7" s="76" t="s">
        <v>209</v>
      </c>
      <c r="D7" s="76" t="s">
        <v>978</v>
      </c>
      <c r="E7" s="76" t="s">
        <v>1630</v>
      </c>
      <c r="G7" s="76" t="s">
        <v>1636</v>
      </c>
      <c r="H7" s="76" t="s">
        <v>1633</v>
      </c>
      <c r="I7" s="76" t="s">
        <v>1630</v>
      </c>
      <c r="J7" s="76" t="s">
        <v>1632</v>
      </c>
      <c r="L7" s="76" t="s">
        <v>1636</v>
      </c>
      <c r="O7" s="76" t="s">
        <v>978</v>
      </c>
      <c r="R7" s="76" t="s">
        <v>1066</v>
      </c>
      <c r="S7" s="76" t="s">
        <v>1676</v>
      </c>
      <c r="T7" s="76" t="s">
        <v>1676</v>
      </c>
      <c r="AD7" s="76" t="s">
        <v>659</v>
      </c>
      <c r="BD7" s="76" t="s">
        <v>966</v>
      </c>
    </row>
    <row r="8" spans="1:61" x14ac:dyDescent="0.2">
      <c r="C8" s="76" t="s">
        <v>1747</v>
      </c>
      <c r="D8" s="76" t="s">
        <v>1630</v>
      </c>
      <c r="E8" s="76" t="s">
        <v>1631</v>
      </c>
      <c r="G8" s="76" t="s">
        <v>1638</v>
      </c>
      <c r="H8" s="76" t="s">
        <v>1634</v>
      </c>
      <c r="I8" s="76" t="s">
        <v>1632</v>
      </c>
      <c r="J8" s="76" t="s">
        <v>1633</v>
      </c>
      <c r="L8" s="76" t="s">
        <v>1638</v>
      </c>
      <c r="O8" s="76" t="s">
        <v>1632</v>
      </c>
      <c r="R8" s="76" t="s">
        <v>1067</v>
      </c>
      <c r="BD8" s="76" t="s">
        <v>518</v>
      </c>
    </row>
    <row r="9" spans="1:61" x14ac:dyDescent="0.2">
      <c r="C9" s="76" t="s">
        <v>289</v>
      </c>
      <c r="D9" s="76" t="s">
        <v>1632</v>
      </c>
      <c r="E9" s="76" t="s">
        <v>1632</v>
      </c>
      <c r="G9" s="76" t="s">
        <v>111</v>
      </c>
      <c r="H9" s="76" t="s">
        <v>1635</v>
      </c>
      <c r="I9" s="76" t="s">
        <v>1633</v>
      </c>
      <c r="J9" s="76" t="s">
        <v>1636</v>
      </c>
      <c r="O9" s="76" t="s">
        <v>1633</v>
      </c>
      <c r="R9" s="76" t="s">
        <v>1069</v>
      </c>
      <c r="BD9" s="76" t="s">
        <v>967</v>
      </c>
    </row>
    <row r="10" spans="1:61" x14ac:dyDescent="0.2">
      <c r="D10" s="76" t="s">
        <v>1633</v>
      </c>
      <c r="E10" s="76" t="s">
        <v>1636</v>
      </c>
      <c r="H10" s="76" t="s">
        <v>1636</v>
      </c>
      <c r="I10" s="76" t="s">
        <v>1636</v>
      </c>
      <c r="J10" s="76" t="s">
        <v>1638</v>
      </c>
      <c r="O10" s="76" t="s">
        <v>1636</v>
      </c>
      <c r="BD10" s="76" t="s">
        <v>651</v>
      </c>
    </row>
    <row r="11" spans="1:61" x14ac:dyDescent="0.2">
      <c r="D11" s="76" t="s">
        <v>1634</v>
      </c>
      <c r="E11" s="76" t="s">
        <v>1638</v>
      </c>
      <c r="H11" s="76" t="s">
        <v>1638</v>
      </c>
      <c r="I11" s="76" t="s">
        <v>1638</v>
      </c>
      <c r="J11" s="76" t="s">
        <v>111</v>
      </c>
      <c r="O11" s="76" t="s">
        <v>1638</v>
      </c>
      <c r="BD11" s="76" t="s">
        <v>969</v>
      </c>
    </row>
    <row r="12" spans="1:61" x14ac:dyDescent="0.2">
      <c r="D12" s="76" t="s">
        <v>1636</v>
      </c>
      <c r="E12" s="76" t="s">
        <v>1641</v>
      </c>
      <c r="H12" s="76" t="s">
        <v>111</v>
      </c>
      <c r="I12" s="76" t="s">
        <v>1642</v>
      </c>
      <c r="O12" s="76" t="s">
        <v>111</v>
      </c>
      <c r="BD12" s="76" t="s">
        <v>970</v>
      </c>
    </row>
    <row r="13" spans="1:61" x14ac:dyDescent="0.2">
      <c r="D13" s="76" t="s">
        <v>1638</v>
      </c>
      <c r="E13" s="76" t="s">
        <v>1642</v>
      </c>
      <c r="I13" s="76" t="s">
        <v>111</v>
      </c>
      <c r="BD13" s="76" t="s">
        <v>971</v>
      </c>
    </row>
    <row r="14" spans="1:61" x14ac:dyDescent="0.2">
      <c r="D14" s="76" t="s">
        <v>1642</v>
      </c>
      <c r="BD14" s="76" t="s">
        <v>972</v>
      </c>
    </row>
    <row r="15" spans="1:61" x14ac:dyDescent="0.2">
      <c r="D15" s="76" t="s">
        <v>111</v>
      </c>
      <c r="BD15" s="76" t="s">
        <v>973</v>
      </c>
    </row>
    <row r="16" spans="1:61" x14ac:dyDescent="0.2">
      <c r="BD16" s="76" t="s">
        <v>974</v>
      </c>
    </row>
    <row r="17" spans="56:56" x14ac:dyDescent="0.2">
      <c r="BD17" s="76" t="s">
        <v>111</v>
      </c>
    </row>
    <row r="18" spans="56:56" x14ac:dyDescent="0.2">
      <c r="BD18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E02C-ADEE-412F-86A4-5A25DC8AD065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1426</v>
      </c>
      <c r="D4" s="93">
        <f>SUM(DatosViolenciaGénero!D63:D69)</f>
        <v>347</v>
      </c>
    </row>
    <row r="5" spans="2:4" x14ac:dyDescent="0.2">
      <c r="B5" s="92" t="s">
        <v>1620</v>
      </c>
      <c r="C5" s="93">
        <f>SUM(DatosViolenciaGénero!C70:C73)</f>
        <v>285</v>
      </c>
      <c r="D5" s="93">
        <f>SUM(DatosViolenciaGénero!D70:D73)</f>
        <v>22</v>
      </c>
    </row>
    <row r="6" spans="2:4" ht="12.75" customHeight="1" x14ac:dyDescent="0.2">
      <c r="B6" s="92" t="s">
        <v>1672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1673</v>
      </c>
      <c r="C7" s="93">
        <f>SUM(DatosViolenciaGénero!C75:C77)</f>
        <v>16</v>
      </c>
      <c r="D7" s="93">
        <f>SUM(DatosViolenciaGénero!D75:D77)</f>
        <v>5</v>
      </c>
    </row>
    <row r="8" spans="2:4" ht="12.75" customHeight="1" x14ac:dyDescent="0.2">
      <c r="B8" s="92" t="s">
        <v>1674</v>
      </c>
      <c r="C8" s="93">
        <f>DatosViolenciaGénero!C81</f>
        <v>1</v>
      </c>
      <c r="D8" s="93">
        <f>DatosViolenciaGénero!D81</f>
        <v>1</v>
      </c>
    </row>
    <row r="9" spans="2:4" ht="12.75" customHeight="1" x14ac:dyDescent="0.2">
      <c r="B9" s="92" t="s">
        <v>1675</v>
      </c>
      <c r="C9" s="93">
        <f>DatosViolenciaGénero!C78</f>
        <v>5</v>
      </c>
      <c r="D9" s="93">
        <f>DatosViolenciaGénero!D78</f>
        <v>3</v>
      </c>
    </row>
    <row r="10" spans="2:4" ht="12.75" customHeight="1" x14ac:dyDescent="0.2">
      <c r="B10" s="92" t="s">
        <v>1676</v>
      </c>
      <c r="C10" s="93">
        <f>SUM(DatosViolenciaGénero!C79:C80)</f>
        <v>388</v>
      </c>
      <c r="D10" s="93">
        <f>SUM(DatosViolenciaGénero!D79:D80)</f>
        <v>214</v>
      </c>
    </row>
    <row r="14" spans="2:4" ht="12.95" customHeight="1" thickTop="1" thickBot="1" x14ac:dyDescent="0.25">
      <c r="B14" s="237" t="s">
        <v>1680</v>
      </c>
      <c r="C14" s="237"/>
    </row>
    <row r="15" spans="2:4" ht="13.5" thickTop="1" x14ac:dyDescent="0.2">
      <c r="B15" s="94" t="s">
        <v>1678</v>
      </c>
      <c r="C15" s="95">
        <f>DatosViolenciaGénero!C38</f>
        <v>23</v>
      </c>
    </row>
    <row r="16" spans="2:4" ht="13.5" thickBot="1" x14ac:dyDescent="0.25">
      <c r="B16" s="96" t="s">
        <v>1679</v>
      </c>
      <c r="C16" s="97">
        <f>DatosViolenciaGénero!C39</f>
        <v>397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2339-8CA6-4E45-80B9-2B6D8561CDFE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193</v>
      </c>
      <c r="D4" s="93">
        <f>SUM(DatosViolenciaDoméstica!D48:D54)</f>
        <v>78</v>
      </c>
    </row>
    <row r="5" spans="2:4" x14ac:dyDescent="0.2">
      <c r="B5" s="92" t="s">
        <v>1620</v>
      </c>
      <c r="C5" s="93">
        <f>SUM(DatosViolenciaDoméstica!C55:C58)</f>
        <v>4</v>
      </c>
      <c r="D5" s="93">
        <f>SUM(DatosViolenciaDoméstica!D55:D58)</f>
        <v>6</v>
      </c>
    </row>
    <row r="6" spans="2:4" ht="12.75" customHeight="1" x14ac:dyDescent="0.2">
      <c r="B6" s="92" t="s">
        <v>1672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1673</v>
      </c>
      <c r="C7" s="93">
        <f>SUM(DatosViolenciaDoméstica!C60:C62)</f>
        <v>1</v>
      </c>
      <c r="D7" s="93">
        <f>SUM(DatosViolenciaDoméstica!D60:D62)</f>
        <v>0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1676</v>
      </c>
      <c r="C10" s="93">
        <f>SUM(DatosViolenciaDoméstica!C64:C65)</f>
        <v>25</v>
      </c>
      <c r="D10" s="93">
        <f>SUM(DatosViolenciaDoméstica!D64:D65)</f>
        <v>20</v>
      </c>
    </row>
    <row r="14" spans="2:4" ht="12.95" customHeight="1" thickTop="1" thickBot="1" x14ac:dyDescent="0.25">
      <c r="B14" s="237" t="s">
        <v>1677</v>
      </c>
      <c r="C14" s="237"/>
    </row>
    <row r="15" spans="2:4" ht="13.5" thickTop="1" x14ac:dyDescent="0.2">
      <c r="B15" s="94" t="s">
        <v>1678</v>
      </c>
      <c r="C15" s="95">
        <f>DatosViolenciaDoméstica!C33</f>
        <v>9</v>
      </c>
    </row>
    <row r="16" spans="2:4" ht="13.5" thickBot="1" x14ac:dyDescent="0.25">
      <c r="B16" s="96" t="s">
        <v>1679</v>
      </c>
      <c r="C16" s="97">
        <f>DatosViolenciaDoméstica!C34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E84C-27F8-4F36-B5D1-968EF2C6FC20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40" t="s">
        <v>1655</v>
      </c>
      <c r="F4" s="240"/>
    </row>
    <row r="5" spans="2:6" ht="12.75" customHeight="1" x14ac:dyDescent="0.2">
      <c r="B5" s="238" t="s">
        <v>1656</v>
      </c>
      <c r="C5" s="80" t="s">
        <v>1018</v>
      </c>
      <c r="D5" s="81">
        <f>DatosMenores!C86</f>
        <v>407</v>
      </c>
      <c r="E5" s="82" t="s">
        <v>1657</v>
      </c>
      <c r="F5" s="83">
        <f>DatosMenores!C105+DatosMenores!C106</f>
        <v>11</v>
      </c>
    </row>
    <row r="6" spans="2:6" ht="33.75" x14ac:dyDescent="0.2">
      <c r="B6" s="239"/>
      <c r="C6" s="80" t="s">
        <v>1013</v>
      </c>
      <c r="D6" s="81">
        <f>DatosMenores!C87</f>
        <v>320</v>
      </c>
      <c r="E6" s="84" t="s">
        <v>1658</v>
      </c>
      <c r="F6" s="83">
        <f>DatosMenores!C107</f>
        <v>0</v>
      </c>
    </row>
    <row r="7" spans="2:6" ht="33.75" x14ac:dyDescent="0.2">
      <c r="B7" s="238" t="s">
        <v>1659</v>
      </c>
      <c r="C7" s="80" t="s">
        <v>1018</v>
      </c>
      <c r="D7" s="81">
        <f>DatosMenores!C88</f>
        <v>0</v>
      </c>
      <c r="E7" s="84" t="s">
        <v>1660</v>
      </c>
      <c r="F7" s="83">
        <f>DatosMenores!C108</f>
        <v>0</v>
      </c>
    </row>
    <row r="8" spans="2:6" ht="33.75" x14ac:dyDescent="0.2">
      <c r="B8" s="239"/>
      <c r="C8" s="80" t="s">
        <v>1013</v>
      </c>
      <c r="D8" s="81">
        <f>DatosMenores!C89</f>
        <v>10</v>
      </c>
      <c r="E8" s="84" t="s">
        <v>1661</v>
      </c>
      <c r="F8" s="83">
        <f>DatosMenores!C109</f>
        <v>0</v>
      </c>
    </row>
    <row r="9" spans="2:6" ht="33.75" x14ac:dyDescent="0.2">
      <c r="B9" s="238" t="s">
        <v>266</v>
      </c>
      <c r="C9" s="80" t="s">
        <v>1018</v>
      </c>
      <c r="D9" s="81">
        <f>DatosMenores!C90</f>
        <v>123</v>
      </c>
      <c r="E9" s="84" t="s">
        <v>1662</v>
      </c>
      <c r="F9" s="83">
        <f>DatosMenores!C110</f>
        <v>0</v>
      </c>
    </row>
    <row r="10" spans="2:6" ht="22.5" x14ac:dyDescent="0.2">
      <c r="B10" s="239"/>
      <c r="C10" s="80" t="s">
        <v>1013</v>
      </c>
      <c r="D10" s="81">
        <f>DatosMenores!C91</f>
        <v>449</v>
      </c>
      <c r="E10" s="84" t="s">
        <v>1663</v>
      </c>
      <c r="F10" s="83">
        <f>DatosMenores!C111</f>
        <v>0</v>
      </c>
    </row>
    <row r="11" spans="2:6" ht="45" x14ac:dyDescent="0.2">
      <c r="B11" s="238" t="s">
        <v>1664</v>
      </c>
      <c r="C11" s="80" t="s">
        <v>1018</v>
      </c>
      <c r="D11" s="81">
        <f>DatosMenores!C92</f>
        <v>0</v>
      </c>
      <c r="E11" s="84" t="s">
        <v>1665</v>
      </c>
      <c r="F11" s="83">
        <f>DatosMenores!C112</f>
        <v>0</v>
      </c>
    </row>
    <row r="12" spans="2:6" x14ac:dyDescent="0.2">
      <c r="B12" s="239"/>
      <c r="C12" s="80" t="s">
        <v>1013</v>
      </c>
      <c r="D12" s="81">
        <f>DatosMenores!C93</f>
        <v>0</v>
      </c>
    </row>
    <row r="13" spans="2:6" x14ac:dyDescent="0.2">
      <c r="B13" s="238" t="s">
        <v>1666</v>
      </c>
      <c r="C13" s="80" t="s">
        <v>1018</v>
      </c>
      <c r="D13" s="81">
        <f>DatosMenores!C94</f>
        <v>38</v>
      </c>
    </row>
    <row r="14" spans="2:6" x14ac:dyDescent="0.2">
      <c r="B14" s="239"/>
      <c r="C14" s="80" t="s">
        <v>1013</v>
      </c>
      <c r="D14" s="81">
        <f>DatosMenores!C95</f>
        <v>11</v>
      </c>
    </row>
    <row r="15" spans="2:6" x14ac:dyDescent="0.2">
      <c r="B15" s="238" t="s">
        <v>1667</v>
      </c>
      <c r="C15" s="80" t="s">
        <v>1018</v>
      </c>
      <c r="D15" s="81">
        <f>DatosMenores!C96</f>
        <v>0</v>
      </c>
    </row>
    <row r="16" spans="2:6" x14ac:dyDescent="0.2">
      <c r="B16" s="239"/>
      <c r="C16" s="80" t="s">
        <v>1013</v>
      </c>
      <c r="D16" s="81">
        <f>DatosMenores!C97</f>
        <v>0</v>
      </c>
    </row>
    <row r="17" spans="2:4" x14ac:dyDescent="0.2">
      <c r="B17" s="238" t="s">
        <v>1668</v>
      </c>
      <c r="C17" s="80" t="s">
        <v>1018</v>
      </c>
      <c r="D17" s="81">
        <f>DatosMenores!C98</f>
        <v>0</v>
      </c>
    </row>
    <row r="18" spans="2:4" x14ac:dyDescent="0.2">
      <c r="B18" s="239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21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B8CD-E0B1-4E47-A92D-ACB4A7E51675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1" t="s">
        <v>1618</v>
      </c>
      <c r="C11" s="241"/>
      <c r="D11" s="59">
        <f>DatosDelitos!C5+DatosDelitos!C13-DatosDelitos!C17</f>
        <v>5896</v>
      </c>
      <c r="E11" s="60">
        <f>DatosDelitos!H5+DatosDelitos!H13-DatosDelitos!H17</f>
        <v>238</v>
      </c>
      <c r="F11" s="60">
        <f>DatosDelitos!I5+DatosDelitos!I13-DatosDelitos!I17</f>
        <v>310</v>
      </c>
      <c r="G11" s="60">
        <f>DatosDelitos!J5+DatosDelitos!J13-DatosDelitos!J17</f>
        <v>3</v>
      </c>
      <c r="H11" s="61">
        <f>DatosDelitos!K5+DatosDelitos!K13-DatosDelitos!K17</f>
        <v>7</v>
      </c>
      <c r="I11" s="61">
        <f>DatosDelitos!L5+DatosDelitos!L13-DatosDelitos!L17</f>
        <v>3</v>
      </c>
      <c r="J11" s="61">
        <f>DatosDelitos!M5+DatosDelitos!M13-DatosDelitos!M17</f>
        <v>3</v>
      </c>
      <c r="K11" s="61">
        <f>DatosDelitos!O5+DatosDelitos!O13-DatosDelitos!O17</f>
        <v>9</v>
      </c>
      <c r="L11" s="62">
        <f>DatosDelitos!P5+DatosDelitos!P13-DatosDelitos!P17</f>
        <v>317</v>
      </c>
    </row>
    <row r="12" spans="2:13" ht="13.35" customHeight="1" x14ac:dyDescent="0.2">
      <c r="B12" s="242" t="s">
        <v>329</v>
      </c>
      <c r="C12" s="242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2" t="s">
        <v>347</v>
      </c>
      <c r="C13" s="242"/>
      <c r="D13" s="63">
        <f>DatosDelitos!C20</f>
        <v>8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2" t="s">
        <v>352</v>
      </c>
      <c r="C14" s="242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2" t="s">
        <v>1619</v>
      </c>
      <c r="C15" s="242"/>
      <c r="D15" s="63">
        <f>DatosDelitos!C17+DatosDelitos!C44</f>
        <v>1193</v>
      </c>
      <c r="E15" s="64">
        <f>DatosDelitos!H17+DatosDelitos!H44</f>
        <v>161</v>
      </c>
      <c r="F15" s="64">
        <f>DatosDelitos!I16+DatosDelitos!I44</f>
        <v>46</v>
      </c>
      <c r="G15" s="64">
        <f>DatosDelitos!J17+DatosDelitos!J44</f>
        <v>1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3</v>
      </c>
      <c r="L15" s="65">
        <f>DatosDelitos!P17+DatosDelitos!P44</f>
        <v>305</v>
      </c>
    </row>
    <row r="16" spans="2:13" ht="13.35" customHeight="1" x14ac:dyDescent="0.2">
      <c r="B16" s="242" t="s">
        <v>1620</v>
      </c>
      <c r="C16" s="242"/>
      <c r="D16" s="63">
        <f>DatosDelitos!C30</f>
        <v>770</v>
      </c>
      <c r="E16" s="64">
        <f>DatosDelitos!H30</f>
        <v>63</v>
      </c>
      <c r="F16" s="64">
        <f>DatosDelitos!I30</f>
        <v>102</v>
      </c>
      <c r="G16" s="64">
        <f>DatosDelitos!J30</f>
        <v>0</v>
      </c>
      <c r="H16" s="64">
        <f>DatosDelitos!K30</f>
        <v>2</v>
      </c>
      <c r="I16" s="64">
        <f>DatosDelitos!L30</f>
        <v>0</v>
      </c>
      <c r="J16" s="64">
        <f>DatosDelitos!M30</f>
        <v>0</v>
      </c>
      <c r="K16" s="64">
        <f>DatosDelitos!O30</f>
        <v>2</v>
      </c>
      <c r="L16" s="65">
        <f>DatosDelitos!P30</f>
        <v>270</v>
      </c>
    </row>
    <row r="17" spans="2:12" ht="13.35" customHeight="1" x14ac:dyDescent="0.2">
      <c r="B17" s="243" t="s">
        <v>1621</v>
      </c>
      <c r="C17" s="243"/>
      <c r="D17" s="63">
        <f>DatosDelitos!C42-DatosDelitos!C44</f>
        <v>18</v>
      </c>
      <c r="E17" s="64">
        <f>DatosDelitos!H42-DatosDelitos!H44</f>
        <v>3</v>
      </c>
      <c r="F17" s="64">
        <f>DatosDelitos!I42-DatosDelitos!I44</f>
        <v>2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35" customHeight="1" x14ac:dyDescent="0.2">
      <c r="B18" s="242" t="s">
        <v>1622</v>
      </c>
      <c r="C18" s="242"/>
      <c r="D18" s="63">
        <f>DatosDelitos!C50</f>
        <v>258</v>
      </c>
      <c r="E18" s="64">
        <f>DatosDelitos!H50</f>
        <v>42</v>
      </c>
      <c r="F18" s="64">
        <f>DatosDelitos!I50</f>
        <v>26</v>
      </c>
      <c r="G18" s="64">
        <f>DatosDelitos!J50</f>
        <v>8</v>
      </c>
      <c r="H18" s="64">
        <f>DatosDelitos!K50</f>
        <v>22</v>
      </c>
      <c r="I18" s="64">
        <f>DatosDelitos!L50</f>
        <v>0</v>
      </c>
      <c r="J18" s="64">
        <f>DatosDelitos!M50</f>
        <v>0</v>
      </c>
      <c r="K18" s="64">
        <f>DatosDelitos!O50</f>
        <v>2</v>
      </c>
      <c r="L18" s="65">
        <f>DatosDelitos!P50</f>
        <v>78</v>
      </c>
    </row>
    <row r="19" spans="2:12" ht="13.35" customHeight="1" x14ac:dyDescent="0.2">
      <c r="B19" s="242" t="s">
        <v>1623</v>
      </c>
      <c r="C19" s="242"/>
      <c r="D19" s="63">
        <f>DatosDelitos!C72</f>
        <v>3</v>
      </c>
      <c r="E19" s="64">
        <f>DatosDelitos!H72</f>
        <v>1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1</v>
      </c>
    </row>
    <row r="20" spans="2:12" ht="27" customHeight="1" x14ac:dyDescent="0.2">
      <c r="B20" s="242" t="s">
        <v>1624</v>
      </c>
      <c r="C20" s="242"/>
      <c r="D20" s="63">
        <f>DatosDelitos!C74</f>
        <v>45</v>
      </c>
      <c r="E20" s="64">
        <f>DatosDelitos!H74</f>
        <v>6</v>
      </c>
      <c r="F20" s="64">
        <f>DatosDelitos!I74</f>
        <v>5</v>
      </c>
      <c r="G20" s="64">
        <f>DatosDelitos!J74</f>
        <v>0</v>
      </c>
      <c r="H20" s="64">
        <f>DatosDelitos!K74</f>
        <v>0</v>
      </c>
      <c r="I20" s="64">
        <f>DatosDelitos!L74</f>
        <v>3</v>
      </c>
      <c r="J20" s="64">
        <f>DatosDelitos!M74</f>
        <v>1</v>
      </c>
      <c r="K20" s="64">
        <f>DatosDelitos!O74</f>
        <v>0</v>
      </c>
      <c r="L20" s="65">
        <f>DatosDelitos!P74</f>
        <v>17</v>
      </c>
    </row>
    <row r="21" spans="2:12" ht="13.35" customHeight="1" x14ac:dyDescent="0.2">
      <c r="B21" s="243" t="s">
        <v>1625</v>
      </c>
      <c r="C21" s="243"/>
      <c r="D21" s="63">
        <f>DatosDelitos!C82</f>
        <v>91</v>
      </c>
      <c r="E21" s="64">
        <f>DatosDelitos!H82</f>
        <v>0</v>
      </c>
      <c r="F21" s="64">
        <f>DatosDelitos!I82</f>
        <v>4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3</v>
      </c>
    </row>
    <row r="22" spans="2:12" ht="13.35" customHeight="1" x14ac:dyDescent="0.2">
      <c r="B22" s="242" t="s">
        <v>1626</v>
      </c>
      <c r="C22" s="242"/>
      <c r="D22" s="63">
        <f>DatosDelitos!C85</f>
        <v>379</v>
      </c>
      <c r="E22" s="64">
        <f>DatosDelitos!H85</f>
        <v>116</v>
      </c>
      <c r="F22" s="64">
        <f>DatosDelitos!I85</f>
        <v>73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64</v>
      </c>
    </row>
    <row r="23" spans="2:12" ht="13.35" customHeight="1" x14ac:dyDescent="0.2">
      <c r="B23" s="242" t="s">
        <v>978</v>
      </c>
      <c r="C23" s="242"/>
      <c r="D23" s="63">
        <f>DatosDelitos!C97</f>
        <v>2682</v>
      </c>
      <c r="E23" s="64">
        <f>DatosDelitos!H97</f>
        <v>768</v>
      </c>
      <c r="F23" s="64">
        <f>DatosDelitos!I97</f>
        <v>602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47</v>
      </c>
      <c r="L23" s="65">
        <f>DatosDelitos!P97</f>
        <v>552</v>
      </c>
    </row>
    <row r="24" spans="2:12" ht="27" customHeight="1" x14ac:dyDescent="0.2">
      <c r="B24" s="242" t="s">
        <v>1627</v>
      </c>
      <c r="C24" s="242"/>
      <c r="D24" s="63">
        <f>DatosDelitos!C131</f>
        <v>50</v>
      </c>
      <c r="E24" s="64">
        <f>DatosDelitos!H131</f>
        <v>30</v>
      </c>
      <c r="F24" s="64">
        <f>DatosDelitos!I131</f>
        <v>21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3</v>
      </c>
    </row>
    <row r="25" spans="2:12" ht="13.35" customHeight="1" x14ac:dyDescent="0.2">
      <c r="B25" s="242" t="s">
        <v>1628</v>
      </c>
      <c r="C25" s="242"/>
      <c r="D25" s="63">
        <f>DatosDelitos!C137</f>
        <v>33</v>
      </c>
      <c r="E25" s="64">
        <f>DatosDelitos!H137</f>
        <v>7</v>
      </c>
      <c r="F25" s="64">
        <f>DatosDelitos!I137</f>
        <v>6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3</v>
      </c>
    </row>
    <row r="26" spans="2:12" ht="13.35" customHeight="1" x14ac:dyDescent="0.2">
      <c r="B26" s="243" t="s">
        <v>1629</v>
      </c>
      <c r="C26" s="243"/>
      <c r="D26" s="63">
        <f>DatosDelitos!C144</f>
        <v>3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2" t="s">
        <v>1630</v>
      </c>
      <c r="C27" s="242"/>
      <c r="D27" s="63">
        <f>DatosDelitos!C147</f>
        <v>102</v>
      </c>
      <c r="E27" s="64">
        <f>DatosDelitos!H147</f>
        <v>80</v>
      </c>
      <c r="F27" s="64">
        <f>DatosDelitos!I147</f>
        <v>51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1</v>
      </c>
      <c r="L27" s="65">
        <f>DatosDelitos!P147</f>
        <v>44</v>
      </c>
    </row>
    <row r="28" spans="2:12" ht="13.35" customHeight="1" x14ac:dyDescent="0.2">
      <c r="B28" s="242" t="s">
        <v>1631</v>
      </c>
      <c r="C28" s="242"/>
      <c r="D28" s="63">
        <f>DatosDelitos!C156+SUM(DatosDelitos!C167:C172)</f>
        <v>42</v>
      </c>
      <c r="E28" s="64">
        <f>DatosDelitos!H156+SUM(DatosDelitos!H167:H172)</f>
        <v>7</v>
      </c>
      <c r="F28" s="64">
        <f>DatosDelitos!I156+SUM(DatosDelitos!I167:I172)</f>
        <v>3</v>
      </c>
      <c r="G28" s="64">
        <f>DatosDelitos!J156+SUM(DatosDelitos!J167:J172)</f>
        <v>0</v>
      </c>
      <c r="H28" s="64">
        <f>DatosDelitos!K156+SUM(DatosDelitos!K167:K172)</f>
        <v>2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2</v>
      </c>
      <c r="L28" s="64">
        <f>DatosDelitos!P156+SUM(DatosDelitos!P167:Q172)</f>
        <v>6</v>
      </c>
    </row>
    <row r="29" spans="2:12" ht="13.35" customHeight="1" x14ac:dyDescent="0.2">
      <c r="B29" s="242" t="s">
        <v>1632</v>
      </c>
      <c r="C29" s="242"/>
      <c r="D29" s="63">
        <f>SUM(DatosDelitos!C173:C177)</f>
        <v>214</v>
      </c>
      <c r="E29" s="64">
        <f>SUM(DatosDelitos!H173:H177)</f>
        <v>132</v>
      </c>
      <c r="F29" s="64">
        <f>SUM(DatosDelitos!I173:I177)</f>
        <v>109</v>
      </c>
      <c r="G29" s="64">
        <f>SUM(DatosDelitos!J173:J177)</f>
        <v>3</v>
      </c>
      <c r="H29" s="64">
        <f>SUM(DatosDelitos!K173:K177)</f>
        <v>1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31</v>
      </c>
      <c r="L29" s="64">
        <f>SUM(DatosDelitos!P173:P177)</f>
        <v>73</v>
      </c>
    </row>
    <row r="30" spans="2:12" ht="13.35" customHeight="1" x14ac:dyDescent="0.2">
      <c r="B30" s="242" t="s">
        <v>1633</v>
      </c>
      <c r="C30" s="242"/>
      <c r="D30" s="63">
        <f>DatosDelitos!C178</f>
        <v>246</v>
      </c>
      <c r="E30" s="64">
        <f>DatosDelitos!H178</f>
        <v>215</v>
      </c>
      <c r="F30" s="64">
        <f>DatosDelitos!I178</f>
        <v>185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749</v>
      </c>
    </row>
    <row r="31" spans="2:12" ht="13.35" customHeight="1" x14ac:dyDescent="0.2">
      <c r="B31" s="242" t="s">
        <v>1634</v>
      </c>
      <c r="C31" s="242"/>
      <c r="D31" s="63">
        <f>DatosDelitos!C186</f>
        <v>166</v>
      </c>
      <c r="E31" s="64">
        <f>DatosDelitos!H186</f>
        <v>46</v>
      </c>
      <c r="F31" s="64">
        <f>DatosDelitos!I186</f>
        <v>48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41</v>
      </c>
    </row>
    <row r="32" spans="2:12" ht="13.35" customHeight="1" x14ac:dyDescent="0.2">
      <c r="B32" s="242" t="s">
        <v>1635</v>
      </c>
      <c r="C32" s="242"/>
      <c r="D32" s="63">
        <f>DatosDelitos!C201</f>
        <v>60</v>
      </c>
      <c r="E32" s="64">
        <f>DatosDelitos!H201</f>
        <v>30</v>
      </c>
      <c r="F32" s="64">
        <f>DatosDelitos!I201</f>
        <v>13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22</v>
      </c>
    </row>
    <row r="33" spans="2:13" ht="13.35" customHeight="1" x14ac:dyDescent="0.2">
      <c r="B33" s="242" t="s">
        <v>1636</v>
      </c>
      <c r="C33" s="242"/>
      <c r="D33" s="63">
        <f>DatosDelitos!C223</f>
        <v>440</v>
      </c>
      <c r="E33" s="64">
        <f>DatosDelitos!H223</f>
        <v>155</v>
      </c>
      <c r="F33" s="64">
        <f>DatosDelitos!I223</f>
        <v>127</v>
      </c>
      <c r="G33" s="64">
        <f>DatosDelitos!J223</f>
        <v>0</v>
      </c>
      <c r="H33" s="64">
        <f>DatosDelitos!K223</f>
        <v>1</v>
      </c>
      <c r="I33" s="64">
        <f>DatosDelitos!L223</f>
        <v>0</v>
      </c>
      <c r="J33" s="64">
        <f>DatosDelitos!M223</f>
        <v>0</v>
      </c>
      <c r="K33" s="64">
        <f>DatosDelitos!O223</f>
        <v>10</v>
      </c>
      <c r="L33" s="64">
        <f>DatosDelitos!P223</f>
        <v>333</v>
      </c>
    </row>
    <row r="34" spans="2:13" ht="13.35" customHeight="1" x14ac:dyDescent="0.2">
      <c r="B34" s="242" t="s">
        <v>1637</v>
      </c>
      <c r="C34" s="242"/>
      <c r="D34" s="63">
        <f>DatosDelitos!C244</f>
        <v>0</v>
      </c>
      <c r="E34" s="64">
        <f>DatosDelitos!H244</f>
        <v>4</v>
      </c>
      <c r="F34" s="64">
        <f>DatosDelitos!I244</f>
        <v>4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2</v>
      </c>
    </row>
    <row r="35" spans="2:13" ht="13.35" customHeight="1" x14ac:dyDescent="0.2">
      <c r="B35" s="242" t="s">
        <v>1638</v>
      </c>
      <c r="C35" s="242"/>
      <c r="D35" s="63">
        <f>DatosDelitos!C271</f>
        <v>124</v>
      </c>
      <c r="E35" s="64">
        <f>DatosDelitos!H271</f>
        <v>67</v>
      </c>
      <c r="F35" s="64">
        <f>DatosDelitos!I271</f>
        <v>113</v>
      </c>
      <c r="G35" s="64">
        <f>DatosDelitos!J271</f>
        <v>0</v>
      </c>
      <c r="H35" s="64">
        <f>DatosDelitos!K271</f>
        <v>1</v>
      </c>
      <c r="I35" s="64">
        <f>DatosDelitos!L271</f>
        <v>0</v>
      </c>
      <c r="J35" s="64">
        <f>DatosDelitos!M271</f>
        <v>0</v>
      </c>
      <c r="K35" s="64">
        <f>DatosDelitos!O271</f>
        <v>4</v>
      </c>
      <c r="L35" s="64">
        <f>DatosDelitos!P271</f>
        <v>153</v>
      </c>
    </row>
    <row r="36" spans="2:13" ht="38.25" customHeight="1" x14ac:dyDescent="0.2">
      <c r="B36" s="242" t="s">
        <v>1639</v>
      </c>
      <c r="C36" s="242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2" t="s">
        <v>1640</v>
      </c>
      <c r="C37" s="242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2" t="s">
        <v>1641</v>
      </c>
      <c r="C38" s="242"/>
      <c r="D38" s="63">
        <f>DatosDelitos!C312+DatosDelitos!C318+DatosDelitos!C320</f>
        <v>51</v>
      </c>
      <c r="E38" s="64">
        <f>DatosDelitos!H312+DatosDelitos!H318+DatosDelitos!H320</f>
        <v>24</v>
      </c>
      <c r="F38" s="64">
        <f>DatosDelitos!I312+DatosDelitos!I318+DatosDelitos!I320</f>
        <v>14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9</v>
      </c>
      <c r="L38" s="64">
        <f>DatosDelitos!P312+DatosDelitos!P318+DatosDelitos!P320</f>
        <v>5</v>
      </c>
    </row>
    <row r="39" spans="2:13" ht="13.35" customHeight="1" x14ac:dyDescent="0.2">
      <c r="B39" s="242" t="s">
        <v>1642</v>
      </c>
      <c r="C39" s="242"/>
      <c r="D39" s="63">
        <f>DatosDelitos!C323</f>
        <v>3664</v>
      </c>
      <c r="E39" s="64">
        <f>DatosDelitos!H323</f>
        <v>58</v>
      </c>
      <c r="F39" s="64">
        <f>DatosDelitos!I323</f>
        <v>2</v>
      </c>
      <c r="G39" s="64">
        <f>DatosDelitos!J323</f>
        <v>1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1</v>
      </c>
      <c r="L39" s="64">
        <f>DatosDelitos!P323</f>
        <v>4</v>
      </c>
    </row>
    <row r="40" spans="2:13" ht="13.35" customHeight="1" x14ac:dyDescent="0.2">
      <c r="B40" s="242" t="s">
        <v>1643</v>
      </c>
      <c r="C40" s="242"/>
      <c r="D40" s="63">
        <f>DatosDelitos!C325</f>
        <v>4</v>
      </c>
      <c r="E40" s="63">
        <f>DatosDelitos!H325</f>
        <v>0</v>
      </c>
      <c r="F40" s="63">
        <f>DatosDelitos!I325</f>
        <v>2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2" t="s">
        <v>952</v>
      </c>
      <c r="C41" s="242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2" t="s">
        <v>1644</v>
      </c>
      <c r="C42" s="242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5" t="s">
        <v>956</v>
      </c>
      <c r="C43" s="245"/>
      <c r="D43" s="66">
        <f>SUM(D11:D42)</f>
        <v>16542</v>
      </c>
      <c r="E43" s="66">
        <f t="shared" ref="E43:L43" si="0">SUM(E11:E42)</f>
        <v>2253</v>
      </c>
      <c r="F43" s="66">
        <f t="shared" si="0"/>
        <v>1868</v>
      </c>
      <c r="G43" s="66">
        <f t="shared" si="0"/>
        <v>16</v>
      </c>
      <c r="H43" s="66">
        <f t="shared" si="0"/>
        <v>36</v>
      </c>
      <c r="I43" s="66">
        <f t="shared" si="0"/>
        <v>6</v>
      </c>
      <c r="J43" s="66">
        <f t="shared" si="0"/>
        <v>4</v>
      </c>
      <c r="K43" s="66">
        <f t="shared" si="0"/>
        <v>121</v>
      </c>
      <c r="L43" s="66">
        <f t="shared" si="0"/>
        <v>3045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4" t="s">
        <v>1646</v>
      </c>
      <c r="C49" s="244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4" t="s">
        <v>1647</v>
      </c>
      <c r="C50" s="244"/>
      <c r="D50" s="69">
        <f>DatosDelitos!F13-DatosDelitos!F17</f>
        <v>57</v>
      </c>
      <c r="E50" s="69">
        <f>DatosDelitos!G13-DatosDelitos!G17</f>
        <v>100</v>
      </c>
    </row>
    <row r="51" spans="2:5" ht="13.35" customHeight="1" x14ac:dyDescent="0.25">
      <c r="B51" s="244" t="s">
        <v>329</v>
      </c>
      <c r="C51" s="24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4" t="s">
        <v>347</v>
      </c>
      <c r="C52" s="24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4" t="s">
        <v>352</v>
      </c>
      <c r="C53" s="24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4" t="s">
        <v>1619</v>
      </c>
      <c r="C54" s="244"/>
      <c r="D54" s="69">
        <f>DatosDelitos!F17+DatosDelitos!F44</f>
        <v>596</v>
      </c>
      <c r="E54" s="69">
        <f>DatosDelitos!G17+DatosDelitos!G44</f>
        <v>301</v>
      </c>
    </row>
    <row r="55" spans="2:5" ht="13.35" customHeight="1" x14ac:dyDescent="0.25">
      <c r="B55" s="244" t="s">
        <v>1620</v>
      </c>
      <c r="C55" s="244"/>
      <c r="D55" s="69">
        <f>DatosDelitos!F30</f>
        <v>272</v>
      </c>
      <c r="E55" s="69">
        <f>DatosDelitos!G30</f>
        <v>207</v>
      </c>
    </row>
    <row r="56" spans="2:5" ht="13.35" customHeight="1" x14ac:dyDescent="0.25">
      <c r="B56" s="244" t="s">
        <v>1621</v>
      </c>
      <c r="C56" s="244"/>
      <c r="D56" s="69">
        <f>DatosDelitos!F42-DatosDelitos!F44</f>
        <v>0</v>
      </c>
      <c r="E56" s="69">
        <f>DatosDelitos!G42-DatosDelitos!G44</f>
        <v>0</v>
      </c>
    </row>
    <row r="57" spans="2:5" ht="13.35" customHeight="1" x14ac:dyDescent="0.25">
      <c r="B57" s="244" t="s">
        <v>1622</v>
      </c>
      <c r="C57" s="244"/>
      <c r="D57" s="69">
        <f>DatosDelitos!F50</f>
        <v>17</v>
      </c>
      <c r="E57" s="69">
        <f>DatosDelitos!G50</f>
        <v>8</v>
      </c>
    </row>
    <row r="58" spans="2:5" ht="13.35" customHeight="1" x14ac:dyDescent="0.25">
      <c r="B58" s="244" t="s">
        <v>1623</v>
      </c>
      <c r="C58" s="244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4" t="s">
        <v>1648</v>
      </c>
      <c r="C59" s="244"/>
      <c r="D59" s="69">
        <f>DatosDelitos!F74</f>
        <v>7</v>
      </c>
      <c r="E59" s="69">
        <f>DatosDelitos!G74</f>
        <v>8</v>
      </c>
    </row>
    <row r="60" spans="2:5" ht="13.35" customHeight="1" x14ac:dyDescent="0.25">
      <c r="B60" s="244" t="s">
        <v>1625</v>
      </c>
      <c r="C60" s="244"/>
      <c r="D60" s="69">
        <f>DatosDelitos!F82</f>
        <v>0</v>
      </c>
      <c r="E60" s="69">
        <f>DatosDelitos!G82</f>
        <v>0</v>
      </c>
    </row>
    <row r="61" spans="2:5" ht="13.35" customHeight="1" x14ac:dyDescent="0.25">
      <c r="B61" s="244" t="s">
        <v>1626</v>
      </c>
      <c r="C61" s="244"/>
      <c r="D61" s="69">
        <f>DatosDelitos!F85</f>
        <v>4</v>
      </c>
      <c r="E61" s="69">
        <f>DatosDelitos!G85</f>
        <v>4</v>
      </c>
    </row>
    <row r="62" spans="2:5" ht="13.35" customHeight="1" x14ac:dyDescent="0.25">
      <c r="B62" s="244" t="s">
        <v>978</v>
      </c>
      <c r="C62" s="244"/>
      <c r="D62" s="69">
        <f>DatosDelitos!F97</f>
        <v>242</v>
      </c>
      <c r="E62" s="69">
        <f>DatosDelitos!G97</f>
        <v>235</v>
      </c>
    </row>
    <row r="63" spans="2:5" ht="27" customHeight="1" x14ac:dyDescent="0.25">
      <c r="B63" s="244" t="s">
        <v>1649</v>
      </c>
      <c r="C63" s="244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4" t="s">
        <v>1628</v>
      </c>
      <c r="C64" s="244"/>
      <c r="D64" s="69">
        <f>DatosDelitos!F137</f>
        <v>1</v>
      </c>
      <c r="E64" s="69">
        <f>DatosDelitos!G137</f>
        <v>1</v>
      </c>
    </row>
    <row r="65" spans="2:5" ht="13.35" customHeight="1" x14ac:dyDescent="0.25">
      <c r="B65" s="244" t="s">
        <v>1629</v>
      </c>
      <c r="C65" s="244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4" t="s">
        <v>1630</v>
      </c>
      <c r="C66" s="244"/>
      <c r="D66" s="69">
        <f>DatosDelitos!F147</f>
        <v>2</v>
      </c>
      <c r="E66" s="69">
        <f>DatosDelitos!G147</f>
        <v>1</v>
      </c>
    </row>
    <row r="67" spans="2:5" ht="13.35" customHeight="1" x14ac:dyDescent="0.25">
      <c r="B67" s="244" t="s">
        <v>1631</v>
      </c>
      <c r="C67" s="244"/>
      <c r="D67" s="69">
        <f>DatosDelitos!F156+SUM(DatosDelitos!F167:G172)</f>
        <v>0</v>
      </c>
      <c r="E67" s="69">
        <f>DatosDelitos!G156+SUM(DatosDelitos!G167:H172)</f>
        <v>0</v>
      </c>
    </row>
    <row r="68" spans="2:5" ht="13.35" customHeight="1" x14ac:dyDescent="0.25">
      <c r="B68" s="244" t="s">
        <v>1632</v>
      </c>
      <c r="C68" s="244"/>
      <c r="D68" s="69">
        <f>SUM(DatosDelitos!F173:G177)</f>
        <v>6</v>
      </c>
      <c r="E68" s="69">
        <f>SUM(DatosDelitos!G173:H177)</f>
        <v>135</v>
      </c>
    </row>
    <row r="69" spans="2:5" ht="13.35" customHeight="1" x14ac:dyDescent="0.25">
      <c r="B69" s="244" t="s">
        <v>1633</v>
      </c>
      <c r="C69" s="244"/>
      <c r="D69" s="69">
        <f>DatosDelitos!F178</f>
        <v>707</v>
      </c>
      <c r="E69" s="69">
        <f>DatosDelitos!G178</f>
        <v>667</v>
      </c>
    </row>
    <row r="70" spans="2:5" ht="13.35" customHeight="1" x14ac:dyDescent="0.25">
      <c r="B70" s="244" t="s">
        <v>1634</v>
      </c>
      <c r="C70" s="244"/>
      <c r="D70" s="69">
        <f>DatosDelitos!F186</f>
        <v>11</v>
      </c>
      <c r="E70" s="69">
        <f>DatosDelitos!G186</f>
        <v>11</v>
      </c>
    </row>
    <row r="71" spans="2:5" ht="13.35" customHeight="1" x14ac:dyDescent="0.25">
      <c r="B71" s="244" t="s">
        <v>1635</v>
      </c>
      <c r="C71" s="244"/>
      <c r="D71" s="69">
        <f>DatosDelitos!F201</f>
        <v>24</v>
      </c>
      <c r="E71" s="69">
        <f>DatosDelitos!G201</f>
        <v>12</v>
      </c>
    </row>
    <row r="72" spans="2:5" ht="13.35" customHeight="1" x14ac:dyDescent="0.25">
      <c r="B72" s="244" t="s">
        <v>1636</v>
      </c>
      <c r="C72" s="244"/>
      <c r="D72" s="69">
        <f>DatosDelitos!F223</f>
        <v>305</v>
      </c>
      <c r="E72" s="69">
        <f>DatosDelitos!G223</f>
        <v>257</v>
      </c>
    </row>
    <row r="73" spans="2:5" ht="13.35" customHeight="1" x14ac:dyDescent="0.25">
      <c r="B73" s="244" t="s">
        <v>1637</v>
      </c>
      <c r="C73" s="244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4" t="s">
        <v>1638</v>
      </c>
      <c r="C74" s="244"/>
      <c r="D74" s="69">
        <f>DatosDelitos!F271</f>
        <v>79</v>
      </c>
      <c r="E74" s="69">
        <f>DatosDelitos!G271</f>
        <v>82</v>
      </c>
    </row>
    <row r="75" spans="2:5" ht="38.25" customHeight="1" x14ac:dyDescent="0.25">
      <c r="B75" s="244" t="s">
        <v>1639</v>
      </c>
      <c r="C75" s="24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4" t="s">
        <v>1640</v>
      </c>
      <c r="C76" s="24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4" t="s">
        <v>1641</v>
      </c>
      <c r="C77" s="244"/>
      <c r="D77" s="69">
        <f>DatosDelitos!F312+DatosDelitos!F318+DatosDelitos!F320</f>
        <v>2</v>
      </c>
      <c r="E77" s="69">
        <f>DatosDelitos!G312+DatosDelitos!G318+DatosDelitos!G320</f>
        <v>3</v>
      </c>
    </row>
    <row r="78" spans="2:5" ht="14.1" customHeight="1" x14ac:dyDescent="0.25">
      <c r="B78" s="244" t="s">
        <v>1642</v>
      </c>
      <c r="C78" s="244"/>
      <c r="D78" s="69">
        <f>DatosDelitos!F323</f>
        <v>6</v>
      </c>
      <c r="E78" s="69">
        <f>DatosDelitos!G323</f>
        <v>0</v>
      </c>
    </row>
    <row r="79" spans="2:5" ht="15" customHeight="1" x14ac:dyDescent="0.25">
      <c r="B79" s="246" t="s">
        <v>1643</v>
      </c>
      <c r="C79" s="246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6" t="s">
        <v>952</v>
      </c>
      <c r="C80" s="246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6" t="s">
        <v>1644</v>
      </c>
      <c r="C81" s="246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6" t="s">
        <v>1650</v>
      </c>
      <c r="C82" s="246"/>
      <c r="D82" s="69">
        <f>SUM(D49:D81)</f>
        <v>2338</v>
      </c>
      <c r="E82" s="69">
        <f>SUM(E49:E81)</f>
        <v>2032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4" t="s">
        <v>1618</v>
      </c>
      <c r="C87" s="244"/>
      <c r="D87" s="69">
        <f>DatosDelitos!N5+DatosDelitos!N13-DatosDelitos!N17</f>
        <v>4</v>
      </c>
    </row>
    <row r="88" spans="2:13" ht="13.35" customHeight="1" x14ac:dyDescent="0.25">
      <c r="B88" s="244" t="s">
        <v>329</v>
      </c>
      <c r="C88" s="244"/>
      <c r="D88" s="69">
        <f>DatosDelitos!N10</f>
        <v>0</v>
      </c>
    </row>
    <row r="89" spans="2:13" ht="13.35" customHeight="1" x14ac:dyDescent="0.25">
      <c r="B89" s="244" t="s">
        <v>347</v>
      </c>
      <c r="C89" s="244"/>
      <c r="D89" s="69">
        <f>DatosDelitos!N20</f>
        <v>0</v>
      </c>
    </row>
    <row r="90" spans="2:13" ht="13.35" customHeight="1" x14ac:dyDescent="0.25">
      <c r="B90" s="244" t="s">
        <v>352</v>
      </c>
      <c r="C90" s="244"/>
      <c r="D90" s="69">
        <f>DatosDelitos!N23</f>
        <v>0</v>
      </c>
    </row>
    <row r="91" spans="2:13" ht="13.35" customHeight="1" x14ac:dyDescent="0.25">
      <c r="B91" s="244" t="s">
        <v>1652</v>
      </c>
      <c r="C91" s="244"/>
      <c r="D91" s="69">
        <f>SUM(DatosDelitos!N17,DatosDelitos!N44)</f>
        <v>26</v>
      </c>
    </row>
    <row r="92" spans="2:13" ht="13.35" customHeight="1" x14ac:dyDescent="0.25">
      <c r="B92" s="244" t="s">
        <v>1620</v>
      </c>
      <c r="C92" s="244"/>
      <c r="D92" s="69">
        <f>DatosDelitos!N30</f>
        <v>1</v>
      </c>
    </row>
    <row r="93" spans="2:13" ht="13.35" customHeight="1" x14ac:dyDescent="0.25">
      <c r="B93" s="244" t="s">
        <v>1621</v>
      </c>
      <c r="C93" s="244"/>
      <c r="D93" s="69">
        <f>DatosDelitos!N42-DatosDelitos!N44</f>
        <v>1</v>
      </c>
    </row>
    <row r="94" spans="2:13" ht="13.35" customHeight="1" x14ac:dyDescent="0.25">
      <c r="B94" s="244" t="s">
        <v>1622</v>
      </c>
      <c r="C94" s="244"/>
      <c r="D94" s="69">
        <f>DatosDelitos!N50</f>
        <v>30</v>
      </c>
    </row>
    <row r="95" spans="2:13" ht="13.35" customHeight="1" x14ac:dyDescent="0.25">
      <c r="B95" s="244" t="s">
        <v>1623</v>
      </c>
      <c r="C95" s="244"/>
      <c r="D95" s="69">
        <f>DatosDelitos!N72</f>
        <v>1</v>
      </c>
    </row>
    <row r="96" spans="2:13" ht="27" customHeight="1" x14ac:dyDescent="0.25">
      <c r="B96" s="244" t="s">
        <v>1648</v>
      </c>
      <c r="C96" s="244"/>
      <c r="D96" s="69">
        <f>DatosDelitos!N74</f>
        <v>0</v>
      </c>
    </row>
    <row r="97" spans="2:4" ht="13.35" customHeight="1" x14ac:dyDescent="0.25">
      <c r="B97" s="244" t="s">
        <v>1625</v>
      </c>
      <c r="C97" s="244"/>
      <c r="D97" s="69">
        <f>DatosDelitos!N82</f>
        <v>0</v>
      </c>
    </row>
    <row r="98" spans="2:4" ht="13.35" customHeight="1" x14ac:dyDescent="0.25">
      <c r="B98" s="244" t="s">
        <v>1626</v>
      </c>
      <c r="C98" s="244"/>
      <c r="D98" s="69">
        <f>DatosDelitos!N85</f>
        <v>14</v>
      </c>
    </row>
    <row r="99" spans="2:4" ht="13.35" customHeight="1" x14ac:dyDescent="0.25">
      <c r="B99" s="244" t="s">
        <v>978</v>
      </c>
      <c r="C99" s="244"/>
      <c r="D99" s="69">
        <f>DatosDelitos!N97</f>
        <v>2</v>
      </c>
    </row>
    <row r="100" spans="2:4" ht="27" customHeight="1" x14ac:dyDescent="0.25">
      <c r="B100" s="244" t="s">
        <v>1649</v>
      </c>
      <c r="C100" s="244"/>
      <c r="D100" s="69">
        <f>DatosDelitos!N131</f>
        <v>0</v>
      </c>
    </row>
    <row r="101" spans="2:4" ht="13.35" customHeight="1" x14ac:dyDescent="0.25">
      <c r="B101" s="244" t="s">
        <v>1628</v>
      </c>
      <c r="C101" s="244"/>
      <c r="D101" s="69">
        <f>DatosDelitos!N137</f>
        <v>34</v>
      </c>
    </row>
    <row r="102" spans="2:4" ht="13.35" customHeight="1" x14ac:dyDescent="0.25">
      <c r="B102" s="244" t="s">
        <v>1629</v>
      </c>
      <c r="C102" s="244"/>
      <c r="D102" s="69">
        <f>DatosDelitos!N144</f>
        <v>0</v>
      </c>
    </row>
    <row r="103" spans="2:4" ht="13.35" customHeight="1" x14ac:dyDescent="0.25">
      <c r="B103" s="244" t="s">
        <v>1653</v>
      </c>
      <c r="C103" s="244"/>
      <c r="D103" s="69">
        <f>DatosDelitos!N148</f>
        <v>8</v>
      </c>
    </row>
    <row r="104" spans="2:4" ht="13.35" customHeight="1" x14ac:dyDescent="0.25">
      <c r="B104" s="244" t="s">
        <v>1196</v>
      </c>
      <c r="C104" s="244"/>
      <c r="D104" s="69">
        <f>SUM(DatosDelitos!N149,DatosDelitos!N150)</f>
        <v>0</v>
      </c>
    </row>
    <row r="105" spans="2:4" ht="13.35" customHeight="1" x14ac:dyDescent="0.25">
      <c r="B105" s="244" t="s">
        <v>1194</v>
      </c>
      <c r="C105" s="244"/>
      <c r="D105" s="69">
        <f>SUM(DatosDelitos!N151:N155)</f>
        <v>5</v>
      </c>
    </row>
    <row r="106" spans="2:4" ht="13.35" customHeight="1" x14ac:dyDescent="0.25">
      <c r="B106" s="244" t="s">
        <v>1631</v>
      </c>
      <c r="C106" s="244"/>
      <c r="D106" s="69">
        <f>SUM(SUM(DatosDelitos!N157:N160),SUM(DatosDelitos!N167:N172))</f>
        <v>1</v>
      </c>
    </row>
    <row r="107" spans="2:4" ht="13.35" customHeight="1" x14ac:dyDescent="0.25">
      <c r="B107" s="244" t="s">
        <v>1654</v>
      </c>
      <c r="C107" s="244"/>
      <c r="D107" s="69">
        <f>SUM(DatosDelitos!N161:N165)</f>
        <v>0</v>
      </c>
    </row>
    <row r="108" spans="2:4" ht="13.35" customHeight="1" x14ac:dyDescent="0.25">
      <c r="B108" s="244" t="s">
        <v>1632</v>
      </c>
      <c r="C108" s="244"/>
      <c r="D108" s="69">
        <f>SUM(DatosDelitos!N173:N177)</f>
        <v>1</v>
      </c>
    </row>
    <row r="109" spans="2:4" ht="13.35" customHeight="1" x14ac:dyDescent="0.25">
      <c r="B109" s="244" t="s">
        <v>1633</v>
      </c>
      <c r="C109" s="244"/>
      <c r="D109" s="69">
        <f>DatosDelitos!N178</f>
        <v>0</v>
      </c>
    </row>
    <row r="110" spans="2:4" ht="13.35" customHeight="1" x14ac:dyDescent="0.25">
      <c r="B110" s="244" t="s">
        <v>1634</v>
      </c>
      <c r="C110" s="244"/>
      <c r="D110" s="69">
        <f>DatosDelitos!N186</f>
        <v>2</v>
      </c>
    </row>
    <row r="111" spans="2:4" ht="13.35" customHeight="1" x14ac:dyDescent="0.25">
      <c r="B111" s="244" t="s">
        <v>1635</v>
      </c>
      <c r="C111" s="244"/>
      <c r="D111" s="69">
        <f>DatosDelitos!N201</f>
        <v>7</v>
      </c>
    </row>
    <row r="112" spans="2:4" ht="13.35" customHeight="1" x14ac:dyDescent="0.25">
      <c r="B112" s="244" t="s">
        <v>1636</v>
      </c>
      <c r="C112" s="244"/>
      <c r="D112" s="69">
        <f>DatosDelitos!N223</f>
        <v>4</v>
      </c>
    </row>
    <row r="113" spans="2:4" ht="13.35" customHeight="1" x14ac:dyDescent="0.25">
      <c r="B113" s="244" t="s">
        <v>1637</v>
      </c>
      <c r="C113" s="244"/>
      <c r="D113" s="69">
        <f>DatosDelitos!N244</f>
        <v>2</v>
      </c>
    </row>
    <row r="114" spans="2:4" ht="13.35" customHeight="1" x14ac:dyDescent="0.25">
      <c r="B114" s="244" t="s">
        <v>1638</v>
      </c>
      <c r="C114" s="244"/>
      <c r="D114" s="69">
        <f>DatosDelitos!N271</f>
        <v>0</v>
      </c>
    </row>
    <row r="115" spans="2:4" ht="38.25" customHeight="1" x14ac:dyDescent="0.25">
      <c r="B115" s="244" t="s">
        <v>1639</v>
      </c>
      <c r="C115" s="244"/>
      <c r="D115" s="69">
        <f>DatosDelitos!N301</f>
        <v>0</v>
      </c>
    </row>
    <row r="116" spans="2:4" ht="13.35" customHeight="1" x14ac:dyDescent="0.25">
      <c r="B116" s="244" t="s">
        <v>1640</v>
      </c>
      <c r="C116" s="244"/>
      <c r="D116" s="69">
        <f>DatosDelitos!N305</f>
        <v>0</v>
      </c>
    </row>
    <row r="117" spans="2:4" ht="13.35" customHeight="1" x14ac:dyDescent="0.25">
      <c r="B117" s="244" t="s">
        <v>1641</v>
      </c>
      <c r="C117" s="244"/>
      <c r="D117" s="69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69">
        <f>DatosDelitos!N318</f>
        <v>0</v>
      </c>
    </row>
    <row r="119" spans="2:4" ht="14.1" customHeight="1" x14ac:dyDescent="0.25">
      <c r="B119" s="244" t="s">
        <v>1642</v>
      </c>
      <c r="C119" s="244"/>
      <c r="D119" s="69">
        <f>DatosDelitos!N323</f>
        <v>1</v>
      </c>
    </row>
    <row r="120" spans="2:4" ht="12.75" customHeight="1" x14ac:dyDescent="0.25">
      <c r="B120" s="246" t="s">
        <v>1643</v>
      </c>
      <c r="C120" s="246"/>
      <c r="D120" s="69">
        <f>DatosDelitos!N325</f>
        <v>0</v>
      </c>
    </row>
    <row r="121" spans="2:4" ht="15" customHeight="1" x14ac:dyDescent="0.25">
      <c r="B121" s="246" t="s">
        <v>952</v>
      </c>
      <c r="C121" s="246"/>
      <c r="D121" s="69">
        <f>DatosDelitos!N337</f>
        <v>0</v>
      </c>
    </row>
    <row r="122" spans="2:4" ht="15" customHeight="1" x14ac:dyDescent="0.25">
      <c r="B122" s="246" t="s">
        <v>1644</v>
      </c>
      <c r="C122" s="246"/>
      <c r="D122" s="69">
        <f>DatosDelitos!N339</f>
        <v>0</v>
      </c>
    </row>
    <row r="123" spans="2:4" ht="15" customHeight="1" x14ac:dyDescent="0.25">
      <c r="B123" s="244" t="s">
        <v>1650</v>
      </c>
      <c r="C123" s="244"/>
      <c r="D123" s="69">
        <f>SUM(D87:D122)</f>
        <v>144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8" t="s">
        <v>318</v>
      </c>
      <c r="B5" s="199"/>
      <c r="C5" s="22">
        <v>34</v>
      </c>
      <c r="D5" s="22">
        <v>21</v>
      </c>
      <c r="E5" s="23">
        <v>0.61904761904761896</v>
      </c>
      <c r="F5" s="22">
        <v>0</v>
      </c>
      <c r="G5" s="22">
        <v>0</v>
      </c>
      <c r="H5" s="22">
        <v>9</v>
      </c>
      <c r="I5" s="22">
        <v>6</v>
      </c>
      <c r="J5" s="22">
        <v>2</v>
      </c>
      <c r="K5" s="22">
        <v>3</v>
      </c>
      <c r="L5" s="22">
        <v>2</v>
      </c>
      <c r="M5" s="22">
        <v>3</v>
      </c>
      <c r="N5" s="22">
        <v>0</v>
      </c>
      <c r="O5" s="22">
        <v>7</v>
      </c>
      <c r="P5" s="24">
        <v>17</v>
      </c>
    </row>
    <row r="6" spans="1:16" x14ac:dyDescent="0.25">
      <c r="A6" s="25" t="s">
        <v>319</v>
      </c>
      <c r="B6" s="25" t="s">
        <v>320</v>
      </c>
      <c r="C6" s="12">
        <v>22</v>
      </c>
      <c r="D6" s="12">
        <v>6</v>
      </c>
      <c r="E6" s="26">
        <v>2.6666666666666701</v>
      </c>
      <c r="F6" s="12">
        <v>0</v>
      </c>
      <c r="G6" s="12">
        <v>0</v>
      </c>
      <c r="H6" s="12">
        <v>1</v>
      </c>
      <c r="I6" s="12">
        <v>0</v>
      </c>
      <c r="J6" s="12">
        <v>2</v>
      </c>
      <c r="K6" s="12">
        <v>3</v>
      </c>
      <c r="L6" s="12">
        <v>2</v>
      </c>
      <c r="M6" s="12">
        <v>2</v>
      </c>
      <c r="N6" s="12">
        <v>0</v>
      </c>
      <c r="O6" s="12">
        <v>5</v>
      </c>
      <c r="P6" s="20">
        <v>7</v>
      </c>
    </row>
    <row r="7" spans="1:16" x14ac:dyDescent="0.25">
      <c r="A7" s="25" t="s">
        <v>321</v>
      </c>
      <c r="B7" s="25" t="s">
        <v>322</v>
      </c>
      <c r="C7" s="12">
        <v>1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0</v>
      </c>
      <c r="O7" s="12">
        <v>0</v>
      </c>
      <c r="P7" s="20">
        <v>8</v>
      </c>
    </row>
    <row r="8" spans="1:16" x14ac:dyDescent="0.25">
      <c r="A8" s="25" t="s">
        <v>323</v>
      </c>
      <c r="B8" s="25" t="s">
        <v>324</v>
      </c>
      <c r="C8" s="12">
        <v>10</v>
      </c>
      <c r="D8" s="12">
        <v>9</v>
      </c>
      <c r="E8" s="26">
        <v>0.11111111111111099</v>
      </c>
      <c r="F8" s="12">
        <v>0</v>
      </c>
      <c r="G8" s="12">
        <v>0</v>
      </c>
      <c r="H8" s="12">
        <v>8</v>
      </c>
      <c r="I8" s="12">
        <v>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2</v>
      </c>
      <c r="P8" s="20">
        <v>2</v>
      </c>
    </row>
    <row r="9" spans="1:16" x14ac:dyDescent="0.25">
      <c r="A9" s="25" t="s">
        <v>325</v>
      </c>
      <c r="B9" s="25" t="s">
        <v>326</v>
      </c>
      <c r="C9" s="12">
        <v>1</v>
      </c>
      <c r="D9" s="12">
        <v>6</v>
      </c>
      <c r="E9" s="26">
        <v>-0.83333333333333304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8" t="s">
        <v>327</v>
      </c>
      <c r="B10" s="199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8" t="s">
        <v>332</v>
      </c>
      <c r="B13" s="199"/>
      <c r="C13" s="22">
        <v>6886</v>
      </c>
      <c r="D13" s="22">
        <v>6180</v>
      </c>
      <c r="E13" s="23">
        <v>0.114239482200647</v>
      </c>
      <c r="F13" s="22">
        <v>594</v>
      </c>
      <c r="G13" s="22">
        <v>386</v>
      </c>
      <c r="H13" s="22">
        <v>369</v>
      </c>
      <c r="I13" s="22">
        <v>396</v>
      </c>
      <c r="J13" s="22">
        <v>2</v>
      </c>
      <c r="K13" s="22">
        <v>4</v>
      </c>
      <c r="L13" s="22">
        <v>1</v>
      </c>
      <c r="M13" s="22">
        <v>0</v>
      </c>
      <c r="N13" s="22">
        <v>15</v>
      </c>
      <c r="O13" s="22">
        <v>4</v>
      </c>
      <c r="P13" s="24">
        <v>571</v>
      </c>
    </row>
    <row r="14" spans="1:16" x14ac:dyDescent="0.25">
      <c r="A14" s="25" t="s">
        <v>333</v>
      </c>
      <c r="B14" s="25" t="s">
        <v>334</v>
      </c>
      <c r="C14" s="12">
        <v>5330</v>
      </c>
      <c r="D14" s="12">
        <v>4759</v>
      </c>
      <c r="E14" s="26">
        <v>0.119983189745745</v>
      </c>
      <c r="F14" s="12">
        <v>56</v>
      </c>
      <c r="G14" s="12">
        <v>96</v>
      </c>
      <c r="H14" s="12">
        <v>215</v>
      </c>
      <c r="I14" s="12">
        <v>284</v>
      </c>
      <c r="J14" s="12">
        <v>1</v>
      </c>
      <c r="K14" s="12">
        <v>4</v>
      </c>
      <c r="L14" s="12">
        <v>1</v>
      </c>
      <c r="M14" s="12">
        <v>0</v>
      </c>
      <c r="N14" s="12">
        <v>4</v>
      </c>
      <c r="O14" s="12">
        <v>2</v>
      </c>
      <c r="P14" s="20">
        <v>283</v>
      </c>
    </row>
    <row r="15" spans="1:16" x14ac:dyDescent="0.25">
      <c r="A15" s="25" t="s">
        <v>335</v>
      </c>
      <c r="B15" s="25" t="s">
        <v>336</v>
      </c>
      <c r="C15" s="12">
        <v>0</v>
      </c>
      <c r="D15" s="12">
        <v>4</v>
      </c>
      <c r="E15" s="26">
        <v>-1</v>
      </c>
      <c r="F15" s="12">
        <v>0</v>
      </c>
      <c r="G15" s="12">
        <v>0</v>
      </c>
      <c r="H15" s="12">
        <v>4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6</v>
      </c>
    </row>
    <row r="16" spans="1:16" x14ac:dyDescent="0.25">
      <c r="A16" s="25" t="s">
        <v>337</v>
      </c>
      <c r="B16" s="25" t="s">
        <v>338</v>
      </c>
      <c r="C16" s="12">
        <v>532</v>
      </c>
      <c r="D16" s="12">
        <v>417</v>
      </c>
      <c r="E16" s="26">
        <v>0.27577937649880102</v>
      </c>
      <c r="F16" s="12">
        <v>1</v>
      </c>
      <c r="G16" s="12">
        <v>4</v>
      </c>
      <c r="H16" s="12">
        <v>10</v>
      </c>
      <c r="I16" s="12">
        <v>19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11</v>
      </c>
    </row>
    <row r="17" spans="1:16" ht="33.75" x14ac:dyDescent="0.25">
      <c r="A17" s="25" t="s">
        <v>339</v>
      </c>
      <c r="B17" s="25" t="s">
        <v>340</v>
      </c>
      <c r="C17" s="12">
        <v>1024</v>
      </c>
      <c r="D17" s="12">
        <v>999</v>
      </c>
      <c r="E17" s="26">
        <v>2.5025025025024999E-2</v>
      </c>
      <c r="F17" s="12">
        <v>537</v>
      </c>
      <c r="G17" s="12">
        <v>286</v>
      </c>
      <c r="H17" s="12">
        <v>140</v>
      </c>
      <c r="I17" s="12">
        <v>92</v>
      </c>
      <c r="J17" s="12">
        <v>1</v>
      </c>
      <c r="K17" s="12">
        <v>0</v>
      </c>
      <c r="L17" s="12">
        <v>0</v>
      </c>
      <c r="M17" s="12">
        <v>0</v>
      </c>
      <c r="N17" s="12">
        <v>11</v>
      </c>
      <c r="O17" s="12">
        <v>2</v>
      </c>
      <c r="P17" s="20">
        <v>271</v>
      </c>
    </row>
    <row r="18" spans="1:16" x14ac:dyDescent="0.25">
      <c r="A18" s="25" t="s">
        <v>341</v>
      </c>
      <c r="B18" s="25" t="s">
        <v>342</v>
      </c>
      <c r="C18" s="12">
        <v>0</v>
      </c>
      <c r="D18" s="12">
        <v>1</v>
      </c>
      <c r="E18" s="26">
        <v>-1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8" t="s">
        <v>345</v>
      </c>
      <c r="B20" s="199"/>
      <c r="C20" s="22">
        <v>8</v>
      </c>
      <c r="D20" s="22">
        <v>5</v>
      </c>
      <c r="E20" s="23">
        <v>0.6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1</v>
      </c>
      <c r="D21" s="12">
        <v>1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7</v>
      </c>
      <c r="D22" s="12">
        <v>4</v>
      </c>
      <c r="E22" s="26">
        <v>0.75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8" t="s">
        <v>350</v>
      </c>
      <c r="B23" s="199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8" t="s">
        <v>363</v>
      </c>
      <c r="B30" s="199"/>
      <c r="C30" s="22">
        <v>770</v>
      </c>
      <c r="D30" s="22">
        <v>691</v>
      </c>
      <c r="E30" s="23">
        <v>0.11432706222865401</v>
      </c>
      <c r="F30" s="22">
        <v>272</v>
      </c>
      <c r="G30" s="22">
        <v>207</v>
      </c>
      <c r="H30" s="22">
        <v>63</v>
      </c>
      <c r="I30" s="22">
        <v>102</v>
      </c>
      <c r="J30" s="22">
        <v>0</v>
      </c>
      <c r="K30" s="22">
        <v>2</v>
      </c>
      <c r="L30" s="22">
        <v>0</v>
      </c>
      <c r="M30" s="22">
        <v>0</v>
      </c>
      <c r="N30" s="22">
        <v>1</v>
      </c>
      <c r="O30" s="22">
        <v>2</v>
      </c>
      <c r="P30" s="24">
        <v>270</v>
      </c>
    </row>
    <row r="31" spans="1:16" x14ac:dyDescent="0.25">
      <c r="A31" s="25" t="s">
        <v>364</v>
      </c>
      <c r="B31" s="25" t="s">
        <v>365</v>
      </c>
      <c r="C31" s="12">
        <v>20</v>
      </c>
      <c r="D31" s="12">
        <v>17</v>
      </c>
      <c r="E31" s="26">
        <v>0.17647058823529399</v>
      </c>
      <c r="F31" s="12">
        <v>0</v>
      </c>
      <c r="G31" s="12">
        <v>0</v>
      </c>
      <c r="H31" s="12">
        <v>4</v>
      </c>
      <c r="I31" s="12">
        <v>4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1</v>
      </c>
    </row>
    <row r="32" spans="1:16" x14ac:dyDescent="0.25">
      <c r="A32" s="25" t="s">
        <v>366</v>
      </c>
      <c r="B32" s="25" t="s">
        <v>367</v>
      </c>
      <c r="C32" s="12">
        <v>8</v>
      </c>
      <c r="D32" s="12">
        <v>4</v>
      </c>
      <c r="E32" s="26">
        <v>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356</v>
      </c>
      <c r="D33" s="12">
        <v>348</v>
      </c>
      <c r="E33" s="26">
        <v>2.2988505747126398E-2</v>
      </c>
      <c r="F33" s="12">
        <v>15</v>
      </c>
      <c r="G33" s="12">
        <v>17</v>
      </c>
      <c r="H33" s="12">
        <v>19</v>
      </c>
      <c r="I33" s="12">
        <v>39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0">
        <v>27</v>
      </c>
    </row>
    <row r="34" spans="1:16" x14ac:dyDescent="0.25">
      <c r="A34" s="25" t="s">
        <v>370</v>
      </c>
      <c r="B34" s="25" t="s">
        <v>371</v>
      </c>
      <c r="C34" s="12">
        <v>13</v>
      </c>
      <c r="D34" s="12">
        <v>10</v>
      </c>
      <c r="E34" s="26">
        <v>0.3</v>
      </c>
      <c r="F34" s="12">
        <v>2</v>
      </c>
      <c r="G34" s="12">
        <v>1</v>
      </c>
      <c r="H34" s="12">
        <v>0</v>
      </c>
      <c r="I34" s="12">
        <v>3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0</v>
      </c>
    </row>
    <row r="35" spans="1:16" x14ac:dyDescent="0.25">
      <c r="A35" s="25" t="s">
        <v>372</v>
      </c>
      <c r="B35" s="25" t="s">
        <v>373</v>
      </c>
      <c r="C35" s="12">
        <v>168</v>
      </c>
      <c r="D35" s="12">
        <v>123</v>
      </c>
      <c r="E35" s="26">
        <v>0.36585365853658502</v>
      </c>
      <c r="F35" s="12">
        <v>4</v>
      </c>
      <c r="G35" s="12">
        <v>1</v>
      </c>
      <c r="H35" s="12">
        <v>6</v>
      </c>
      <c r="I35" s="12">
        <v>5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0">
        <v>2</v>
      </c>
    </row>
    <row r="36" spans="1:16" ht="22.5" x14ac:dyDescent="0.25">
      <c r="A36" s="25" t="s">
        <v>374</v>
      </c>
      <c r="B36" s="25" t="s">
        <v>375</v>
      </c>
      <c r="C36" s="12">
        <v>78</v>
      </c>
      <c r="D36" s="12">
        <v>75</v>
      </c>
      <c r="E36" s="26">
        <v>0.04</v>
      </c>
      <c r="F36" s="12">
        <v>176</v>
      </c>
      <c r="G36" s="12">
        <v>148</v>
      </c>
      <c r="H36" s="12">
        <v>18</v>
      </c>
      <c r="I36" s="12">
        <v>27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2</v>
      </c>
      <c r="P36" s="20">
        <v>189</v>
      </c>
    </row>
    <row r="37" spans="1:16" ht="22.5" x14ac:dyDescent="0.25">
      <c r="A37" s="25" t="s">
        <v>376</v>
      </c>
      <c r="B37" s="25" t="s">
        <v>377</v>
      </c>
      <c r="C37" s="12">
        <v>22</v>
      </c>
      <c r="D37" s="12">
        <v>26</v>
      </c>
      <c r="E37" s="26">
        <v>-0.15384615384615399</v>
      </c>
      <c r="F37" s="12">
        <v>43</v>
      </c>
      <c r="G37" s="12">
        <v>28</v>
      </c>
      <c r="H37" s="12">
        <v>0</v>
      </c>
      <c r="I37" s="12">
        <v>6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20">
        <v>27</v>
      </c>
    </row>
    <row r="38" spans="1:16" ht="22.5" x14ac:dyDescent="0.25">
      <c r="A38" s="25" t="s">
        <v>378</v>
      </c>
      <c r="B38" s="25" t="s">
        <v>379</v>
      </c>
      <c r="C38" s="12">
        <v>19</v>
      </c>
      <c r="D38" s="12">
        <v>14</v>
      </c>
      <c r="E38" s="26">
        <v>0.35714285714285698</v>
      </c>
      <c r="F38" s="12">
        <v>27</v>
      </c>
      <c r="G38" s="12">
        <v>9</v>
      </c>
      <c r="H38" s="12">
        <v>6</v>
      </c>
      <c r="I38" s="12">
        <v>3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19</v>
      </c>
    </row>
    <row r="39" spans="1:16" ht="33.75" x14ac:dyDescent="0.25">
      <c r="A39" s="25" t="s">
        <v>380</v>
      </c>
      <c r="B39" s="25" t="s">
        <v>381</v>
      </c>
      <c r="C39" s="12">
        <v>1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85</v>
      </c>
      <c r="D41" s="12">
        <v>74</v>
      </c>
      <c r="E41" s="26">
        <v>0.14864864864864899</v>
      </c>
      <c r="F41" s="12">
        <v>5</v>
      </c>
      <c r="G41" s="12">
        <v>3</v>
      </c>
      <c r="H41" s="12">
        <v>10</v>
      </c>
      <c r="I41" s="12">
        <v>15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5</v>
      </c>
    </row>
    <row r="42" spans="1:16" x14ac:dyDescent="0.25">
      <c r="A42" s="198" t="s">
        <v>386</v>
      </c>
      <c r="B42" s="199"/>
      <c r="C42" s="22">
        <v>187</v>
      </c>
      <c r="D42" s="22">
        <v>112</v>
      </c>
      <c r="E42" s="23">
        <v>0.66964285714285698</v>
      </c>
      <c r="F42" s="22">
        <v>59</v>
      </c>
      <c r="G42" s="22">
        <v>15</v>
      </c>
      <c r="H42" s="22">
        <v>24</v>
      </c>
      <c r="I42" s="22">
        <v>29</v>
      </c>
      <c r="J42" s="22">
        <v>0</v>
      </c>
      <c r="K42" s="22">
        <v>0</v>
      </c>
      <c r="L42" s="22">
        <v>0</v>
      </c>
      <c r="M42" s="22">
        <v>0</v>
      </c>
      <c r="N42" s="22">
        <v>16</v>
      </c>
      <c r="O42" s="22">
        <v>1</v>
      </c>
      <c r="P42" s="24">
        <v>34</v>
      </c>
    </row>
    <row r="43" spans="1:16" x14ac:dyDescent="0.25">
      <c r="A43" s="25" t="s">
        <v>387</v>
      </c>
      <c r="B43" s="25" t="s">
        <v>388</v>
      </c>
      <c r="C43" s="12">
        <v>5</v>
      </c>
      <c r="D43" s="12">
        <v>10</v>
      </c>
      <c r="E43" s="26">
        <v>-0.5</v>
      </c>
      <c r="F43" s="12">
        <v>0</v>
      </c>
      <c r="G43" s="12">
        <v>0</v>
      </c>
      <c r="H43" s="12">
        <v>1</v>
      </c>
      <c r="I43" s="12">
        <v>2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169</v>
      </c>
      <c r="D44" s="12">
        <v>96</v>
      </c>
      <c r="E44" s="26">
        <v>0.76041666666666696</v>
      </c>
      <c r="F44" s="12">
        <v>59</v>
      </c>
      <c r="G44" s="12">
        <v>15</v>
      </c>
      <c r="H44" s="12">
        <v>21</v>
      </c>
      <c r="I44" s="12">
        <v>27</v>
      </c>
      <c r="J44" s="12">
        <v>0</v>
      </c>
      <c r="K44" s="12">
        <v>0</v>
      </c>
      <c r="L44" s="12">
        <v>0</v>
      </c>
      <c r="M44" s="12">
        <v>0</v>
      </c>
      <c r="N44" s="12">
        <v>15</v>
      </c>
      <c r="O44" s="12">
        <v>1</v>
      </c>
      <c r="P44" s="20">
        <v>34</v>
      </c>
    </row>
    <row r="45" spans="1:16" x14ac:dyDescent="0.25">
      <c r="A45" s="25" t="s">
        <v>391</v>
      </c>
      <c r="B45" s="25" t="s">
        <v>392</v>
      </c>
      <c r="C45" s="12">
        <v>1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4</v>
      </c>
      <c r="D46" s="12">
        <v>0</v>
      </c>
      <c r="E46" s="26">
        <v>0</v>
      </c>
      <c r="F46" s="12">
        <v>0</v>
      </c>
      <c r="G46" s="12">
        <v>0</v>
      </c>
      <c r="H46" s="12">
        <v>1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7</v>
      </c>
      <c r="D48" s="12">
        <v>5</v>
      </c>
      <c r="E48" s="26">
        <v>0.4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1</v>
      </c>
      <c r="D49" s="12">
        <v>1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8" t="s">
        <v>401</v>
      </c>
      <c r="B50" s="199"/>
      <c r="C50" s="22">
        <v>258</v>
      </c>
      <c r="D50" s="22">
        <v>223</v>
      </c>
      <c r="E50" s="23">
        <v>0.15695067264574</v>
      </c>
      <c r="F50" s="22">
        <v>17</v>
      </c>
      <c r="G50" s="22">
        <v>8</v>
      </c>
      <c r="H50" s="22">
        <v>42</v>
      </c>
      <c r="I50" s="22">
        <v>26</v>
      </c>
      <c r="J50" s="22">
        <v>8</v>
      </c>
      <c r="K50" s="22">
        <v>22</v>
      </c>
      <c r="L50" s="22">
        <v>0</v>
      </c>
      <c r="M50" s="22">
        <v>0</v>
      </c>
      <c r="N50" s="22">
        <v>30</v>
      </c>
      <c r="O50" s="22">
        <v>2</v>
      </c>
      <c r="P50" s="24">
        <v>78</v>
      </c>
    </row>
    <row r="51" spans="1:16" x14ac:dyDescent="0.25">
      <c r="A51" s="25" t="s">
        <v>402</v>
      </c>
      <c r="B51" s="25" t="s">
        <v>403</v>
      </c>
      <c r="C51" s="12">
        <v>174</v>
      </c>
      <c r="D51" s="12">
        <v>139</v>
      </c>
      <c r="E51" s="26">
        <v>0.25179856115107901</v>
      </c>
      <c r="F51" s="12">
        <v>10</v>
      </c>
      <c r="G51" s="12">
        <v>4</v>
      </c>
      <c r="H51" s="12">
        <v>24</v>
      </c>
      <c r="I51" s="12">
        <v>13</v>
      </c>
      <c r="J51" s="12">
        <v>6</v>
      </c>
      <c r="K51" s="12">
        <v>6</v>
      </c>
      <c r="L51" s="12">
        <v>0</v>
      </c>
      <c r="M51" s="12">
        <v>0</v>
      </c>
      <c r="N51" s="12">
        <v>14</v>
      </c>
      <c r="O51" s="12">
        <v>0</v>
      </c>
      <c r="P51" s="20">
        <v>17</v>
      </c>
    </row>
    <row r="52" spans="1:16" x14ac:dyDescent="0.25">
      <c r="A52" s="25" t="s">
        <v>404</v>
      </c>
      <c r="B52" s="25" t="s">
        <v>405</v>
      </c>
      <c r="C52" s="12">
        <v>0</v>
      </c>
      <c r="D52" s="12">
        <v>3</v>
      </c>
      <c r="E52" s="26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20</v>
      </c>
      <c r="D53" s="12">
        <v>21</v>
      </c>
      <c r="E53" s="26">
        <v>-4.7619047619047603E-2</v>
      </c>
      <c r="F53" s="12">
        <v>1</v>
      </c>
      <c r="G53" s="12">
        <v>0</v>
      </c>
      <c r="H53" s="12">
        <v>6</v>
      </c>
      <c r="I53" s="12">
        <v>2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1</v>
      </c>
      <c r="P53" s="20">
        <v>10</v>
      </c>
    </row>
    <row r="54" spans="1:16" ht="22.5" x14ac:dyDescent="0.25">
      <c r="A54" s="25" t="s">
        <v>408</v>
      </c>
      <c r="B54" s="25" t="s">
        <v>409</v>
      </c>
      <c r="C54" s="12">
        <v>1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1</v>
      </c>
      <c r="O54" s="12">
        <v>0</v>
      </c>
      <c r="P54" s="20">
        <v>0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1</v>
      </c>
      <c r="E55" s="26">
        <v>-1</v>
      </c>
      <c r="F55" s="12">
        <v>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12</v>
      </c>
      <c r="D56" s="12">
        <v>10</v>
      </c>
      <c r="E56" s="26">
        <v>0.2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4</v>
      </c>
      <c r="O56" s="12">
        <v>0</v>
      </c>
      <c r="P56" s="20">
        <v>1</v>
      </c>
    </row>
    <row r="57" spans="1:16" ht="22.5" x14ac:dyDescent="0.25">
      <c r="A57" s="25" t="s">
        <v>414</v>
      </c>
      <c r="B57" s="25" t="s">
        <v>415</v>
      </c>
      <c r="C57" s="12">
        <v>4</v>
      </c>
      <c r="D57" s="12">
        <v>4</v>
      </c>
      <c r="E57" s="26">
        <v>0</v>
      </c>
      <c r="F57" s="12">
        <v>2</v>
      </c>
      <c r="G57" s="12">
        <v>2</v>
      </c>
      <c r="H57" s="12">
        <v>1</v>
      </c>
      <c r="I57" s="12">
        <v>3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4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0</v>
      </c>
      <c r="E58" s="26">
        <v>0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0">
        <v>1</v>
      </c>
    </row>
    <row r="59" spans="1:16" ht="22.5" x14ac:dyDescent="0.25">
      <c r="A59" s="25" t="s">
        <v>418</v>
      </c>
      <c r="B59" s="25" t="s">
        <v>419</v>
      </c>
      <c r="C59" s="12">
        <v>1</v>
      </c>
      <c r="D59" s="12">
        <v>1</v>
      </c>
      <c r="E59" s="26">
        <v>0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0</v>
      </c>
      <c r="D60" s="12">
        <v>0</v>
      </c>
      <c r="E60" s="26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4</v>
      </c>
      <c r="D61" s="12">
        <v>4</v>
      </c>
      <c r="E61" s="26">
        <v>0</v>
      </c>
      <c r="F61" s="12">
        <v>0</v>
      </c>
      <c r="G61" s="12">
        <v>0</v>
      </c>
      <c r="H61" s="12">
        <v>2</v>
      </c>
      <c r="I61" s="12">
        <v>0</v>
      </c>
      <c r="J61" s="12">
        <v>0</v>
      </c>
      <c r="K61" s="12">
        <v>1</v>
      </c>
      <c r="L61" s="12">
        <v>0</v>
      </c>
      <c r="M61" s="12">
        <v>0</v>
      </c>
      <c r="N61" s="12">
        <v>1</v>
      </c>
      <c r="O61" s="12">
        <v>0</v>
      </c>
      <c r="P61" s="20">
        <v>2</v>
      </c>
    </row>
    <row r="62" spans="1:16" x14ac:dyDescent="0.25">
      <c r="A62" s="25" t="s">
        <v>424</v>
      </c>
      <c r="B62" s="25" t="s">
        <v>425</v>
      </c>
      <c r="C62" s="12">
        <v>1</v>
      </c>
      <c r="D62" s="12">
        <v>2</v>
      </c>
      <c r="E62" s="26">
        <v>-0.5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2</v>
      </c>
    </row>
    <row r="63" spans="1:16" ht="22.5" x14ac:dyDescent="0.25">
      <c r="A63" s="25" t="s">
        <v>426</v>
      </c>
      <c r="B63" s="25" t="s">
        <v>427</v>
      </c>
      <c r="C63" s="12">
        <v>7</v>
      </c>
      <c r="D63" s="12">
        <v>13</v>
      </c>
      <c r="E63" s="26">
        <v>-0.46153846153846101</v>
      </c>
      <c r="F63" s="12">
        <v>0</v>
      </c>
      <c r="G63" s="12">
        <v>0</v>
      </c>
      <c r="H63" s="12">
        <v>2</v>
      </c>
      <c r="I63" s="12">
        <v>2</v>
      </c>
      <c r="J63" s="12">
        <v>2</v>
      </c>
      <c r="K63" s="12">
        <v>2</v>
      </c>
      <c r="L63" s="12">
        <v>0</v>
      </c>
      <c r="M63" s="12">
        <v>0</v>
      </c>
      <c r="N63" s="12">
        <v>6</v>
      </c>
      <c r="O63" s="12">
        <v>0</v>
      </c>
      <c r="P63" s="20">
        <v>20</v>
      </c>
    </row>
    <row r="64" spans="1:16" ht="22.5" x14ac:dyDescent="0.25">
      <c r="A64" s="25" t="s">
        <v>428</v>
      </c>
      <c r="B64" s="25" t="s">
        <v>429</v>
      </c>
      <c r="C64" s="12">
        <v>32</v>
      </c>
      <c r="D64" s="12">
        <v>22</v>
      </c>
      <c r="E64" s="26">
        <v>0.45454545454545398</v>
      </c>
      <c r="F64" s="12">
        <v>3</v>
      </c>
      <c r="G64" s="12">
        <v>1</v>
      </c>
      <c r="H64" s="12">
        <v>3</v>
      </c>
      <c r="I64" s="12">
        <v>3</v>
      </c>
      <c r="J64" s="12">
        <v>0</v>
      </c>
      <c r="K64" s="12">
        <v>3</v>
      </c>
      <c r="L64" s="12">
        <v>0</v>
      </c>
      <c r="M64" s="12">
        <v>0</v>
      </c>
      <c r="N64" s="12">
        <v>4</v>
      </c>
      <c r="O64" s="12">
        <v>1</v>
      </c>
      <c r="P64" s="20">
        <v>14</v>
      </c>
    </row>
    <row r="65" spans="1:16" ht="33.75" x14ac:dyDescent="0.25">
      <c r="A65" s="25" t="s">
        <v>430</v>
      </c>
      <c r="B65" s="25" t="s">
        <v>431</v>
      </c>
      <c r="C65" s="12">
        <v>1</v>
      </c>
      <c r="D65" s="12">
        <v>0</v>
      </c>
      <c r="E65" s="26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2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1</v>
      </c>
      <c r="E66" s="26">
        <v>-1</v>
      </c>
      <c r="F66" s="12">
        <v>0</v>
      </c>
      <c r="G66" s="12">
        <v>0</v>
      </c>
      <c r="H66" s="12">
        <v>1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1</v>
      </c>
      <c r="D67" s="12">
        <v>2</v>
      </c>
      <c r="E67" s="26">
        <v>-0.5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5</v>
      </c>
      <c r="L67" s="12">
        <v>0</v>
      </c>
      <c r="M67" s="12">
        <v>0</v>
      </c>
      <c r="N67" s="12">
        <v>0</v>
      </c>
      <c r="O67" s="12">
        <v>0</v>
      </c>
      <c r="P67" s="20">
        <v>5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8" t="s">
        <v>444</v>
      </c>
      <c r="B72" s="199"/>
      <c r="C72" s="22">
        <v>3</v>
      </c>
      <c r="D72" s="22">
        <v>0</v>
      </c>
      <c r="E72" s="23">
        <v>0</v>
      </c>
      <c r="F72" s="22">
        <v>0</v>
      </c>
      <c r="G72" s="22">
        <v>0</v>
      </c>
      <c r="H72" s="22">
        <v>1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1</v>
      </c>
      <c r="O72" s="22">
        <v>0</v>
      </c>
      <c r="P72" s="24">
        <v>1</v>
      </c>
    </row>
    <row r="73" spans="1:16" x14ac:dyDescent="0.25">
      <c r="A73" s="25" t="s">
        <v>445</v>
      </c>
      <c r="B73" s="25" t="s">
        <v>446</v>
      </c>
      <c r="C73" s="12">
        <v>3</v>
      </c>
      <c r="D73" s="12">
        <v>0</v>
      </c>
      <c r="E73" s="26">
        <v>0</v>
      </c>
      <c r="F73" s="12">
        <v>0</v>
      </c>
      <c r="G73" s="12">
        <v>0</v>
      </c>
      <c r="H73" s="12">
        <v>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  <c r="P73" s="20">
        <v>1</v>
      </c>
    </row>
    <row r="74" spans="1:16" x14ac:dyDescent="0.25">
      <c r="A74" s="198" t="s">
        <v>447</v>
      </c>
      <c r="B74" s="199"/>
      <c r="C74" s="22">
        <v>45</v>
      </c>
      <c r="D74" s="22">
        <v>51</v>
      </c>
      <c r="E74" s="23">
        <v>-0.11764705882352899</v>
      </c>
      <c r="F74" s="22">
        <v>7</v>
      </c>
      <c r="G74" s="22">
        <v>8</v>
      </c>
      <c r="H74" s="22">
        <v>6</v>
      </c>
      <c r="I74" s="22">
        <v>5</v>
      </c>
      <c r="J74" s="22">
        <v>0</v>
      </c>
      <c r="K74" s="22">
        <v>0</v>
      </c>
      <c r="L74" s="22">
        <v>3</v>
      </c>
      <c r="M74" s="22">
        <v>1</v>
      </c>
      <c r="N74" s="22">
        <v>0</v>
      </c>
      <c r="O74" s="22">
        <v>0</v>
      </c>
      <c r="P74" s="24">
        <v>17</v>
      </c>
    </row>
    <row r="75" spans="1:16" x14ac:dyDescent="0.25">
      <c r="A75" s="25" t="s">
        <v>448</v>
      </c>
      <c r="B75" s="25" t="s">
        <v>449</v>
      </c>
      <c r="C75" s="12">
        <v>13</v>
      </c>
      <c r="D75" s="12">
        <v>13</v>
      </c>
      <c r="E75" s="26">
        <v>0</v>
      </c>
      <c r="F75" s="12">
        <v>2</v>
      </c>
      <c r="G75" s="12">
        <v>1</v>
      </c>
      <c r="H75" s="12">
        <v>2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9</v>
      </c>
    </row>
    <row r="76" spans="1:16" ht="33.75" x14ac:dyDescent="0.25">
      <c r="A76" s="25" t="s">
        <v>450</v>
      </c>
      <c r="B76" s="25" t="s">
        <v>451</v>
      </c>
      <c r="C76" s="12">
        <v>0</v>
      </c>
      <c r="D76" s="12">
        <v>1</v>
      </c>
      <c r="E76" s="26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1</v>
      </c>
    </row>
    <row r="77" spans="1:16" x14ac:dyDescent="0.25">
      <c r="A77" s="25" t="s">
        <v>452</v>
      </c>
      <c r="B77" s="25" t="s">
        <v>453</v>
      </c>
      <c r="C77" s="12">
        <v>23</v>
      </c>
      <c r="D77" s="12">
        <v>21</v>
      </c>
      <c r="E77" s="26">
        <v>9.5238095238095205E-2</v>
      </c>
      <c r="F77" s="12">
        <v>5</v>
      </c>
      <c r="G77" s="12">
        <v>5</v>
      </c>
      <c r="H77" s="12">
        <v>2</v>
      </c>
      <c r="I77" s="12">
        <v>0</v>
      </c>
      <c r="J77" s="12">
        <v>0</v>
      </c>
      <c r="K77" s="12">
        <v>0</v>
      </c>
      <c r="L77" s="12">
        <v>3</v>
      </c>
      <c r="M77" s="12">
        <v>1</v>
      </c>
      <c r="N77" s="12">
        <v>0</v>
      </c>
      <c r="O77" s="12">
        <v>0</v>
      </c>
      <c r="P77" s="20">
        <v>5</v>
      </c>
    </row>
    <row r="78" spans="1:16" x14ac:dyDescent="0.25">
      <c r="A78" s="25" t="s">
        <v>454</v>
      </c>
      <c r="B78" s="25" t="s">
        <v>455</v>
      </c>
      <c r="C78" s="12">
        <v>0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9</v>
      </c>
      <c r="D79" s="12">
        <v>16</v>
      </c>
      <c r="E79" s="26">
        <v>-0.4375</v>
      </c>
      <c r="F79" s="12">
        <v>0</v>
      </c>
      <c r="G79" s="12">
        <v>1</v>
      </c>
      <c r="H79" s="12">
        <v>2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1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0</v>
      </c>
      <c r="E81" s="26">
        <v>0</v>
      </c>
      <c r="F81" s="12">
        <v>0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1</v>
      </c>
    </row>
    <row r="82" spans="1:16" x14ac:dyDescent="0.25">
      <c r="A82" s="198" t="s">
        <v>462</v>
      </c>
      <c r="B82" s="199"/>
      <c r="C82" s="22">
        <v>91</v>
      </c>
      <c r="D82" s="22">
        <v>76</v>
      </c>
      <c r="E82" s="23">
        <v>0.197368421052631</v>
      </c>
      <c r="F82" s="22">
        <v>0</v>
      </c>
      <c r="G82" s="22">
        <v>0</v>
      </c>
      <c r="H82" s="22">
        <v>0</v>
      </c>
      <c r="I82" s="22">
        <v>4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3</v>
      </c>
    </row>
    <row r="83" spans="1:16" x14ac:dyDescent="0.25">
      <c r="A83" s="25" t="s">
        <v>463</v>
      </c>
      <c r="B83" s="25" t="s">
        <v>464</v>
      </c>
      <c r="C83" s="12">
        <v>21</v>
      </c>
      <c r="D83" s="12">
        <v>22</v>
      </c>
      <c r="E83" s="26">
        <v>-4.5454545454545497E-2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2</v>
      </c>
    </row>
    <row r="84" spans="1:16" x14ac:dyDescent="0.25">
      <c r="A84" s="25" t="s">
        <v>465</v>
      </c>
      <c r="B84" s="25" t="s">
        <v>466</v>
      </c>
      <c r="C84" s="12">
        <v>70</v>
      </c>
      <c r="D84" s="12">
        <v>54</v>
      </c>
      <c r="E84" s="26">
        <v>0.296296296296296</v>
      </c>
      <c r="F84" s="12">
        <v>0</v>
      </c>
      <c r="G84" s="12">
        <v>0</v>
      </c>
      <c r="H84" s="12">
        <v>0</v>
      </c>
      <c r="I84" s="12">
        <v>4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1</v>
      </c>
    </row>
    <row r="85" spans="1:16" x14ac:dyDescent="0.25">
      <c r="A85" s="198" t="s">
        <v>467</v>
      </c>
      <c r="B85" s="199"/>
      <c r="C85" s="22">
        <v>379</v>
      </c>
      <c r="D85" s="22">
        <v>446</v>
      </c>
      <c r="E85" s="23">
        <v>-0.15022421524663701</v>
      </c>
      <c r="F85" s="22">
        <v>4</v>
      </c>
      <c r="G85" s="22">
        <v>4</v>
      </c>
      <c r="H85" s="22">
        <v>116</v>
      </c>
      <c r="I85" s="22">
        <v>73</v>
      </c>
      <c r="J85" s="22">
        <v>0</v>
      </c>
      <c r="K85" s="22">
        <v>0</v>
      </c>
      <c r="L85" s="22">
        <v>0</v>
      </c>
      <c r="M85" s="22">
        <v>0</v>
      </c>
      <c r="N85" s="22">
        <v>14</v>
      </c>
      <c r="O85" s="22">
        <v>0</v>
      </c>
      <c r="P85" s="24">
        <v>64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0</v>
      </c>
      <c r="D89" s="12">
        <v>1</v>
      </c>
      <c r="E89" s="26">
        <v>-1</v>
      </c>
      <c r="F89" s="12">
        <v>0</v>
      </c>
      <c r="G89" s="12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17</v>
      </c>
      <c r="D91" s="12">
        <v>10</v>
      </c>
      <c r="E91" s="26">
        <v>0.7</v>
      </c>
      <c r="F91" s="12">
        <v>0</v>
      </c>
      <c r="G91" s="12">
        <v>0</v>
      </c>
      <c r="H91" s="12">
        <v>2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1</v>
      </c>
    </row>
    <row r="92" spans="1:16" x14ac:dyDescent="0.25">
      <c r="A92" s="25" t="s">
        <v>480</v>
      </c>
      <c r="B92" s="25" t="s">
        <v>481</v>
      </c>
      <c r="C92" s="12">
        <v>176</v>
      </c>
      <c r="D92" s="12">
        <v>220</v>
      </c>
      <c r="E92" s="26">
        <v>-0.2</v>
      </c>
      <c r="F92" s="12">
        <v>1</v>
      </c>
      <c r="G92" s="12">
        <v>0</v>
      </c>
      <c r="H92" s="12">
        <v>12</v>
      </c>
      <c r="I92" s="12">
        <v>12</v>
      </c>
      <c r="J92" s="12">
        <v>0</v>
      </c>
      <c r="K92" s="12">
        <v>0</v>
      </c>
      <c r="L92" s="12">
        <v>0</v>
      </c>
      <c r="M92" s="12">
        <v>0</v>
      </c>
      <c r="N92" s="12">
        <v>14</v>
      </c>
      <c r="O92" s="12">
        <v>0</v>
      </c>
      <c r="P92" s="20">
        <v>14</v>
      </c>
    </row>
    <row r="93" spans="1:16" x14ac:dyDescent="0.25">
      <c r="A93" s="25" t="s">
        <v>482</v>
      </c>
      <c r="B93" s="25" t="s">
        <v>483</v>
      </c>
      <c r="C93" s="12">
        <v>11</v>
      </c>
      <c r="D93" s="12">
        <v>13</v>
      </c>
      <c r="E93" s="26">
        <v>-0.15384615384615399</v>
      </c>
      <c r="F93" s="12">
        <v>1</v>
      </c>
      <c r="G93" s="12">
        <v>1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1</v>
      </c>
    </row>
    <row r="94" spans="1:16" x14ac:dyDescent="0.25">
      <c r="A94" s="25" t="s">
        <v>484</v>
      </c>
      <c r="B94" s="25" t="s">
        <v>485</v>
      </c>
      <c r="C94" s="12">
        <v>175</v>
      </c>
      <c r="D94" s="12">
        <v>202</v>
      </c>
      <c r="E94" s="26">
        <v>-0.133663366336634</v>
      </c>
      <c r="F94" s="12">
        <v>2</v>
      </c>
      <c r="G94" s="12">
        <v>2</v>
      </c>
      <c r="H94" s="12">
        <v>101</v>
      </c>
      <c r="I94" s="12">
        <v>60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48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8" t="s">
        <v>490</v>
      </c>
      <c r="B97" s="199"/>
      <c r="C97" s="22">
        <v>2682</v>
      </c>
      <c r="D97" s="22">
        <v>2743</v>
      </c>
      <c r="E97" s="23">
        <v>-2.2238425082026999E-2</v>
      </c>
      <c r="F97" s="22">
        <v>242</v>
      </c>
      <c r="G97" s="22">
        <v>235</v>
      </c>
      <c r="H97" s="22">
        <v>768</v>
      </c>
      <c r="I97" s="22">
        <v>602</v>
      </c>
      <c r="J97" s="22">
        <v>0</v>
      </c>
      <c r="K97" s="22">
        <v>0</v>
      </c>
      <c r="L97" s="22">
        <v>0</v>
      </c>
      <c r="M97" s="22">
        <v>0</v>
      </c>
      <c r="N97" s="22">
        <v>2</v>
      </c>
      <c r="O97" s="22">
        <v>47</v>
      </c>
      <c r="P97" s="24">
        <v>552</v>
      </c>
    </row>
    <row r="98" spans="1:16" x14ac:dyDescent="0.25">
      <c r="A98" s="25" t="s">
        <v>491</v>
      </c>
      <c r="B98" s="25" t="s">
        <v>492</v>
      </c>
      <c r="C98" s="12">
        <v>460</v>
      </c>
      <c r="D98" s="12">
        <v>529</v>
      </c>
      <c r="E98" s="26">
        <v>-0.13043478260869601</v>
      </c>
      <c r="F98" s="12">
        <v>40</v>
      </c>
      <c r="G98" s="12">
        <v>34</v>
      </c>
      <c r="H98" s="12">
        <v>151</v>
      </c>
      <c r="I98" s="12">
        <v>106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20">
        <v>104</v>
      </c>
    </row>
    <row r="99" spans="1:16" x14ac:dyDescent="0.25">
      <c r="A99" s="25" t="s">
        <v>493</v>
      </c>
      <c r="B99" s="25" t="s">
        <v>494</v>
      </c>
      <c r="C99" s="12">
        <v>338</v>
      </c>
      <c r="D99" s="12">
        <v>337</v>
      </c>
      <c r="E99" s="26">
        <v>2.9673590504451001E-3</v>
      </c>
      <c r="F99" s="12">
        <v>56</v>
      </c>
      <c r="G99" s="12">
        <v>47</v>
      </c>
      <c r="H99" s="12">
        <v>205</v>
      </c>
      <c r="I99" s="12">
        <v>74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15</v>
      </c>
      <c r="P99" s="20">
        <v>108</v>
      </c>
    </row>
    <row r="100" spans="1:16" ht="33.75" x14ac:dyDescent="0.25">
      <c r="A100" s="25" t="s">
        <v>495</v>
      </c>
      <c r="B100" s="25" t="s">
        <v>496</v>
      </c>
      <c r="C100" s="12">
        <v>35</v>
      </c>
      <c r="D100" s="12">
        <v>23</v>
      </c>
      <c r="E100" s="26">
        <v>0.52173913043478304</v>
      </c>
      <c r="F100" s="12">
        <v>51</v>
      </c>
      <c r="G100" s="12">
        <v>61</v>
      </c>
      <c r="H100" s="12">
        <v>15</v>
      </c>
      <c r="I100" s="12">
        <v>73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13</v>
      </c>
      <c r="P100" s="20">
        <v>95</v>
      </c>
    </row>
    <row r="101" spans="1:16" ht="22.5" x14ac:dyDescent="0.25">
      <c r="A101" s="25" t="s">
        <v>497</v>
      </c>
      <c r="B101" s="25" t="s">
        <v>498</v>
      </c>
      <c r="C101" s="12">
        <v>170</v>
      </c>
      <c r="D101" s="12">
        <v>204</v>
      </c>
      <c r="E101" s="26">
        <v>-0.16666666666666699</v>
      </c>
      <c r="F101" s="12">
        <v>48</v>
      </c>
      <c r="G101" s="12">
        <v>40</v>
      </c>
      <c r="H101" s="12">
        <v>48</v>
      </c>
      <c r="I101" s="12">
        <v>59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18</v>
      </c>
      <c r="P101" s="20">
        <v>63</v>
      </c>
    </row>
    <row r="102" spans="1:16" x14ac:dyDescent="0.25">
      <c r="A102" s="25" t="s">
        <v>499</v>
      </c>
      <c r="B102" s="25" t="s">
        <v>500</v>
      </c>
      <c r="C102" s="12">
        <v>27</v>
      </c>
      <c r="D102" s="12">
        <v>18</v>
      </c>
      <c r="E102" s="26">
        <v>0.5</v>
      </c>
      <c r="F102" s="12">
        <v>0</v>
      </c>
      <c r="G102" s="12">
        <v>0</v>
      </c>
      <c r="H102" s="12">
        <v>3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3</v>
      </c>
    </row>
    <row r="103" spans="1:16" ht="22.5" x14ac:dyDescent="0.25">
      <c r="A103" s="25" t="s">
        <v>501</v>
      </c>
      <c r="B103" s="25" t="s">
        <v>502</v>
      </c>
      <c r="C103" s="12">
        <v>32</v>
      </c>
      <c r="D103" s="12">
        <v>34</v>
      </c>
      <c r="E103" s="26">
        <v>-5.8823529411764698E-2</v>
      </c>
      <c r="F103" s="12">
        <v>4</v>
      </c>
      <c r="G103" s="12">
        <v>2</v>
      </c>
      <c r="H103" s="12">
        <v>12</v>
      </c>
      <c r="I103" s="12">
        <v>8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10</v>
      </c>
    </row>
    <row r="104" spans="1:16" x14ac:dyDescent="0.25">
      <c r="A104" s="25" t="s">
        <v>503</v>
      </c>
      <c r="B104" s="25" t="s">
        <v>504</v>
      </c>
      <c r="C104" s="12">
        <v>82</v>
      </c>
      <c r="D104" s="12">
        <v>114</v>
      </c>
      <c r="E104" s="26">
        <v>-0.28070175438596501</v>
      </c>
      <c r="F104" s="12">
        <v>0</v>
      </c>
      <c r="G104" s="12">
        <v>0</v>
      </c>
      <c r="H104" s="12">
        <v>4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0</v>
      </c>
    </row>
    <row r="105" spans="1:16" x14ac:dyDescent="0.25">
      <c r="A105" s="25" t="s">
        <v>505</v>
      </c>
      <c r="B105" s="25" t="s">
        <v>506</v>
      </c>
      <c r="C105" s="12">
        <v>870</v>
      </c>
      <c r="D105" s="12">
        <v>875</v>
      </c>
      <c r="E105" s="26">
        <v>-5.7142857142857099E-3</v>
      </c>
      <c r="F105" s="12">
        <v>17</v>
      </c>
      <c r="G105" s="12">
        <v>20</v>
      </c>
      <c r="H105" s="12">
        <v>227</v>
      </c>
      <c r="I105" s="12">
        <v>160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0">
        <v>81</v>
      </c>
    </row>
    <row r="106" spans="1:16" ht="22.5" x14ac:dyDescent="0.25">
      <c r="A106" s="25" t="s">
        <v>507</v>
      </c>
      <c r="B106" s="25" t="s">
        <v>508</v>
      </c>
      <c r="C106" s="12">
        <v>191</v>
      </c>
      <c r="D106" s="12">
        <v>161</v>
      </c>
      <c r="E106" s="26">
        <v>0.18633540372670801</v>
      </c>
      <c r="F106" s="12">
        <v>4</v>
      </c>
      <c r="G106" s="12">
        <v>4</v>
      </c>
      <c r="H106" s="12">
        <v>30</v>
      </c>
      <c r="I106" s="12">
        <v>24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0">
        <v>10</v>
      </c>
    </row>
    <row r="107" spans="1:16" ht="22.5" x14ac:dyDescent="0.25">
      <c r="A107" s="25" t="s">
        <v>509</v>
      </c>
      <c r="B107" s="25" t="s">
        <v>510</v>
      </c>
      <c r="C107" s="12">
        <v>15</v>
      </c>
      <c r="D107" s="12">
        <v>10</v>
      </c>
      <c r="E107" s="26">
        <v>0.5</v>
      </c>
      <c r="F107" s="12">
        <v>0</v>
      </c>
      <c r="G107" s="12">
        <v>0</v>
      </c>
      <c r="H107" s="12">
        <v>1</v>
      </c>
      <c r="I107" s="12">
        <v>6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9</v>
      </c>
    </row>
    <row r="108" spans="1:16" x14ac:dyDescent="0.25">
      <c r="A108" s="25" t="s">
        <v>511</v>
      </c>
      <c r="B108" s="25" t="s">
        <v>512</v>
      </c>
      <c r="C108" s="12">
        <v>2</v>
      </c>
      <c r="D108" s="12">
        <v>4</v>
      </c>
      <c r="E108" s="26">
        <v>-0.5</v>
      </c>
      <c r="F108" s="12">
        <v>0</v>
      </c>
      <c r="G108" s="12">
        <v>0</v>
      </c>
      <c r="H108" s="12">
        <v>1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0</v>
      </c>
    </row>
    <row r="109" spans="1:16" x14ac:dyDescent="0.25">
      <c r="A109" s="25" t="s">
        <v>513</v>
      </c>
      <c r="B109" s="25" t="s">
        <v>514</v>
      </c>
      <c r="C109" s="12">
        <v>1</v>
      </c>
      <c r="D109" s="12">
        <v>0</v>
      </c>
      <c r="E109" s="26">
        <v>0</v>
      </c>
      <c r="F109" s="12">
        <v>0</v>
      </c>
      <c r="G109" s="12">
        <v>0</v>
      </c>
      <c r="H109" s="12">
        <v>0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407</v>
      </c>
      <c r="D111" s="12">
        <v>383</v>
      </c>
      <c r="E111" s="26">
        <v>6.26631853785901E-2</v>
      </c>
      <c r="F111" s="12">
        <v>22</v>
      </c>
      <c r="G111" s="12">
        <v>27</v>
      </c>
      <c r="H111" s="12">
        <v>44</v>
      </c>
      <c r="I111" s="12">
        <v>64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0">
        <v>56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1</v>
      </c>
      <c r="E113" s="26">
        <v>-1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1</v>
      </c>
    </row>
    <row r="114" spans="1:16" x14ac:dyDescent="0.25">
      <c r="A114" s="25" t="s">
        <v>523</v>
      </c>
      <c r="B114" s="25" t="s">
        <v>524</v>
      </c>
      <c r="C114" s="12">
        <v>10</v>
      </c>
      <c r="D114" s="12">
        <v>5</v>
      </c>
      <c r="E114" s="26">
        <v>1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0</v>
      </c>
      <c r="D115" s="12">
        <v>3</v>
      </c>
      <c r="E115" s="26">
        <v>-1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1</v>
      </c>
    </row>
    <row r="116" spans="1:16" ht="22.5" x14ac:dyDescent="0.25">
      <c r="A116" s="25" t="s">
        <v>527</v>
      </c>
      <c r="B116" s="25" t="s">
        <v>528</v>
      </c>
      <c r="C116" s="12">
        <v>14</v>
      </c>
      <c r="D116" s="12">
        <v>11</v>
      </c>
      <c r="E116" s="26">
        <v>0.27272727272727298</v>
      </c>
      <c r="F116" s="12">
        <v>0</v>
      </c>
      <c r="G116" s="12">
        <v>0</v>
      </c>
      <c r="H116" s="12">
        <v>9</v>
      </c>
      <c r="I116" s="12">
        <v>10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6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8</v>
      </c>
      <c r="D118" s="12">
        <v>1</v>
      </c>
      <c r="E118" s="26">
        <v>7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1</v>
      </c>
      <c r="D119" s="12">
        <v>1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0</v>
      </c>
      <c r="D120" s="12">
        <v>3</v>
      </c>
      <c r="E120" s="26">
        <v>-1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11</v>
      </c>
      <c r="D121" s="12">
        <v>8</v>
      </c>
      <c r="E121" s="26">
        <v>0.375</v>
      </c>
      <c r="F121" s="12">
        <v>0</v>
      </c>
      <c r="G121" s="12">
        <v>0</v>
      </c>
      <c r="H121" s="12">
        <v>3</v>
      </c>
      <c r="I121" s="12">
        <v>5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5</v>
      </c>
    </row>
    <row r="122" spans="1:16" x14ac:dyDescent="0.25">
      <c r="A122" s="25" t="s">
        <v>539</v>
      </c>
      <c r="B122" s="25" t="s">
        <v>540</v>
      </c>
      <c r="C122" s="12">
        <v>4</v>
      </c>
      <c r="D122" s="12">
        <v>3</v>
      </c>
      <c r="E122" s="26">
        <v>0.33333333333333298</v>
      </c>
      <c r="F122" s="12">
        <v>0</v>
      </c>
      <c r="G122" s="12">
        <v>0</v>
      </c>
      <c r="H122" s="12">
        <v>6</v>
      </c>
      <c r="I122" s="12">
        <v>5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0</v>
      </c>
    </row>
    <row r="123" spans="1:16" x14ac:dyDescent="0.25">
      <c r="A123" s="25" t="s">
        <v>541</v>
      </c>
      <c r="B123" s="25" t="s">
        <v>542</v>
      </c>
      <c r="C123" s="12">
        <v>0</v>
      </c>
      <c r="D123" s="12">
        <v>0</v>
      </c>
      <c r="E123" s="26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3</v>
      </c>
      <c r="D126" s="12">
        <v>5</v>
      </c>
      <c r="E126" s="26">
        <v>-0.4</v>
      </c>
      <c r="F126" s="12">
        <v>0</v>
      </c>
      <c r="G126" s="12">
        <v>0</v>
      </c>
      <c r="H126" s="12">
        <v>4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0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1</v>
      </c>
      <c r="D128" s="12">
        <v>8</v>
      </c>
      <c r="E128" s="26">
        <v>-0.875</v>
      </c>
      <c r="F128" s="12">
        <v>0</v>
      </c>
      <c r="G128" s="12">
        <v>0</v>
      </c>
      <c r="H128" s="12">
        <v>2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1</v>
      </c>
      <c r="E129" s="26">
        <v>-1</v>
      </c>
      <c r="F129" s="12">
        <v>0</v>
      </c>
      <c r="G129" s="12">
        <v>0</v>
      </c>
      <c r="H129" s="12">
        <v>1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1</v>
      </c>
      <c r="E130" s="26">
        <v>-1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8" t="s">
        <v>557</v>
      </c>
      <c r="B131" s="199"/>
      <c r="C131" s="22">
        <v>50</v>
      </c>
      <c r="D131" s="22">
        <v>59</v>
      </c>
      <c r="E131" s="23">
        <v>-0.152542372881356</v>
      </c>
      <c r="F131" s="22">
        <v>0</v>
      </c>
      <c r="G131" s="22">
        <v>0</v>
      </c>
      <c r="H131" s="22">
        <v>30</v>
      </c>
      <c r="I131" s="22">
        <v>21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3</v>
      </c>
    </row>
    <row r="132" spans="1:16" x14ac:dyDescent="0.25">
      <c r="A132" s="25" t="s">
        <v>558</v>
      </c>
      <c r="B132" s="25" t="s">
        <v>559</v>
      </c>
      <c r="C132" s="12">
        <v>1</v>
      </c>
      <c r="D132" s="12">
        <v>5</v>
      </c>
      <c r="E132" s="26">
        <v>-0.8</v>
      </c>
      <c r="F132" s="12">
        <v>0</v>
      </c>
      <c r="G132" s="12">
        <v>0</v>
      </c>
      <c r="H132" s="12">
        <v>9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46</v>
      </c>
      <c r="D134" s="12">
        <v>53</v>
      </c>
      <c r="E134" s="26">
        <v>-0.13207547169811301</v>
      </c>
      <c r="F134" s="12">
        <v>0</v>
      </c>
      <c r="G134" s="12">
        <v>0</v>
      </c>
      <c r="H134" s="12">
        <v>21</v>
      </c>
      <c r="I134" s="12">
        <v>20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3</v>
      </c>
    </row>
    <row r="135" spans="1:16" x14ac:dyDescent="0.25">
      <c r="A135" s="25" t="s">
        <v>564</v>
      </c>
      <c r="B135" s="25" t="s">
        <v>565</v>
      </c>
      <c r="C135" s="12">
        <v>3</v>
      </c>
      <c r="D135" s="12">
        <v>1</v>
      </c>
      <c r="E135" s="26">
        <v>2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8" t="s">
        <v>568</v>
      </c>
      <c r="B137" s="199"/>
      <c r="C137" s="22">
        <v>33</v>
      </c>
      <c r="D137" s="22">
        <v>23</v>
      </c>
      <c r="E137" s="23">
        <v>0.434782608695652</v>
      </c>
      <c r="F137" s="22">
        <v>1</v>
      </c>
      <c r="G137" s="22">
        <v>1</v>
      </c>
      <c r="H137" s="22">
        <v>7</v>
      </c>
      <c r="I137" s="22">
        <v>6</v>
      </c>
      <c r="J137" s="22">
        <v>0</v>
      </c>
      <c r="K137" s="22">
        <v>0</v>
      </c>
      <c r="L137" s="22">
        <v>0</v>
      </c>
      <c r="M137" s="22">
        <v>0</v>
      </c>
      <c r="N137" s="22">
        <v>34</v>
      </c>
      <c r="O137" s="22">
        <v>0</v>
      </c>
      <c r="P137" s="24">
        <v>3</v>
      </c>
    </row>
    <row r="138" spans="1:16" ht="22.5" x14ac:dyDescent="0.25">
      <c r="A138" s="25" t="s">
        <v>569</v>
      </c>
      <c r="B138" s="25" t="s">
        <v>570</v>
      </c>
      <c r="C138" s="12">
        <v>1</v>
      </c>
      <c r="D138" s="12">
        <v>1</v>
      </c>
      <c r="E138" s="26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1</v>
      </c>
      <c r="E139" s="26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1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30</v>
      </c>
      <c r="D142" s="12">
        <v>21</v>
      </c>
      <c r="E142" s="26">
        <v>0.42857142857142799</v>
      </c>
      <c r="F142" s="12">
        <v>1</v>
      </c>
      <c r="G142" s="12">
        <v>1</v>
      </c>
      <c r="H142" s="12">
        <v>5</v>
      </c>
      <c r="I142" s="12">
        <v>6</v>
      </c>
      <c r="J142" s="12">
        <v>0</v>
      </c>
      <c r="K142" s="12">
        <v>0</v>
      </c>
      <c r="L142" s="12">
        <v>0</v>
      </c>
      <c r="M142" s="12">
        <v>0</v>
      </c>
      <c r="N142" s="12">
        <v>33</v>
      </c>
      <c r="O142" s="12">
        <v>0</v>
      </c>
      <c r="P142" s="20">
        <v>3</v>
      </c>
    </row>
    <row r="143" spans="1:16" ht="22.5" x14ac:dyDescent="0.25">
      <c r="A143" s="25" t="s">
        <v>579</v>
      </c>
      <c r="B143" s="25" t="s">
        <v>580</v>
      </c>
      <c r="C143" s="12">
        <v>1</v>
      </c>
      <c r="D143" s="12">
        <v>0</v>
      </c>
      <c r="E143" s="26">
        <v>0</v>
      </c>
      <c r="F143" s="12">
        <v>0</v>
      </c>
      <c r="G143" s="12">
        <v>0</v>
      </c>
      <c r="H143" s="12">
        <v>2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8" t="s">
        <v>581</v>
      </c>
      <c r="B144" s="199"/>
      <c r="C144" s="22">
        <v>3</v>
      </c>
      <c r="D144" s="22">
        <v>5</v>
      </c>
      <c r="E144" s="23">
        <v>-0.4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3</v>
      </c>
      <c r="D145" s="12">
        <v>5</v>
      </c>
      <c r="E145" s="26">
        <v>-0.4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0</v>
      </c>
      <c r="E146" s="26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8" t="s">
        <v>586</v>
      </c>
      <c r="B147" s="199"/>
      <c r="C147" s="22">
        <v>102</v>
      </c>
      <c r="D147" s="22">
        <v>89</v>
      </c>
      <c r="E147" s="23">
        <v>0.14606741573033699</v>
      </c>
      <c r="F147" s="22">
        <v>2</v>
      </c>
      <c r="G147" s="22">
        <v>1</v>
      </c>
      <c r="H147" s="22">
        <v>80</v>
      </c>
      <c r="I147" s="22">
        <v>51</v>
      </c>
      <c r="J147" s="22">
        <v>0</v>
      </c>
      <c r="K147" s="22">
        <v>0</v>
      </c>
      <c r="L147" s="22">
        <v>0</v>
      </c>
      <c r="M147" s="22">
        <v>0</v>
      </c>
      <c r="N147" s="22">
        <v>13</v>
      </c>
      <c r="O147" s="22">
        <v>1</v>
      </c>
      <c r="P147" s="24">
        <v>44</v>
      </c>
    </row>
    <row r="148" spans="1:16" ht="22.5" x14ac:dyDescent="0.25">
      <c r="A148" s="25" t="s">
        <v>587</v>
      </c>
      <c r="B148" s="25" t="s">
        <v>588</v>
      </c>
      <c r="C148" s="12">
        <v>26</v>
      </c>
      <c r="D148" s="12">
        <v>24</v>
      </c>
      <c r="E148" s="26">
        <v>8.3333333333333301E-2</v>
      </c>
      <c r="F148" s="12">
        <v>0</v>
      </c>
      <c r="G148" s="12">
        <v>0</v>
      </c>
      <c r="H148" s="12">
        <v>23</v>
      </c>
      <c r="I148" s="12">
        <v>20</v>
      </c>
      <c r="J148" s="12">
        <v>0</v>
      </c>
      <c r="K148" s="12">
        <v>0</v>
      </c>
      <c r="L148" s="12">
        <v>0</v>
      </c>
      <c r="M148" s="12">
        <v>0</v>
      </c>
      <c r="N148" s="12">
        <v>8</v>
      </c>
      <c r="O148" s="12">
        <v>0</v>
      </c>
      <c r="P148" s="20">
        <v>29</v>
      </c>
    </row>
    <row r="149" spans="1:16" x14ac:dyDescent="0.25">
      <c r="A149" s="25" t="s">
        <v>589</v>
      </c>
      <c r="B149" s="25" t="s">
        <v>590</v>
      </c>
      <c r="C149" s="12">
        <v>45</v>
      </c>
      <c r="D149" s="12">
        <v>1</v>
      </c>
      <c r="E149" s="26">
        <v>44</v>
      </c>
      <c r="F149" s="12">
        <v>0</v>
      </c>
      <c r="G149" s="12">
        <v>0</v>
      </c>
      <c r="H149" s="12">
        <v>8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1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10</v>
      </c>
      <c r="D151" s="12">
        <v>12</v>
      </c>
      <c r="E151" s="26">
        <v>-0.16666666666666699</v>
      </c>
      <c r="F151" s="12">
        <v>0</v>
      </c>
      <c r="G151" s="12">
        <v>0</v>
      </c>
      <c r="H151" s="12">
        <v>12</v>
      </c>
      <c r="I151" s="12">
        <v>12</v>
      </c>
      <c r="J151" s="12">
        <v>0</v>
      </c>
      <c r="K151" s="12">
        <v>0</v>
      </c>
      <c r="L151" s="12">
        <v>0</v>
      </c>
      <c r="M151" s="12">
        <v>0</v>
      </c>
      <c r="N151" s="12">
        <v>5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3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1</v>
      </c>
      <c r="D153" s="12">
        <v>9</v>
      </c>
      <c r="E153" s="26">
        <v>-0.88888888888888895</v>
      </c>
      <c r="F153" s="12">
        <v>1</v>
      </c>
      <c r="G153" s="12">
        <v>1</v>
      </c>
      <c r="H153" s="12">
        <v>6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1</v>
      </c>
    </row>
    <row r="154" spans="1:16" x14ac:dyDescent="0.25">
      <c r="A154" s="25" t="s">
        <v>599</v>
      </c>
      <c r="B154" s="25" t="s">
        <v>600</v>
      </c>
      <c r="C154" s="12">
        <v>6</v>
      </c>
      <c r="D154" s="12">
        <v>25</v>
      </c>
      <c r="E154" s="26">
        <v>-0.76</v>
      </c>
      <c r="F154" s="12">
        <v>1</v>
      </c>
      <c r="G154" s="12">
        <v>0</v>
      </c>
      <c r="H154" s="12">
        <v>19</v>
      </c>
      <c r="I154" s="12">
        <v>12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0">
        <v>10</v>
      </c>
    </row>
    <row r="155" spans="1:16" ht="22.5" x14ac:dyDescent="0.25">
      <c r="A155" s="25" t="s">
        <v>601</v>
      </c>
      <c r="B155" s="25" t="s">
        <v>602</v>
      </c>
      <c r="C155" s="12">
        <v>14</v>
      </c>
      <c r="D155" s="12">
        <v>18</v>
      </c>
      <c r="E155" s="26">
        <v>-0.22222222222222199</v>
      </c>
      <c r="F155" s="12">
        <v>0</v>
      </c>
      <c r="G155" s="12">
        <v>0</v>
      </c>
      <c r="H155" s="12">
        <v>9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0">
        <v>4</v>
      </c>
    </row>
    <row r="156" spans="1:16" x14ac:dyDescent="0.25">
      <c r="A156" s="198" t="s">
        <v>603</v>
      </c>
      <c r="B156" s="199"/>
      <c r="C156" s="22">
        <v>38</v>
      </c>
      <c r="D156" s="22">
        <v>29</v>
      </c>
      <c r="E156" s="23">
        <v>0.31034482758620702</v>
      </c>
      <c r="F156" s="22">
        <v>0</v>
      </c>
      <c r="G156" s="22">
        <v>0</v>
      </c>
      <c r="H156" s="22">
        <v>7</v>
      </c>
      <c r="I156" s="22">
        <v>3</v>
      </c>
      <c r="J156" s="22">
        <v>0</v>
      </c>
      <c r="K156" s="22">
        <v>2</v>
      </c>
      <c r="L156" s="22">
        <v>0</v>
      </c>
      <c r="M156" s="22">
        <v>0</v>
      </c>
      <c r="N156" s="22">
        <v>0</v>
      </c>
      <c r="O156" s="22">
        <v>2</v>
      </c>
      <c r="P156" s="24">
        <v>5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1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11</v>
      </c>
      <c r="D161" s="12">
        <v>4</v>
      </c>
      <c r="E161" s="26">
        <v>1.75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2</v>
      </c>
      <c r="L161" s="12">
        <v>0</v>
      </c>
      <c r="M161" s="12">
        <v>0</v>
      </c>
      <c r="N161" s="12">
        <v>0</v>
      </c>
      <c r="O161" s="12">
        <v>0</v>
      </c>
      <c r="P161" s="20">
        <v>1</v>
      </c>
    </row>
    <row r="162" spans="1:16" x14ac:dyDescent="0.25">
      <c r="A162" s="25" t="s">
        <v>614</v>
      </c>
      <c r="B162" s="25" t="s">
        <v>615</v>
      </c>
      <c r="C162" s="12">
        <v>19</v>
      </c>
      <c r="D162" s="12">
        <v>14</v>
      </c>
      <c r="E162" s="26">
        <v>0.35714285714285698</v>
      </c>
      <c r="F162" s="12">
        <v>0</v>
      </c>
      <c r="G162" s="12">
        <v>0</v>
      </c>
      <c r="H162" s="12">
        <v>5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20">
        <v>4</v>
      </c>
    </row>
    <row r="163" spans="1:16" ht="22.5" x14ac:dyDescent="0.25">
      <c r="A163" s="25" t="s">
        <v>616</v>
      </c>
      <c r="B163" s="25" t="s">
        <v>617</v>
      </c>
      <c r="C163" s="12">
        <v>1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2</v>
      </c>
      <c r="D164" s="12">
        <v>6</v>
      </c>
      <c r="E164" s="26">
        <v>-0.66666666666666696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4</v>
      </c>
      <c r="D165" s="12">
        <v>5</v>
      </c>
      <c r="E165" s="26">
        <v>-0.2</v>
      </c>
      <c r="F165" s="12">
        <v>0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8" t="s">
        <v>622</v>
      </c>
      <c r="B166" s="199"/>
      <c r="C166" s="22">
        <v>218</v>
      </c>
      <c r="D166" s="22">
        <v>168</v>
      </c>
      <c r="E166" s="23">
        <v>0.297619047619048</v>
      </c>
      <c r="F166" s="22">
        <v>3</v>
      </c>
      <c r="G166" s="22">
        <v>3</v>
      </c>
      <c r="H166" s="22">
        <v>132</v>
      </c>
      <c r="I166" s="22">
        <v>109</v>
      </c>
      <c r="J166" s="22">
        <v>3</v>
      </c>
      <c r="K166" s="22">
        <v>1</v>
      </c>
      <c r="L166" s="22">
        <v>0</v>
      </c>
      <c r="M166" s="22">
        <v>0</v>
      </c>
      <c r="N166" s="22">
        <v>2</v>
      </c>
      <c r="O166" s="22">
        <v>31</v>
      </c>
      <c r="P166" s="24">
        <v>74</v>
      </c>
    </row>
    <row r="167" spans="1:16" ht="22.5" x14ac:dyDescent="0.25">
      <c r="A167" s="25" t="s">
        <v>623</v>
      </c>
      <c r="B167" s="25" t="s">
        <v>624</v>
      </c>
      <c r="C167" s="12">
        <v>1</v>
      </c>
      <c r="D167" s="12">
        <v>0</v>
      </c>
      <c r="E167" s="26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1</v>
      </c>
      <c r="E169" s="26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2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  <c r="P171" s="20">
        <v>1</v>
      </c>
    </row>
    <row r="172" spans="1:16" ht="22.5" x14ac:dyDescent="0.25">
      <c r="A172" s="25" t="s">
        <v>633</v>
      </c>
      <c r="B172" s="25" t="s">
        <v>634</v>
      </c>
      <c r="C172" s="12">
        <v>1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18</v>
      </c>
      <c r="D173" s="12">
        <v>23</v>
      </c>
      <c r="E173" s="26">
        <v>-0.217391304347826</v>
      </c>
      <c r="F173" s="12">
        <v>0</v>
      </c>
      <c r="G173" s="12">
        <v>0</v>
      </c>
      <c r="H173" s="12">
        <v>20</v>
      </c>
      <c r="I173" s="12">
        <v>39</v>
      </c>
      <c r="J173" s="12">
        <v>1</v>
      </c>
      <c r="K173" s="12">
        <v>0</v>
      </c>
      <c r="L173" s="12">
        <v>0</v>
      </c>
      <c r="M173" s="12">
        <v>0</v>
      </c>
      <c r="N173" s="12">
        <v>1</v>
      </c>
      <c r="O173" s="12">
        <v>5</v>
      </c>
      <c r="P173" s="20">
        <v>22</v>
      </c>
    </row>
    <row r="174" spans="1:16" ht="22.5" x14ac:dyDescent="0.25">
      <c r="A174" s="25" t="s">
        <v>637</v>
      </c>
      <c r="B174" s="25" t="s">
        <v>638</v>
      </c>
      <c r="C174" s="12">
        <v>183</v>
      </c>
      <c r="D174" s="12">
        <v>132</v>
      </c>
      <c r="E174" s="26">
        <v>0.38636363636363602</v>
      </c>
      <c r="F174" s="12">
        <v>2</v>
      </c>
      <c r="G174" s="12">
        <v>3</v>
      </c>
      <c r="H174" s="12">
        <v>98</v>
      </c>
      <c r="I174" s="12">
        <v>59</v>
      </c>
      <c r="J174" s="12">
        <v>2</v>
      </c>
      <c r="K174" s="12">
        <v>0</v>
      </c>
      <c r="L174" s="12">
        <v>0</v>
      </c>
      <c r="M174" s="12">
        <v>0</v>
      </c>
      <c r="N174" s="12">
        <v>0</v>
      </c>
      <c r="O174" s="12">
        <v>23</v>
      </c>
      <c r="P174" s="20">
        <v>45</v>
      </c>
    </row>
    <row r="175" spans="1:16" x14ac:dyDescent="0.25">
      <c r="A175" s="25" t="s">
        <v>639</v>
      </c>
      <c r="B175" s="25" t="s">
        <v>640</v>
      </c>
      <c r="C175" s="12">
        <v>10</v>
      </c>
      <c r="D175" s="12">
        <v>12</v>
      </c>
      <c r="E175" s="26">
        <v>-0.16666666666666699</v>
      </c>
      <c r="F175" s="12">
        <v>1</v>
      </c>
      <c r="G175" s="12">
        <v>0</v>
      </c>
      <c r="H175" s="12">
        <v>14</v>
      </c>
      <c r="I175" s="12">
        <v>10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3</v>
      </c>
      <c r="P175" s="20">
        <v>6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3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8" t="s">
        <v>645</v>
      </c>
      <c r="B178" s="199"/>
      <c r="C178" s="22">
        <v>246</v>
      </c>
      <c r="D178" s="22">
        <v>245</v>
      </c>
      <c r="E178" s="23">
        <v>4.0816326530612197E-3</v>
      </c>
      <c r="F178" s="22">
        <v>707</v>
      </c>
      <c r="G178" s="22">
        <v>667</v>
      </c>
      <c r="H178" s="22">
        <v>215</v>
      </c>
      <c r="I178" s="22">
        <v>185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749</v>
      </c>
    </row>
    <row r="179" spans="1:16" ht="22.5" x14ac:dyDescent="0.25">
      <c r="A179" s="25" t="s">
        <v>646</v>
      </c>
      <c r="B179" s="25" t="s">
        <v>647</v>
      </c>
      <c r="C179" s="12">
        <v>9</v>
      </c>
      <c r="D179" s="12">
        <v>2</v>
      </c>
      <c r="E179" s="26">
        <v>3.5</v>
      </c>
      <c r="F179" s="12">
        <v>6</v>
      </c>
      <c r="G179" s="12">
        <v>6</v>
      </c>
      <c r="H179" s="12">
        <v>4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6</v>
      </c>
    </row>
    <row r="180" spans="1:16" ht="22.5" x14ac:dyDescent="0.25">
      <c r="A180" s="25" t="s">
        <v>648</v>
      </c>
      <c r="B180" s="25" t="s">
        <v>649</v>
      </c>
      <c r="C180" s="12">
        <v>73</v>
      </c>
      <c r="D180" s="12">
        <v>96</v>
      </c>
      <c r="E180" s="26">
        <v>-0.23958333333333301</v>
      </c>
      <c r="F180" s="12">
        <v>110</v>
      </c>
      <c r="G180" s="12">
        <v>113</v>
      </c>
      <c r="H180" s="12">
        <v>75</v>
      </c>
      <c r="I180" s="12">
        <v>27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120</v>
      </c>
    </row>
    <row r="181" spans="1:16" x14ac:dyDescent="0.25">
      <c r="A181" s="25" t="s">
        <v>650</v>
      </c>
      <c r="B181" s="25" t="s">
        <v>651</v>
      </c>
      <c r="C181" s="12">
        <v>1</v>
      </c>
      <c r="D181" s="12">
        <v>7</v>
      </c>
      <c r="E181" s="26">
        <v>-0.85714285714285698</v>
      </c>
      <c r="F181" s="12">
        <v>3</v>
      </c>
      <c r="G181" s="12">
        <v>3</v>
      </c>
      <c r="H181" s="12">
        <v>12</v>
      </c>
      <c r="I181" s="12">
        <v>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15</v>
      </c>
    </row>
    <row r="182" spans="1:16" ht="22.5" x14ac:dyDescent="0.25">
      <c r="A182" s="25" t="s">
        <v>652</v>
      </c>
      <c r="B182" s="25" t="s">
        <v>653</v>
      </c>
      <c r="C182" s="12">
        <v>0</v>
      </c>
      <c r="D182" s="12">
        <v>0</v>
      </c>
      <c r="E182" s="26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5" t="s">
        <v>654</v>
      </c>
      <c r="B183" s="25" t="s">
        <v>655</v>
      </c>
      <c r="C183" s="12">
        <v>2</v>
      </c>
      <c r="D183" s="12">
        <v>1</v>
      </c>
      <c r="E183" s="26">
        <v>1</v>
      </c>
      <c r="F183" s="12">
        <v>2</v>
      </c>
      <c r="G183" s="12">
        <v>4</v>
      </c>
      <c r="H183" s="12">
        <v>1</v>
      </c>
      <c r="I183" s="12">
        <v>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11</v>
      </c>
    </row>
    <row r="184" spans="1:16" ht="22.5" x14ac:dyDescent="0.25">
      <c r="A184" s="25" t="s">
        <v>656</v>
      </c>
      <c r="B184" s="25" t="s">
        <v>657</v>
      </c>
      <c r="C184" s="12">
        <v>160</v>
      </c>
      <c r="D184" s="12">
        <v>139</v>
      </c>
      <c r="E184" s="26">
        <v>0.15107913669064699</v>
      </c>
      <c r="F184" s="12">
        <v>586</v>
      </c>
      <c r="G184" s="12">
        <v>541</v>
      </c>
      <c r="H184" s="12">
        <v>123</v>
      </c>
      <c r="I184" s="12">
        <v>142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597</v>
      </c>
    </row>
    <row r="185" spans="1:16" ht="22.5" x14ac:dyDescent="0.25">
      <c r="A185" s="25" t="s">
        <v>658</v>
      </c>
      <c r="B185" s="25" t="s">
        <v>659</v>
      </c>
      <c r="C185" s="12">
        <v>1</v>
      </c>
      <c r="D185" s="12">
        <v>0</v>
      </c>
      <c r="E185" s="26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8" t="s">
        <v>660</v>
      </c>
      <c r="B186" s="199"/>
      <c r="C186" s="22">
        <v>166</v>
      </c>
      <c r="D186" s="22">
        <v>200</v>
      </c>
      <c r="E186" s="23">
        <v>-0.17</v>
      </c>
      <c r="F186" s="22">
        <v>11</v>
      </c>
      <c r="G186" s="22">
        <v>11</v>
      </c>
      <c r="H186" s="22">
        <v>46</v>
      </c>
      <c r="I186" s="22">
        <v>48</v>
      </c>
      <c r="J186" s="22">
        <v>0</v>
      </c>
      <c r="K186" s="22">
        <v>0</v>
      </c>
      <c r="L186" s="22">
        <v>0</v>
      </c>
      <c r="M186" s="22">
        <v>0</v>
      </c>
      <c r="N186" s="22">
        <v>2</v>
      </c>
      <c r="O186" s="22">
        <v>0</v>
      </c>
      <c r="P186" s="24">
        <v>41</v>
      </c>
    </row>
    <row r="187" spans="1:16" x14ac:dyDescent="0.25">
      <c r="A187" s="25" t="s">
        <v>661</v>
      </c>
      <c r="B187" s="25" t="s">
        <v>662</v>
      </c>
      <c r="C187" s="12">
        <v>2</v>
      </c>
      <c r="D187" s="12">
        <v>7</v>
      </c>
      <c r="E187" s="26">
        <v>-0.71428571428571397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1</v>
      </c>
      <c r="E188" s="26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67</v>
      </c>
      <c r="D189" s="12">
        <v>97</v>
      </c>
      <c r="E189" s="26">
        <v>-0.30927835051546398</v>
      </c>
      <c r="F189" s="12">
        <v>3</v>
      </c>
      <c r="G189" s="12">
        <v>7</v>
      </c>
      <c r="H189" s="12">
        <v>28</v>
      </c>
      <c r="I189" s="12">
        <v>9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0">
        <v>11</v>
      </c>
    </row>
    <row r="190" spans="1:16" ht="22.5" x14ac:dyDescent="0.25">
      <c r="A190" s="25" t="s">
        <v>667</v>
      </c>
      <c r="B190" s="25" t="s">
        <v>668</v>
      </c>
      <c r="C190" s="12">
        <v>3</v>
      </c>
      <c r="D190" s="12">
        <v>0</v>
      </c>
      <c r="E190" s="26">
        <v>0</v>
      </c>
      <c r="F190" s="12">
        <v>0</v>
      </c>
      <c r="G190" s="12">
        <v>0</v>
      </c>
      <c r="H190" s="12">
        <v>3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6</v>
      </c>
      <c r="D191" s="12">
        <v>5</v>
      </c>
      <c r="E191" s="26">
        <v>0.2</v>
      </c>
      <c r="F191" s="12">
        <v>5</v>
      </c>
      <c r="G191" s="12">
        <v>3</v>
      </c>
      <c r="H191" s="12">
        <v>3</v>
      </c>
      <c r="I191" s="12">
        <v>32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18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15</v>
      </c>
      <c r="D193" s="12">
        <v>27</v>
      </c>
      <c r="E193" s="26">
        <v>-0.44444444444444398</v>
      </c>
      <c r="F193" s="12">
        <v>1</v>
      </c>
      <c r="G193" s="12">
        <v>0</v>
      </c>
      <c r="H193" s="12">
        <v>5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3</v>
      </c>
    </row>
    <row r="194" spans="1:16" x14ac:dyDescent="0.25">
      <c r="A194" s="25" t="s">
        <v>675</v>
      </c>
      <c r="B194" s="25" t="s">
        <v>676</v>
      </c>
      <c r="C194" s="12">
        <v>20</v>
      </c>
      <c r="D194" s="12">
        <v>23</v>
      </c>
      <c r="E194" s="26">
        <v>-0.13043478260869601</v>
      </c>
      <c r="F194" s="12">
        <v>1</v>
      </c>
      <c r="G194" s="12">
        <v>1</v>
      </c>
      <c r="H194" s="12">
        <v>4</v>
      </c>
      <c r="I194" s="12">
        <v>4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0">
        <v>7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1</v>
      </c>
      <c r="D196" s="12">
        <v>0</v>
      </c>
      <c r="E196" s="26">
        <v>0</v>
      </c>
      <c r="F196" s="12">
        <v>0</v>
      </c>
      <c r="G196" s="12">
        <v>0</v>
      </c>
      <c r="H196" s="12">
        <v>0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1</v>
      </c>
    </row>
    <row r="197" spans="1:16" x14ac:dyDescent="0.25">
      <c r="A197" s="25" t="s">
        <v>681</v>
      </c>
      <c r="B197" s="25" t="s">
        <v>682</v>
      </c>
      <c r="C197" s="12">
        <v>48</v>
      </c>
      <c r="D197" s="12">
        <v>39</v>
      </c>
      <c r="E197" s="26">
        <v>0.230769230769231</v>
      </c>
      <c r="F197" s="12">
        <v>1</v>
      </c>
      <c r="G197" s="12">
        <v>0</v>
      </c>
      <c r="H197" s="12">
        <v>2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ht="22.5" x14ac:dyDescent="0.25">
      <c r="A198" s="25" t="s">
        <v>683</v>
      </c>
      <c r="B198" s="25" t="s">
        <v>684</v>
      </c>
      <c r="C198" s="12">
        <v>1</v>
      </c>
      <c r="D198" s="12">
        <v>1</v>
      </c>
      <c r="E198" s="26">
        <v>0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3</v>
      </c>
      <c r="D199" s="12">
        <v>0</v>
      </c>
      <c r="E199" s="26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1</v>
      </c>
    </row>
    <row r="200" spans="1:16" ht="22.5" x14ac:dyDescent="0.25">
      <c r="A200" s="25" t="s">
        <v>687</v>
      </c>
      <c r="B200" s="25" t="s">
        <v>688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8" t="s">
        <v>689</v>
      </c>
      <c r="B201" s="199"/>
      <c r="C201" s="22">
        <v>60</v>
      </c>
      <c r="D201" s="22">
        <v>66</v>
      </c>
      <c r="E201" s="23">
        <v>-9.0909090909090898E-2</v>
      </c>
      <c r="F201" s="22">
        <v>24</v>
      </c>
      <c r="G201" s="22">
        <v>12</v>
      </c>
      <c r="H201" s="22">
        <v>30</v>
      </c>
      <c r="I201" s="22">
        <v>13</v>
      </c>
      <c r="J201" s="22">
        <v>0</v>
      </c>
      <c r="K201" s="22">
        <v>0</v>
      </c>
      <c r="L201" s="22">
        <v>0</v>
      </c>
      <c r="M201" s="22">
        <v>0</v>
      </c>
      <c r="N201" s="22">
        <v>7</v>
      </c>
      <c r="O201" s="22">
        <v>0</v>
      </c>
      <c r="P201" s="24">
        <v>22</v>
      </c>
    </row>
    <row r="202" spans="1:16" x14ac:dyDescent="0.25">
      <c r="A202" s="25" t="s">
        <v>690</v>
      </c>
      <c r="B202" s="25" t="s">
        <v>691</v>
      </c>
      <c r="C202" s="12">
        <v>8</v>
      </c>
      <c r="D202" s="12">
        <v>6</v>
      </c>
      <c r="E202" s="26">
        <v>0.33333333333333298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5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1</v>
      </c>
      <c r="D204" s="12">
        <v>3</v>
      </c>
      <c r="E204" s="26">
        <v>-0.66666666666666696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1</v>
      </c>
    </row>
    <row r="205" spans="1:16" ht="22.5" x14ac:dyDescent="0.25">
      <c r="A205" s="25" t="s">
        <v>696</v>
      </c>
      <c r="B205" s="25" t="s">
        <v>697</v>
      </c>
      <c r="C205" s="12">
        <v>1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42</v>
      </c>
      <c r="D206" s="12">
        <v>50</v>
      </c>
      <c r="E206" s="26">
        <v>-0.16</v>
      </c>
      <c r="F206" s="12">
        <v>23</v>
      </c>
      <c r="G206" s="12">
        <v>12</v>
      </c>
      <c r="H206" s="12">
        <v>24</v>
      </c>
      <c r="I206" s="12">
        <v>11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0</v>
      </c>
      <c r="P206" s="20">
        <v>19</v>
      </c>
    </row>
    <row r="207" spans="1:16" ht="22.5" x14ac:dyDescent="0.25">
      <c r="A207" s="25" t="s">
        <v>700</v>
      </c>
      <c r="B207" s="25" t="s">
        <v>701</v>
      </c>
      <c r="C207" s="12">
        <v>1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1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1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1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4</v>
      </c>
      <c r="D214" s="12">
        <v>3</v>
      </c>
      <c r="E214" s="26">
        <v>0.33333333333333298</v>
      </c>
      <c r="F214" s="12">
        <v>1</v>
      </c>
      <c r="G214" s="12">
        <v>0</v>
      </c>
      <c r="H214" s="12">
        <v>1</v>
      </c>
      <c r="I214" s="12">
        <v>1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3</v>
      </c>
      <c r="D222" s="12">
        <v>4</v>
      </c>
      <c r="E222" s="26">
        <v>-0.25</v>
      </c>
      <c r="F222" s="12">
        <v>0</v>
      </c>
      <c r="G222" s="12">
        <v>0</v>
      </c>
      <c r="H222" s="12">
        <v>4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8" t="s">
        <v>732</v>
      </c>
      <c r="B223" s="199"/>
      <c r="C223" s="22">
        <v>440</v>
      </c>
      <c r="D223" s="22">
        <v>417</v>
      </c>
      <c r="E223" s="23">
        <v>5.5155875299760203E-2</v>
      </c>
      <c r="F223" s="22">
        <v>305</v>
      </c>
      <c r="G223" s="22">
        <v>257</v>
      </c>
      <c r="H223" s="22">
        <v>155</v>
      </c>
      <c r="I223" s="22">
        <v>127</v>
      </c>
      <c r="J223" s="22">
        <v>0</v>
      </c>
      <c r="K223" s="22">
        <v>1</v>
      </c>
      <c r="L223" s="22">
        <v>0</v>
      </c>
      <c r="M223" s="22">
        <v>0</v>
      </c>
      <c r="N223" s="22">
        <v>4</v>
      </c>
      <c r="O223" s="22">
        <v>10</v>
      </c>
      <c r="P223" s="24">
        <v>333</v>
      </c>
    </row>
    <row r="224" spans="1:16" x14ac:dyDescent="0.25">
      <c r="A224" s="25" t="s">
        <v>733</v>
      </c>
      <c r="B224" s="25" t="s">
        <v>734</v>
      </c>
      <c r="C224" s="12">
        <v>2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  <c r="P228" s="20">
        <v>2</v>
      </c>
    </row>
    <row r="229" spans="1:16" x14ac:dyDescent="0.25">
      <c r="A229" s="25" t="s">
        <v>743</v>
      </c>
      <c r="B229" s="25" t="s">
        <v>744</v>
      </c>
      <c r="C229" s="12">
        <v>1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0</v>
      </c>
      <c r="D230" s="12">
        <v>0</v>
      </c>
      <c r="E230" s="26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1</v>
      </c>
    </row>
    <row r="231" spans="1:16" x14ac:dyDescent="0.25">
      <c r="A231" s="25" t="s">
        <v>747</v>
      </c>
      <c r="B231" s="25" t="s">
        <v>748</v>
      </c>
      <c r="C231" s="12">
        <v>13</v>
      </c>
      <c r="D231" s="12">
        <v>15</v>
      </c>
      <c r="E231" s="26">
        <v>-0.133333333333333</v>
      </c>
      <c r="F231" s="12">
        <v>1</v>
      </c>
      <c r="G231" s="12">
        <v>0</v>
      </c>
      <c r="H231" s="12">
        <v>4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2</v>
      </c>
    </row>
    <row r="232" spans="1:16" x14ac:dyDescent="0.25">
      <c r="A232" s="25" t="s">
        <v>749</v>
      </c>
      <c r="B232" s="25" t="s">
        <v>750</v>
      </c>
      <c r="C232" s="12">
        <v>15</v>
      </c>
      <c r="D232" s="12">
        <v>12</v>
      </c>
      <c r="E232" s="26">
        <v>0.25</v>
      </c>
      <c r="F232" s="12">
        <v>0</v>
      </c>
      <c r="G232" s="12">
        <v>0</v>
      </c>
      <c r="H232" s="12">
        <v>2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0</v>
      </c>
    </row>
    <row r="233" spans="1:16" x14ac:dyDescent="0.25">
      <c r="A233" s="25" t="s">
        <v>751</v>
      </c>
      <c r="B233" s="25" t="s">
        <v>752</v>
      </c>
      <c r="C233" s="12">
        <v>10</v>
      </c>
      <c r="D233" s="12">
        <v>5</v>
      </c>
      <c r="E233" s="26">
        <v>1</v>
      </c>
      <c r="F233" s="12">
        <v>0</v>
      </c>
      <c r="G233" s="12">
        <v>0</v>
      </c>
      <c r="H233" s="12">
        <v>2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0</v>
      </c>
    </row>
    <row r="234" spans="1:16" ht="22.5" x14ac:dyDescent="0.25">
      <c r="A234" s="25" t="s">
        <v>753</v>
      </c>
      <c r="B234" s="25" t="s">
        <v>754</v>
      </c>
      <c r="C234" s="12">
        <v>0</v>
      </c>
      <c r="D234" s="12">
        <v>1</v>
      </c>
      <c r="E234" s="26">
        <v>-1</v>
      </c>
      <c r="F234" s="12">
        <v>1</v>
      </c>
      <c r="G234" s="12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2</v>
      </c>
      <c r="D235" s="12">
        <v>0</v>
      </c>
      <c r="E235" s="26">
        <v>0</v>
      </c>
      <c r="F235" s="12">
        <v>0</v>
      </c>
      <c r="G235" s="12">
        <v>0</v>
      </c>
      <c r="H235" s="12">
        <v>1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1</v>
      </c>
    </row>
    <row r="236" spans="1:16" x14ac:dyDescent="0.25">
      <c r="A236" s="25" t="s">
        <v>757</v>
      </c>
      <c r="B236" s="25" t="s">
        <v>758</v>
      </c>
      <c r="C236" s="12">
        <v>0</v>
      </c>
      <c r="D236" s="12">
        <v>2</v>
      </c>
      <c r="E236" s="26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0">
        <v>1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397</v>
      </c>
      <c r="D238" s="12">
        <v>381</v>
      </c>
      <c r="E238" s="26">
        <v>4.1994750656167999E-2</v>
      </c>
      <c r="F238" s="12">
        <v>303</v>
      </c>
      <c r="G238" s="12">
        <v>256</v>
      </c>
      <c r="H238" s="12">
        <v>146</v>
      </c>
      <c r="I238" s="12">
        <v>119</v>
      </c>
      <c r="J238" s="12">
        <v>0</v>
      </c>
      <c r="K238" s="12">
        <v>0</v>
      </c>
      <c r="L238" s="12">
        <v>0</v>
      </c>
      <c r="M238" s="12">
        <v>0</v>
      </c>
      <c r="N238" s="12">
        <v>2</v>
      </c>
      <c r="O238" s="12">
        <v>10</v>
      </c>
      <c r="P238" s="20">
        <v>326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1</v>
      </c>
      <c r="E241" s="26">
        <v>-1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8" t="s">
        <v>773</v>
      </c>
      <c r="B244" s="199"/>
      <c r="C244" s="22">
        <v>0</v>
      </c>
      <c r="D244" s="22">
        <v>4</v>
      </c>
      <c r="E244" s="23">
        <v>-1</v>
      </c>
      <c r="F244" s="22">
        <v>0</v>
      </c>
      <c r="G244" s="22">
        <v>0</v>
      </c>
      <c r="H244" s="22">
        <v>4</v>
      </c>
      <c r="I244" s="22">
        <v>4</v>
      </c>
      <c r="J244" s="22">
        <v>0</v>
      </c>
      <c r="K244" s="22">
        <v>0</v>
      </c>
      <c r="L244" s="22">
        <v>0</v>
      </c>
      <c r="M244" s="22">
        <v>0</v>
      </c>
      <c r="N244" s="22">
        <v>2</v>
      </c>
      <c r="O244" s="22">
        <v>0</v>
      </c>
      <c r="P244" s="24">
        <v>2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0</v>
      </c>
      <c r="D249" s="12">
        <v>0</v>
      </c>
      <c r="E249" s="26">
        <v>0</v>
      </c>
      <c r="F249" s="12">
        <v>0</v>
      </c>
      <c r="G249" s="12">
        <v>0</v>
      </c>
      <c r="H249" s="12">
        <v>2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0">
        <v>1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1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1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1</v>
      </c>
      <c r="E256" s="26">
        <v>-1</v>
      </c>
      <c r="F256" s="12">
        <v>0</v>
      </c>
      <c r="G256" s="12">
        <v>0</v>
      </c>
      <c r="H256" s="12">
        <v>1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1</v>
      </c>
      <c r="E258" s="26">
        <v>-1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2</v>
      </c>
      <c r="E260" s="26">
        <v>-1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1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8" t="s">
        <v>826</v>
      </c>
      <c r="B271" s="199"/>
      <c r="C271" s="22">
        <v>124</v>
      </c>
      <c r="D271" s="22">
        <v>92</v>
      </c>
      <c r="E271" s="23">
        <v>0.34782608695652201</v>
      </c>
      <c r="F271" s="22">
        <v>79</v>
      </c>
      <c r="G271" s="22">
        <v>82</v>
      </c>
      <c r="H271" s="22">
        <v>67</v>
      </c>
      <c r="I271" s="22">
        <v>113</v>
      </c>
      <c r="J271" s="22">
        <v>0</v>
      </c>
      <c r="K271" s="22">
        <v>1</v>
      </c>
      <c r="L271" s="22">
        <v>0</v>
      </c>
      <c r="M271" s="22">
        <v>0</v>
      </c>
      <c r="N271" s="22">
        <v>0</v>
      </c>
      <c r="O271" s="22">
        <v>4</v>
      </c>
      <c r="P271" s="24">
        <v>153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38</v>
      </c>
      <c r="D273" s="12">
        <v>38</v>
      </c>
      <c r="E273" s="26">
        <v>0</v>
      </c>
      <c r="F273" s="12">
        <v>37</v>
      </c>
      <c r="G273" s="12">
        <v>36</v>
      </c>
      <c r="H273" s="12">
        <v>44</v>
      </c>
      <c r="I273" s="12">
        <v>59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3</v>
      </c>
      <c r="P273" s="20">
        <v>68</v>
      </c>
    </row>
    <row r="274" spans="1:16" ht="33.75" x14ac:dyDescent="0.25">
      <c r="A274" s="25" t="s">
        <v>831</v>
      </c>
      <c r="B274" s="25" t="s">
        <v>832</v>
      </c>
      <c r="C274" s="12">
        <v>49</v>
      </c>
      <c r="D274" s="12">
        <v>45</v>
      </c>
      <c r="E274" s="26">
        <v>8.8888888888888906E-2</v>
      </c>
      <c r="F274" s="12">
        <v>39</v>
      </c>
      <c r="G274" s="12">
        <v>42</v>
      </c>
      <c r="H274" s="12">
        <v>19</v>
      </c>
      <c r="I274" s="12">
        <v>41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</v>
      </c>
      <c r="P274" s="20">
        <v>69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1</v>
      </c>
    </row>
    <row r="276" spans="1:16" x14ac:dyDescent="0.25">
      <c r="A276" s="25" t="s">
        <v>835</v>
      </c>
      <c r="B276" s="25" t="s">
        <v>836</v>
      </c>
      <c r="C276" s="12">
        <v>3</v>
      </c>
      <c r="D276" s="12">
        <v>1</v>
      </c>
      <c r="E276" s="26">
        <v>2</v>
      </c>
      <c r="F276" s="12">
        <v>0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6</v>
      </c>
      <c r="D277" s="12">
        <v>2</v>
      </c>
      <c r="E277" s="26">
        <v>2</v>
      </c>
      <c r="F277" s="12">
        <v>2</v>
      </c>
      <c r="G277" s="12">
        <v>2</v>
      </c>
      <c r="H277" s="12">
        <v>2</v>
      </c>
      <c r="I277" s="12">
        <v>6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6</v>
      </c>
    </row>
    <row r="278" spans="1:16" ht="22.5" x14ac:dyDescent="0.25">
      <c r="A278" s="25" t="s">
        <v>839</v>
      </c>
      <c r="B278" s="25" t="s">
        <v>840</v>
      </c>
      <c r="C278" s="12">
        <v>6</v>
      </c>
      <c r="D278" s="12">
        <v>5</v>
      </c>
      <c r="E278" s="26">
        <v>0.2</v>
      </c>
      <c r="F278" s="12">
        <v>1</v>
      </c>
      <c r="G278" s="12">
        <v>2</v>
      </c>
      <c r="H278" s="12">
        <v>1</v>
      </c>
      <c r="I278" s="12">
        <v>3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0">
        <v>7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1</v>
      </c>
      <c r="E279" s="26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22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1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1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1</v>
      </c>
    </row>
    <row r="291" spans="1:16" ht="22.5" x14ac:dyDescent="0.25">
      <c r="A291" s="25" t="s">
        <v>865</v>
      </c>
      <c r="B291" s="25" t="s">
        <v>866</v>
      </c>
      <c r="C291" s="12">
        <v>0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8" t="s">
        <v>885</v>
      </c>
      <c r="B301" s="199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8" t="s">
        <v>892</v>
      </c>
      <c r="B305" s="199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8" t="s">
        <v>905</v>
      </c>
      <c r="B312" s="199"/>
      <c r="C312" s="22">
        <v>48</v>
      </c>
      <c r="D312" s="22">
        <v>27</v>
      </c>
      <c r="E312" s="23">
        <v>0.77777777777777801</v>
      </c>
      <c r="F312" s="22">
        <v>2</v>
      </c>
      <c r="G312" s="22">
        <v>3</v>
      </c>
      <c r="H312" s="22">
        <v>24</v>
      </c>
      <c r="I312" s="22">
        <v>14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9</v>
      </c>
      <c r="P312" s="24">
        <v>3</v>
      </c>
    </row>
    <row r="313" spans="1:16" x14ac:dyDescent="0.25">
      <c r="A313" s="25" t="s">
        <v>906</v>
      </c>
      <c r="B313" s="25" t="s">
        <v>907</v>
      </c>
      <c r="C313" s="12">
        <v>46</v>
      </c>
      <c r="D313" s="12">
        <v>26</v>
      </c>
      <c r="E313" s="26">
        <v>0.76923076923076905</v>
      </c>
      <c r="F313" s="12">
        <v>2</v>
      </c>
      <c r="G313" s="12">
        <v>2</v>
      </c>
      <c r="H313" s="12">
        <v>24</v>
      </c>
      <c r="I313" s="12">
        <v>10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9</v>
      </c>
      <c r="P313" s="20">
        <v>2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2</v>
      </c>
      <c r="D315" s="12">
        <v>1</v>
      </c>
      <c r="E315" s="26">
        <v>1</v>
      </c>
      <c r="F315" s="12">
        <v>0</v>
      </c>
      <c r="G315" s="12">
        <v>1</v>
      </c>
      <c r="H315" s="12">
        <v>0</v>
      </c>
      <c r="I315" s="12">
        <v>4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1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8" t="s">
        <v>916</v>
      </c>
      <c r="B318" s="199"/>
      <c r="C318" s="22">
        <v>3</v>
      </c>
      <c r="D318" s="22">
        <v>4</v>
      </c>
      <c r="E318" s="23">
        <v>-0.25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2</v>
      </c>
    </row>
    <row r="319" spans="1:16" x14ac:dyDescent="0.25">
      <c r="A319" s="25" t="s">
        <v>917</v>
      </c>
      <c r="B319" s="25" t="s">
        <v>918</v>
      </c>
      <c r="C319" s="12">
        <v>3</v>
      </c>
      <c r="D319" s="12">
        <v>4</v>
      </c>
      <c r="E319" s="26">
        <v>-0.25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2</v>
      </c>
    </row>
    <row r="320" spans="1:16" x14ac:dyDescent="0.25">
      <c r="A320" s="198" t="s">
        <v>919</v>
      </c>
      <c r="B320" s="199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8" t="s">
        <v>924</v>
      </c>
      <c r="B323" s="199"/>
      <c r="C323" s="22">
        <v>3664</v>
      </c>
      <c r="D323" s="22">
        <v>3785</v>
      </c>
      <c r="E323" s="23">
        <v>-3.19682959048877E-2</v>
      </c>
      <c r="F323" s="22">
        <v>6</v>
      </c>
      <c r="G323" s="22">
        <v>0</v>
      </c>
      <c r="H323" s="22">
        <v>58</v>
      </c>
      <c r="I323" s="22">
        <v>2</v>
      </c>
      <c r="J323" s="22">
        <v>1</v>
      </c>
      <c r="K323" s="22">
        <v>0</v>
      </c>
      <c r="L323" s="22">
        <v>0</v>
      </c>
      <c r="M323" s="22">
        <v>0</v>
      </c>
      <c r="N323" s="22">
        <v>1</v>
      </c>
      <c r="O323" s="22">
        <v>1</v>
      </c>
      <c r="P323" s="24">
        <v>4</v>
      </c>
    </row>
    <row r="324" spans="1:16" x14ac:dyDescent="0.25">
      <c r="A324" s="25" t="s">
        <v>925</v>
      </c>
      <c r="B324" s="25" t="s">
        <v>926</v>
      </c>
      <c r="C324" s="12">
        <v>3664</v>
      </c>
      <c r="D324" s="12">
        <v>3785</v>
      </c>
      <c r="E324" s="26">
        <v>-3.19682959048877E-2</v>
      </c>
      <c r="F324" s="12">
        <v>6</v>
      </c>
      <c r="G324" s="12">
        <v>0</v>
      </c>
      <c r="H324" s="12">
        <v>58</v>
      </c>
      <c r="I324" s="12">
        <v>2</v>
      </c>
      <c r="J324" s="12">
        <v>1</v>
      </c>
      <c r="K324" s="12">
        <v>0</v>
      </c>
      <c r="L324" s="12">
        <v>0</v>
      </c>
      <c r="M324" s="12">
        <v>0</v>
      </c>
      <c r="N324" s="12">
        <v>1</v>
      </c>
      <c r="O324" s="12">
        <v>1</v>
      </c>
      <c r="P324" s="20">
        <v>4</v>
      </c>
    </row>
    <row r="325" spans="1:16" x14ac:dyDescent="0.25">
      <c r="A325" s="198" t="s">
        <v>927</v>
      </c>
      <c r="B325" s="199"/>
      <c r="C325" s="22">
        <v>4</v>
      </c>
      <c r="D325" s="22">
        <v>2</v>
      </c>
      <c r="E325" s="23">
        <v>1</v>
      </c>
      <c r="F325" s="22">
        <v>0</v>
      </c>
      <c r="G325" s="22">
        <v>0</v>
      </c>
      <c r="H325" s="22">
        <v>0</v>
      </c>
      <c r="I325" s="22">
        <v>2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1</v>
      </c>
      <c r="D328" s="12">
        <v>1</v>
      </c>
      <c r="E328" s="26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1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3</v>
      </c>
      <c r="D336" s="12">
        <v>1</v>
      </c>
      <c r="E336" s="26">
        <v>2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8" t="s">
        <v>950</v>
      </c>
      <c r="B337" s="199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8" t="s">
        <v>953</v>
      </c>
      <c r="B339" s="199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00" t="s">
        <v>956</v>
      </c>
      <c r="B341" s="201"/>
      <c r="C341" s="27">
        <v>16542</v>
      </c>
      <c r="D341" s="27">
        <v>15763</v>
      </c>
      <c r="E341" s="28">
        <v>4.9419526739833797E-2</v>
      </c>
      <c r="F341" s="27">
        <v>2335</v>
      </c>
      <c r="G341" s="27">
        <v>1900</v>
      </c>
      <c r="H341" s="27">
        <v>2253</v>
      </c>
      <c r="I341" s="27">
        <v>1941</v>
      </c>
      <c r="J341" s="27">
        <v>16</v>
      </c>
      <c r="K341" s="27">
        <v>36</v>
      </c>
      <c r="L341" s="27">
        <v>6</v>
      </c>
      <c r="M341" s="27">
        <v>4</v>
      </c>
      <c r="N341" s="27">
        <v>144</v>
      </c>
      <c r="O341" s="27">
        <v>121</v>
      </c>
      <c r="P341" s="27">
        <v>3045</v>
      </c>
    </row>
    <row r="342" spans="1:16" x14ac:dyDescent="0.25">
      <c r="A342" s="4"/>
    </row>
  </sheetData>
  <sheetProtection algorithmName="SHA-512" hashValue="XvlsEqrlsJgiIgtJb8347F+W+52xuhsoL5cLeRY82kDyryJCmgG9CjN6J8pGe1F6mLcjGYldnmby6LALFa8qkw==" saltValue="VTavzFfdh1qTTElFr/2bt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0">
        <v>3</v>
      </c>
    </row>
    <row r="8" spans="1:3" x14ac:dyDescent="0.25">
      <c r="A8" s="192"/>
      <c r="B8" s="11" t="s">
        <v>334</v>
      </c>
      <c r="C8" s="20">
        <v>19</v>
      </c>
    </row>
    <row r="9" spans="1:3" x14ac:dyDescent="0.25">
      <c r="A9" s="192"/>
      <c r="B9" s="11" t="s">
        <v>962</v>
      </c>
      <c r="C9" s="20">
        <v>13</v>
      </c>
    </row>
    <row r="10" spans="1:3" x14ac:dyDescent="0.25">
      <c r="A10" s="192"/>
      <c r="B10" s="11" t="s">
        <v>963</v>
      </c>
      <c r="C10" s="20">
        <v>0</v>
      </c>
    </row>
    <row r="11" spans="1:3" x14ac:dyDescent="0.25">
      <c r="A11" s="192"/>
      <c r="B11" s="11" t="s">
        <v>964</v>
      </c>
      <c r="C11" s="20">
        <v>9</v>
      </c>
    </row>
    <row r="12" spans="1:3" x14ac:dyDescent="0.25">
      <c r="A12" s="192"/>
      <c r="B12" s="11" t="s">
        <v>965</v>
      </c>
      <c r="C12" s="20">
        <v>9</v>
      </c>
    </row>
    <row r="13" spans="1:3" x14ac:dyDescent="0.25">
      <c r="A13" s="192"/>
      <c r="B13" s="11" t="s">
        <v>966</v>
      </c>
      <c r="C13" s="20">
        <v>11</v>
      </c>
    </row>
    <row r="14" spans="1:3" x14ac:dyDescent="0.25">
      <c r="A14" s="192"/>
      <c r="B14" s="11" t="s">
        <v>518</v>
      </c>
      <c r="C14" s="20">
        <v>7</v>
      </c>
    </row>
    <row r="15" spans="1:3" x14ac:dyDescent="0.25">
      <c r="A15" s="192"/>
      <c r="B15" s="11" t="s">
        <v>967</v>
      </c>
      <c r="C15" s="20">
        <v>8</v>
      </c>
    </row>
    <row r="16" spans="1:3" x14ac:dyDescent="0.25">
      <c r="A16" s="192"/>
      <c r="B16" s="11" t="s">
        <v>968</v>
      </c>
      <c r="C16" s="20">
        <v>0</v>
      </c>
    </row>
    <row r="17" spans="1:3" x14ac:dyDescent="0.25">
      <c r="A17" s="192"/>
      <c r="B17" s="11" t="s">
        <v>651</v>
      </c>
      <c r="C17" s="20">
        <v>2</v>
      </c>
    </row>
    <row r="18" spans="1:3" x14ac:dyDescent="0.25">
      <c r="A18" s="192"/>
      <c r="B18" s="11" t="s">
        <v>969</v>
      </c>
      <c r="C18" s="20">
        <v>36</v>
      </c>
    </row>
    <row r="19" spans="1:3" x14ac:dyDescent="0.25">
      <c r="A19" s="192"/>
      <c r="B19" s="11" t="s">
        <v>970</v>
      </c>
      <c r="C19" s="20">
        <v>23</v>
      </c>
    </row>
    <row r="20" spans="1:3" x14ac:dyDescent="0.25">
      <c r="A20" s="192"/>
      <c r="B20" s="11" t="s">
        <v>971</v>
      </c>
      <c r="C20" s="20">
        <v>9</v>
      </c>
    </row>
    <row r="21" spans="1:3" x14ac:dyDescent="0.25">
      <c r="A21" s="192"/>
      <c r="B21" s="11" t="s">
        <v>972</v>
      </c>
      <c r="C21" s="20">
        <v>11</v>
      </c>
    </row>
    <row r="22" spans="1:3" x14ac:dyDescent="0.25">
      <c r="A22" s="192"/>
      <c r="B22" s="11" t="s">
        <v>973</v>
      </c>
      <c r="C22" s="20">
        <v>3</v>
      </c>
    </row>
    <row r="23" spans="1:3" x14ac:dyDescent="0.25">
      <c r="A23" s="192"/>
      <c r="B23" s="11" t="s">
        <v>974</v>
      </c>
      <c r="C23" s="20">
        <v>3</v>
      </c>
    </row>
    <row r="24" spans="1:3" x14ac:dyDescent="0.25">
      <c r="A24" s="192"/>
      <c r="B24" s="11" t="s">
        <v>111</v>
      </c>
      <c r="C24" s="20">
        <v>9</v>
      </c>
    </row>
    <row r="25" spans="1:3" x14ac:dyDescent="0.25">
      <c r="A25" s="192"/>
      <c r="B25" s="11" t="s">
        <v>975</v>
      </c>
      <c r="C25" s="20">
        <v>4</v>
      </c>
    </row>
    <row r="26" spans="1:3" x14ac:dyDescent="0.25">
      <c r="A26" s="193"/>
      <c r="B26" s="11" t="s">
        <v>976</v>
      </c>
      <c r="C26" s="20">
        <v>0</v>
      </c>
    </row>
    <row r="27" spans="1:3" x14ac:dyDescent="0.25">
      <c r="A27" s="191" t="s">
        <v>977</v>
      </c>
      <c r="B27" s="11" t="s">
        <v>978</v>
      </c>
      <c r="C27" s="20">
        <v>14</v>
      </c>
    </row>
    <row r="28" spans="1:3" x14ac:dyDescent="0.25">
      <c r="A28" s="192"/>
      <c r="B28" s="11" t="s">
        <v>979</v>
      </c>
      <c r="C28" s="20">
        <v>66</v>
      </c>
    </row>
    <row r="29" spans="1:3" x14ac:dyDescent="0.25">
      <c r="A29" s="193"/>
      <c r="B29" s="11" t="s">
        <v>980</v>
      </c>
      <c r="C29" s="20">
        <v>10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/>
    </row>
    <row r="34" spans="1:3" x14ac:dyDescent="0.25">
      <c r="A34" s="191" t="s">
        <v>983</v>
      </c>
      <c r="B34" s="11" t="s">
        <v>984</v>
      </c>
      <c r="C34" s="20">
        <v>3</v>
      </c>
    </row>
    <row r="35" spans="1:3" x14ac:dyDescent="0.25">
      <c r="A35" s="192"/>
      <c r="B35" s="11" t="s">
        <v>985</v>
      </c>
      <c r="C35" s="20">
        <v>40</v>
      </c>
    </row>
    <row r="36" spans="1:3" x14ac:dyDescent="0.25">
      <c r="A36" s="192"/>
      <c r="B36" s="11" t="s">
        <v>986</v>
      </c>
      <c r="C36" s="20">
        <v>0</v>
      </c>
    </row>
    <row r="37" spans="1:3" x14ac:dyDescent="0.25">
      <c r="A37" s="193"/>
      <c r="B37" s="11" t="s">
        <v>987</v>
      </c>
      <c r="C37" s="20">
        <v>4</v>
      </c>
    </row>
    <row r="38" spans="1:3" x14ac:dyDescent="0.25">
      <c r="A38" s="10" t="s">
        <v>988</v>
      </c>
      <c r="B38" s="14"/>
      <c r="C38" s="20">
        <v>0</v>
      </c>
    </row>
    <row r="39" spans="1:3" x14ac:dyDescent="0.25">
      <c r="A39" s="10" t="s">
        <v>989</v>
      </c>
      <c r="B39" s="14"/>
      <c r="C39" s="20">
        <v>59</v>
      </c>
    </row>
    <row r="40" spans="1:3" x14ac:dyDescent="0.25">
      <c r="A40" s="10" t="s">
        <v>990</v>
      </c>
      <c r="B40" s="14"/>
      <c r="C40" s="20">
        <v>23</v>
      </c>
    </row>
    <row r="41" spans="1:3" x14ac:dyDescent="0.25">
      <c r="A41" s="10" t="s">
        <v>991</v>
      </c>
      <c r="B41" s="14"/>
      <c r="C41" s="20">
        <v>5</v>
      </c>
    </row>
    <row r="42" spans="1:3" x14ac:dyDescent="0.25">
      <c r="A42" s="10" t="s">
        <v>992</v>
      </c>
      <c r="B42" s="14"/>
      <c r="C42" s="20">
        <v>0</v>
      </c>
    </row>
    <row r="43" spans="1:3" x14ac:dyDescent="0.25">
      <c r="A43" s="10" t="s">
        <v>993</v>
      </c>
      <c r="B43" s="14"/>
      <c r="C43" s="20">
        <v>6</v>
      </c>
    </row>
    <row r="44" spans="1:3" x14ac:dyDescent="0.25">
      <c r="A44" s="10" t="s">
        <v>994</v>
      </c>
      <c r="B44" s="14"/>
      <c r="C44" s="20">
        <v>5</v>
      </c>
    </row>
    <row r="45" spans="1:3" x14ac:dyDescent="0.25">
      <c r="A45" s="10" t="s">
        <v>995</v>
      </c>
      <c r="B45" s="14"/>
      <c r="C45" s="20">
        <v>0</v>
      </c>
    </row>
    <row r="46" spans="1:3" x14ac:dyDescent="0.25">
      <c r="A46" s="10" t="s">
        <v>980</v>
      </c>
      <c r="B46" s="14"/>
      <c r="C46" s="20">
        <v>0</v>
      </c>
    </row>
    <row r="47" spans="1:3" x14ac:dyDescent="0.25">
      <c r="A47" s="191" t="s">
        <v>996</v>
      </c>
      <c r="B47" s="11" t="s">
        <v>997</v>
      </c>
      <c r="C47" s="20">
        <v>17</v>
      </c>
    </row>
    <row r="48" spans="1:3" x14ac:dyDescent="0.25">
      <c r="A48" s="192"/>
      <c r="B48" s="11" t="s">
        <v>998</v>
      </c>
      <c r="C48" s="20">
        <v>2</v>
      </c>
    </row>
    <row r="49" spans="1:3" x14ac:dyDescent="0.25">
      <c r="A49" s="192"/>
      <c r="B49" s="11" t="s">
        <v>999</v>
      </c>
      <c r="C49" s="20">
        <v>6</v>
      </c>
    </row>
    <row r="50" spans="1:3" x14ac:dyDescent="0.25">
      <c r="A50" s="192"/>
      <c r="B50" s="11" t="s">
        <v>1000</v>
      </c>
      <c r="C50" s="20">
        <v>0</v>
      </c>
    </row>
    <row r="51" spans="1:3" x14ac:dyDescent="0.25">
      <c r="A51" s="193"/>
      <c r="B51" s="11" t="s">
        <v>1001</v>
      </c>
      <c r="C51" s="20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7</v>
      </c>
    </row>
    <row r="56" spans="1:3" x14ac:dyDescent="0.25">
      <c r="A56" s="191" t="s">
        <v>79</v>
      </c>
      <c r="B56" s="11" t="s">
        <v>1003</v>
      </c>
      <c r="C56" s="20">
        <v>44</v>
      </c>
    </row>
    <row r="57" spans="1:3" x14ac:dyDescent="0.25">
      <c r="A57" s="193"/>
      <c r="B57" s="11" t="s">
        <v>1004</v>
      </c>
      <c r="C57" s="20">
        <v>77</v>
      </c>
    </row>
    <row r="58" spans="1:3" x14ac:dyDescent="0.25">
      <c r="A58" s="191" t="s">
        <v>1005</v>
      </c>
      <c r="B58" s="11" t="s">
        <v>1006</v>
      </c>
      <c r="C58" s="20">
        <v>0</v>
      </c>
    </row>
    <row r="59" spans="1:3" x14ac:dyDescent="0.25">
      <c r="A59" s="193"/>
      <c r="B59" s="11" t="s">
        <v>1007</v>
      </c>
      <c r="C59" s="20">
        <v>0</v>
      </c>
    </row>
    <row r="60" spans="1:3" x14ac:dyDescent="0.25">
      <c r="A60" s="191" t="s">
        <v>1008</v>
      </c>
      <c r="B60" s="11" t="s">
        <v>1006</v>
      </c>
      <c r="C60" s="20">
        <v>8</v>
      </c>
    </row>
    <row r="61" spans="1:3" x14ac:dyDescent="0.25">
      <c r="A61" s="193"/>
      <c r="B61" s="11" t="s">
        <v>1007</v>
      </c>
      <c r="C61" s="20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0">
        <v>1064</v>
      </c>
    </row>
    <row r="66" spans="1:3" x14ac:dyDescent="0.25">
      <c r="A66" s="192"/>
      <c r="B66" s="11" t="s">
        <v>1010</v>
      </c>
      <c r="C66" s="19"/>
    </row>
    <row r="67" spans="1:3" x14ac:dyDescent="0.25">
      <c r="A67" s="192"/>
      <c r="B67" s="11" t="s">
        <v>1011</v>
      </c>
      <c r="C67" s="19"/>
    </row>
    <row r="68" spans="1:3" x14ac:dyDescent="0.25">
      <c r="A68" s="192"/>
      <c r="B68" s="11" t="s">
        <v>1012</v>
      </c>
      <c r="C68" s="19"/>
    </row>
    <row r="69" spans="1:3" x14ac:dyDescent="0.25">
      <c r="A69" s="193"/>
      <c r="B69" s="11" t="s">
        <v>1013</v>
      </c>
      <c r="C69" s="19"/>
    </row>
    <row r="70" spans="1:3" x14ac:dyDescent="0.25">
      <c r="A70" s="191" t="s">
        <v>1014</v>
      </c>
      <c r="B70" s="11" t="s">
        <v>1015</v>
      </c>
      <c r="C70" s="19"/>
    </row>
    <row r="71" spans="1:3" x14ac:dyDescent="0.25">
      <c r="A71" s="193"/>
      <c r="B71" s="11" t="s">
        <v>1016</v>
      </c>
      <c r="C71" s="19"/>
    </row>
    <row r="72" spans="1:3" x14ac:dyDescent="0.25">
      <c r="A72" s="191" t="s">
        <v>1017</v>
      </c>
      <c r="B72" s="11" t="s">
        <v>1018</v>
      </c>
      <c r="C72" s="20">
        <v>269</v>
      </c>
    </row>
    <row r="73" spans="1:3" x14ac:dyDescent="0.25">
      <c r="A73" s="192"/>
      <c r="B73" s="11" t="s">
        <v>1019</v>
      </c>
      <c r="C73" s="20">
        <v>63</v>
      </c>
    </row>
    <row r="74" spans="1:3" x14ac:dyDescent="0.25">
      <c r="A74" s="192"/>
      <c r="B74" s="11" t="s">
        <v>1020</v>
      </c>
      <c r="C74" s="20">
        <v>10</v>
      </c>
    </row>
    <row r="75" spans="1:3" x14ac:dyDescent="0.25">
      <c r="A75" s="192"/>
      <c r="B75" s="11" t="s">
        <v>1021</v>
      </c>
      <c r="C75" s="20">
        <v>121</v>
      </c>
    </row>
    <row r="76" spans="1:3" x14ac:dyDescent="0.25">
      <c r="A76" s="193"/>
      <c r="B76" s="11" t="s">
        <v>1013</v>
      </c>
      <c r="C76" s="19"/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20">
        <v>8</v>
      </c>
    </row>
    <row r="81" spans="1:3" x14ac:dyDescent="0.25">
      <c r="A81" s="10" t="s">
        <v>1024</v>
      </c>
      <c r="B81" s="14"/>
      <c r="C81" s="20">
        <v>4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0">
        <v>407</v>
      </c>
    </row>
    <row r="87" spans="1:3" x14ac:dyDescent="0.25">
      <c r="A87" s="193"/>
      <c r="B87" s="11" t="s">
        <v>1013</v>
      </c>
      <c r="C87" s="20">
        <v>320</v>
      </c>
    </row>
    <row r="88" spans="1:3" x14ac:dyDescent="0.25">
      <c r="A88" s="191" t="s">
        <v>1028</v>
      </c>
      <c r="B88" s="11" t="s">
        <v>1018</v>
      </c>
      <c r="C88" s="20">
        <v>0</v>
      </c>
    </row>
    <row r="89" spans="1:3" x14ac:dyDescent="0.25">
      <c r="A89" s="193"/>
      <c r="B89" s="11" t="s">
        <v>1013</v>
      </c>
      <c r="C89" s="20">
        <v>10</v>
      </c>
    </row>
    <row r="90" spans="1:3" x14ac:dyDescent="0.25">
      <c r="A90" s="191" t="s">
        <v>1029</v>
      </c>
      <c r="B90" s="11" t="s">
        <v>1018</v>
      </c>
      <c r="C90" s="20">
        <v>123</v>
      </c>
    </row>
    <row r="91" spans="1:3" x14ac:dyDescent="0.25">
      <c r="A91" s="193"/>
      <c r="B91" s="11" t="s">
        <v>1013</v>
      </c>
      <c r="C91" s="20">
        <v>449</v>
      </c>
    </row>
    <row r="92" spans="1:3" x14ac:dyDescent="0.25">
      <c r="A92" s="191" t="s">
        <v>1030</v>
      </c>
      <c r="B92" s="11" t="s">
        <v>1018</v>
      </c>
      <c r="C92" s="20">
        <v>0</v>
      </c>
    </row>
    <row r="93" spans="1:3" x14ac:dyDescent="0.25">
      <c r="A93" s="193"/>
      <c r="B93" s="11" t="s">
        <v>1013</v>
      </c>
      <c r="C93" s="20">
        <v>0</v>
      </c>
    </row>
    <row r="94" spans="1:3" x14ac:dyDescent="0.25">
      <c r="A94" s="191" t="s">
        <v>1031</v>
      </c>
      <c r="B94" s="11" t="s">
        <v>1018</v>
      </c>
      <c r="C94" s="20">
        <v>38</v>
      </c>
    </row>
    <row r="95" spans="1:3" x14ac:dyDescent="0.25">
      <c r="A95" s="193"/>
      <c r="B95" s="11" t="s">
        <v>1013</v>
      </c>
      <c r="C95" s="20">
        <v>11</v>
      </c>
    </row>
    <row r="96" spans="1:3" x14ac:dyDescent="0.25">
      <c r="A96" s="191" t="s">
        <v>1032</v>
      </c>
      <c r="B96" s="11" t="s">
        <v>1018</v>
      </c>
      <c r="C96" s="19"/>
    </row>
    <row r="97" spans="1:3" x14ac:dyDescent="0.25">
      <c r="A97" s="193"/>
      <c r="B97" s="11" t="s">
        <v>1013</v>
      </c>
      <c r="C97" s="19"/>
    </row>
    <row r="98" spans="1:3" x14ac:dyDescent="0.25">
      <c r="A98" s="191" t="s">
        <v>1033</v>
      </c>
      <c r="B98" s="11" t="s">
        <v>1018</v>
      </c>
      <c r="C98" s="19"/>
    </row>
    <row r="99" spans="1:3" x14ac:dyDescent="0.25">
      <c r="A99" s="193"/>
      <c r="B99" s="11" t="s">
        <v>1013</v>
      </c>
      <c r="C99" s="19"/>
    </row>
    <row r="100" spans="1:3" x14ac:dyDescent="0.25">
      <c r="A100" s="10" t="s">
        <v>1034</v>
      </c>
      <c r="B100" s="14"/>
      <c r="C100" s="20">
        <v>21</v>
      </c>
    </row>
    <row r="101" spans="1:3" x14ac:dyDescent="0.25">
      <c r="A101" s="10" t="s">
        <v>1035</v>
      </c>
      <c r="B101" s="14"/>
      <c r="C101" s="20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0">
        <v>0</v>
      </c>
    </row>
    <row r="106" spans="1:3" x14ac:dyDescent="0.25">
      <c r="A106" s="193"/>
      <c r="B106" s="11" t="s">
        <v>1039</v>
      </c>
      <c r="C106" s="20">
        <v>11</v>
      </c>
    </row>
    <row r="107" spans="1:3" x14ac:dyDescent="0.25">
      <c r="A107" s="10" t="s">
        <v>1040</v>
      </c>
      <c r="B107" s="14"/>
      <c r="C107" s="19"/>
    </row>
    <row r="108" spans="1:3" x14ac:dyDescent="0.25">
      <c r="A108" s="10" t="s">
        <v>1041</v>
      </c>
      <c r="B108" s="14"/>
      <c r="C108" s="19"/>
    </row>
    <row r="109" spans="1:3" x14ac:dyDescent="0.25">
      <c r="A109" s="10" t="s">
        <v>1042</v>
      </c>
      <c r="B109" s="14"/>
      <c r="C109" s="19"/>
    </row>
    <row r="110" spans="1:3" x14ac:dyDescent="0.25">
      <c r="A110" s="10" t="s">
        <v>1043</v>
      </c>
      <c r="B110" s="14"/>
      <c r="C110" s="19"/>
    </row>
    <row r="111" spans="1:3" x14ac:dyDescent="0.25">
      <c r="A111" s="10" t="s">
        <v>1044</v>
      </c>
      <c r="B111" s="14"/>
      <c r="C111" s="19"/>
    </row>
    <row r="112" spans="1:3" ht="22.5" x14ac:dyDescent="0.25">
      <c r="A112" s="10" t="s">
        <v>1045</v>
      </c>
      <c r="B112" s="14"/>
      <c r="C112" s="19"/>
    </row>
    <row r="113" spans="1:1" x14ac:dyDescent="0.25">
      <c r="A113" s="4"/>
    </row>
  </sheetData>
  <sheetProtection algorithmName="SHA-512" hashValue="rcdNemkOh1vmiceCGVzv1BTeP8ZxkEx7j9lztqjeakvxXMlFEY3f8Qgs5lupsUKcH/NCb2xfXj0tEQdVWg/96Q==" saltValue="fD/xQ9B3KnGKLQXufo+Ya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0" t="s">
        <v>1049</v>
      </c>
      <c r="C5" s="20">
        <v>27</v>
      </c>
    </row>
    <row r="6" spans="1:3" x14ac:dyDescent="0.25">
      <c r="A6" s="192"/>
      <c r="B6" s="30" t="s">
        <v>304</v>
      </c>
      <c r="C6" s="20">
        <v>202</v>
      </c>
    </row>
    <row r="7" spans="1:3" x14ac:dyDescent="0.25">
      <c r="A7" s="192"/>
      <c r="B7" s="30" t="s">
        <v>1050</v>
      </c>
      <c r="C7" s="20">
        <v>30</v>
      </c>
    </row>
    <row r="8" spans="1:3" x14ac:dyDescent="0.25">
      <c r="A8" s="192"/>
      <c r="B8" s="30" t="s">
        <v>1051</v>
      </c>
      <c r="C8" s="19"/>
    </row>
    <row r="9" spans="1:3" x14ac:dyDescent="0.25">
      <c r="A9" s="192"/>
      <c r="B9" s="30" t="s">
        <v>1052</v>
      </c>
      <c r="C9" s="20">
        <v>1</v>
      </c>
    </row>
    <row r="10" spans="1:3" x14ac:dyDescent="0.25">
      <c r="A10" s="192"/>
      <c r="B10" s="30" t="s">
        <v>1053</v>
      </c>
      <c r="C10" s="19"/>
    </row>
    <row r="11" spans="1:3" x14ac:dyDescent="0.25">
      <c r="A11" s="193"/>
      <c r="B11" s="30" t="s">
        <v>1054</v>
      </c>
      <c r="C11" s="19"/>
    </row>
    <row r="12" spans="1:3" x14ac:dyDescent="0.25">
      <c r="A12" s="191" t="s">
        <v>1055</v>
      </c>
      <c r="B12" s="30" t="s">
        <v>65</v>
      </c>
      <c r="C12" s="20">
        <v>140</v>
      </c>
    </row>
    <row r="13" spans="1:3" x14ac:dyDescent="0.25">
      <c r="A13" s="192"/>
      <c r="B13" s="30" t="s">
        <v>1056</v>
      </c>
      <c r="C13" s="20">
        <v>36</v>
      </c>
    </row>
    <row r="14" spans="1:3" x14ac:dyDescent="0.25">
      <c r="A14" s="192"/>
      <c r="B14" s="30" t="s">
        <v>1057</v>
      </c>
      <c r="C14" s="20">
        <v>12</v>
      </c>
    </row>
    <row r="15" spans="1:3" x14ac:dyDescent="0.25">
      <c r="A15" s="193"/>
      <c r="B15" s="30" t="s">
        <v>1058</v>
      </c>
      <c r="C15" s="20">
        <v>10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5</v>
      </c>
    </row>
    <row r="20" spans="1:3" x14ac:dyDescent="0.25">
      <c r="A20" s="10" t="s">
        <v>1061</v>
      </c>
      <c r="B20" s="31"/>
      <c r="C20" s="20">
        <v>4</v>
      </c>
    </row>
    <row r="21" spans="1:3" x14ac:dyDescent="0.25">
      <c r="A21" s="10" t="s">
        <v>1062</v>
      </c>
      <c r="B21" s="31"/>
      <c r="C21" s="20">
        <v>3</v>
      </c>
    </row>
    <row r="22" spans="1:3" x14ac:dyDescent="0.25">
      <c r="A22" s="10" t="s">
        <v>1063</v>
      </c>
      <c r="B22" s="31"/>
      <c r="C22" s="20">
        <v>0</v>
      </c>
    </row>
    <row r="23" spans="1:3" x14ac:dyDescent="0.25">
      <c r="A23" s="10" t="s">
        <v>1064</v>
      </c>
      <c r="B23" s="31"/>
      <c r="C23" s="20">
        <v>133</v>
      </c>
    </row>
    <row r="24" spans="1:3" x14ac:dyDescent="0.25">
      <c r="A24" s="10" t="s">
        <v>1065</v>
      </c>
      <c r="B24" s="31"/>
      <c r="C24" s="20">
        <v>59</v>
      </c>
    </row>
    <row r="25" spans="1:3" x14ac:dyDescent="0.25">
      <c r="A25" s="10" t="s">
        <v>1066</v>
      </c>
      <c r="B25" s="31"/>
      <c r="C25" s="20">
        <v>31</v>
      </c>
    </row>
    <row r="26" spans="1:3" x14ac:dyDescent="0.25">
      <c r="A26" s="10" t="s">
        <v>1067</v>
      </c>
      <c r="B26" s="31"/>
      <c r="C26" s="20">
        <v>4</v>
      </c>
    </row>
    <row r="27" spans="1:3" x14ac:dyDescent="0.25">
      <c r="A27" s="10" t="s">
        <v>1068</v>
      </c>
      <c r="B27" s="31"/>
      <c r="C27" s="20">
        <v>0</v>
      </c>
    </row>
    <row r="28" spans="1:3" x14ac:dyDescent="0.25">
      <c r="A28" s="10" t="s">
        <v>1069</v>
      </c>
      <c r="B28" s="31"/>
      <c r="C28" s="20">
        <v>53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2</v>
      </c>
    </row>
    <row r="33" spans="1:6" x14ac:dyDescent="0.25">
      <c r="A33" s="10" t="s">
        <v>1072</v>
      </c>
      <c r="B33" s="31"/>
      <c r="C33" s="20">
        <v>9</v>
      </c>
    </row>
    <row r="34" spans="1:6" x14ac:dyDescent="0.25">
      <c r="A34" s="10" t="s">
        <v>1073</v>
      </c>
      <c r="B34" s="31"/>
      <c r="C34" s="20">
        <v>14</v>
      </c>
    </row>
    <row r="35" spans="1:6" x14ac:dyDescent="0.25">
      <c r="A35" s="10" t="s">
        <v>1074</v>
      </c>
      <c r="B35" s="31"/>
      <c r="C35" s="20">
        <v>14</v>
      </c>
    </row>
    <row r="36" spans="1:6" x14ac:dyDescent="0.25">
      <c r="A36" s="10" t="s">
        <v>1075</v>
      </c>
      <c r="B36" s="31"/>
      <c r="C36" s="20">
        <v>4</v>
      </c>
    </row>
    <row r="37" spans="1:6" x14ac:dyDescent="0.25">
      <c r="A37" s="10" t="s">
        <v>1076</v>
      </c>
      <c r="B37" s="31"/>
      <c r="C37" s="20">
        <v>9</v>
      </c>
    </row>
    <row r="38" spans="1:6" x14ac:dyDescent="0.25">
      <c r="A38" s="10" t="s">
        <v>1077</v>
      </c>
      <c r="B38" s="31"/>
      <c r="C38" s="19"/>
    </row>
    <row r="39" spans="1:6" x14ac:dyDescent="0.25">
      <c r="A39" s="10" t="s">
        <v>1078</v>
      </c>
      <c r="B39" s="31"/>
      <c r="C39" s="20">
        <v>1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17</v>
      </c>
    </row>
    <row r="44" spans="1:6" x14ac:dyDescent="0.25">
      <c r="A44" s="10" t="s">
        <v>114</v>
      </c>
      <c r="B44" s="31"/>
      <c r="C44" s="20">
        <v>8</v>
      </c>
    </row>
    <row r="45" spans="1:6" x14ac:dyDescent="0.25">
      <c r="A45" s="10" t="s">
        <v>1080</v>
      </c>
      <c r="B45" s="31"/>
      <c r="C45" s="20">
        <v>1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8" t="s">
        <v>960</v>
      </c>
      <c r="B48" s="11" t="s">
        <v>1083</v>
      </c>
      <c r="C48" s="15"/>
      <c r="D48" s="15"/>
      <c r="E48" s="15"/>
      <c r="F48" s="19"/>
    </row>
    <row r="49" spans="1:6" x14ac:dyDescent="0.25">
      <c r="A49" s="189"/>
      <c r="B49" s="11" t="s">
        <v>1084</v>
      </c>
      <c r="C49" s="15"/>
      <c r="D49" s="15"/>
      <c r="E49" s="15"/>
      <c r="F49" s="19"/>
    </row>
    <row r="50" spans="1:6" x14ac:dyDescent="0.25">
      <c r="A50" s="189"/>
      <c r="B50" s="11" t="s">
        <v>1085</v>
      </c>
      <c r="C50" s="15"/>
      <c r="D50" s="15"/>
      <c r="E50" s="15"/>
      <c r="F50" s="19"/>
    </row>
    <row r="51" spans="1:6" x14ac:dyDescent="0.25">
      <c r="A51" s="189"/>
      <c r="B51" s="11" t="s">
        <v>1086</v>
      </c>
      <c r="C51" s="15"/>
      <c r="D51" s="15"/>
      <c r="E51" s="15"/>
      <c r="F51" s="19"/>
    </row>
    <row r="52" spans="1:6" x14ac:dyDescent="0.25">
      <c r="A52" s="189"/>
      <c r="B52" s="11" t="s">
        <v>334</v>
      </c>
      <c r="C52" s="12">
        <v>14</v>
      </c>
      <c r="D52" s="12">
        <v>18</v>
      </c>
      <c r="E52" s="12">
        <v>1</v>
      </c>
      <c r="F52" s="20">
        <v>3</v>
      </c>
    </row>
    <row r="53" spans="1:6" x14ac:dyDescent="0.25">
      <c r="A53" s="189"/>
      <c r="B53" s="11" t="s">
        <v>1087</v>
      </c>
      <c r="C53" s="12">
        <v>151</v>
      </c>
      <c r="D53" s="12">
        <v>44</v>
      </c>
      <c r="E53" s="12">
        <v>5</v>
      </c>
      <c r="F53" s="20">
        <v>18</v>
      </c>
    </row>
    <row r="54" spans="1:6" x14ac:dyDescent="0.25">
      <c r="A54" s="189"/>
      <c r="B54" s="11" t="s">
        <v>1088</v>
      </c>
      <c r="C54" s="12">
        <v>28</v>
      </c>
      <c r="D54" s="12">
        <v>16</v>
      </c>
      <c r="E54" s="12">
        <v>2</v>
      </c>
      <c r="F54" s="20">
        <v>5</v>
      </c>
    </row>
    <row r="55" spans="1:6" x14ac:dyDescent="0.25">
      <c r="A55" s="189"/>
      <c r="B55" s="11" t="s">
        <v>1089</v>
      </c>
      <c r="C55" s="12">
        <v>0</v>
      </c>
      <c r="D55" s="12">
        <v>1</v>
      </c>
      <c r="E55" s="12">
        <v>0</v>
      </c>
      <c r="F55" s="20">
        <v>1</v>
      </c>
    </row>
    <row r="56" spans="1:6" x14ac:dyDescent="0.25">
      <c r="A56" s="189"/>
      <c r="B56" s="11" t="s">
        <v>1090</v>
      </c>
      <c r="C56" s="15"/>
      <c r="D56" s="15"/>
      <c r="E56" s="15"/>
      <c r="F56" s="19"/>
    </row>
    <row r="57" spans="1:6" x14ac:dyDescent="0.25">
      <c r="A57" s="189"/>
      <c r="B57" s="11" t="s">
        <v>1091</v>
      </c>
      <c r="C57" s="12">
        <v>4</v>
      </c>
      <c r="D57" s="12">
        <v>4</v>
      </c>
      <c r="E57" s="12">
        <v>3</v>
      </c>
      <c r="F57" s="20">
        <v>0</v>
      </c>
    </row>
    <row r="58" spans="1:6" x14ac:dyDescent="0.25">
      <c r="A58" s="189"/>
      <c r="B58" s="11" t="s">
        <v>1092</v>
      </c>
      <c r="C58" s="12">
        <v>0</v>
      </c>
      <c r="D58" s="12">
        <v>1</v>
      </c>
      <c r="E58" s="12">
        <v>0</v>
      </c>
      <c r="F58" s="20">
        <v>0</v>
      </c>
    </row>
    <row r="59" spans="1:6" x14ac:dyDescent="0.25">
      <c r="A59" s="189"/>
      <c r="B59" s="11" t="s">
        <v>1093</v>
      </c>
      <c r="C59" s="15"/>
      <c r="D59" s="15"/>
      <c r="E59" s="15"/>
      <c r="F59" s="19"/>
    </row>
    <row r="60" spans="1:6" x14ac:dyDescent="0.25">
      <c r="A60" s="189"/>
      <c r="B60" s="11" t="s">
        <v>405</v>
      </c>
      <c r="C60" s="15"/>
      <c r="D60" s="15"/>
      <c r="E60" s="15"/>
      <c r="F60" s="19"/>
    </row>
    <row r="61" spans="1:6" x14ac:dyDescent="0.25">
      <c r="A61" s="189"/>
      <c r="B61" s="11" t="s">
        <v>1094</v>
      </c>
      <c r="C61" s="15"/>
      <c r="D61" s="15"/>
      <c r="E61" s="15"/>
      <c r="F61" s="19"/>
    </row>
    <row r="62" spans="1:6" x14ac:dyDescent="0.25">
      <c r="A62" s="189"/>
      <c r="B62" s="11" t="s">
        <v>1095</v>
      </c>
      <c r="C62" s="12">
        <v>1</v>
      </c>
      <c r="D62" s="12">
        <v>0</v>
      </c>
      <c r="E62" s="12">
        <v>0</v>
      </c>
      <c r="F62" s="20">
        <v>0</v>
      </c>
    </row>
    <row r="63" spans="1:6" x14ac:dyDescent="0.25">
      <c r="A63" s="189"/>
      <c r="B63" s="11" t="s">
        <v>1096</v>
      </c>
      <c r="C63" s="15"/>
      <c r="D63" s="15"/>
      <c r="E63" s="15"/>
      <c r="F63" s="19"/>
    </row>
    <row r="64" spans="1:6" x14ac:dyDescent="0.25">
      <c r="A64" s="189"/>
      <c r="B64" s="11" t="s">
        <v>1097</v>
      </c>
      <c r="C64" s="12">
        <v>25</v>
      </c>
      <c r="D64" s="12">
        <v>20</v>
      </c>
      <c r="E64" s="12">
        <v>6</v>
      </c>
      <c r="F64" s="20">
        <v>7</v>
      </c>
    </row>
    <row r="65" spans="1:6" x14ac:dyDescent="0.25">
      <c r="A65" s="189"/>
      <c r="B65" s="11" t="s">
        <v>1098</v>
      </c>
      <c r="C65" s="15"/>
      <c r="D65" s="15"/>
      <c r="E65" s="15"/>
      <c r="F65" s="19"/>
    </row>
    <row r="66" spans="1:6" x14ac:dyDescent="0.25">
      <c r="A66" s="190"/>
      <c r="B66" s="11" t="s">
        <v>1099</v>
      </c>
      <c r="C66" s="15"/>
      <c r="D66" s="15"/>
      <c r="E66" s="15"/>
      <c r="F66" s="19"/>
    </row>
    <row r="67" spans="1:6" x14ac:dyDescent="0.25">
      <c r="A67" s="202" t="s">
        <v>1100</v>
      </c>
      <c r="B67" s="203"/>
      <c r="C67" s="27">
        <v>223</v>
      </c>
      <c r="D67" s="27">
        <v>104</v>
      </c>
      <c r="E67" s="27">
        <v>17</v>
      </c>
      <c r="F67" s="27">
        <v>34</v>
      </c>
    </row>
    <row r="68" spans="1:6" x14ac:dyDescent="0.25">
      <c r="A68" s="188" t="s">
        <v>977</v>
      </c>
      <c r="B68" s="11" t="s">
        <v>1101</v>
      </c>
      <c r="C68" s="12">
        <v>3</v>
      </c>
      <c r="D68" s="12">
        <v>0</v>
      </c>
      <c r="E68" s="12">
        <v>0</v>
      </c>
      <c r="F68" s="20">
        <v>0</v>
      </c>
    </row>
    <row r="69" spans="1:6" x14ac:dyDescent="0.25">
      <c r="A69" s="189"/>
      <c r="B69" s="11" t="s">
        <v>1102</v>
      </c>
      <c r="C69" s="12">
        <v>1</v>
      </c>
      <c r="D69" s="12">
        <v>0</v>
      </c>
      <c r="E69" s="12">
        <v>0</v>
      </c>
      <c r="F69" s="20">
        <v>0</v>
      </c>
    </row>
    <row r="70" spans="1:6" x14ac:dyDescent="0.25">
      <c r="A70" s="190"/>
      <c r="B70" s="11" t="s">
        <v>111</v>
      </c>
      <c r="C70" s="15"/>
      <c r="D70" s="15"/>
      <c r="E70" s="15"/>
      <c r="F70" s="19"/>
    </row>
    <row r="71" spans="1:6" x14ac:dyDescent="0.25">
      <c r="A71" s="202" t="s">
        <v>1103</v>
      </c>
      <c r="B71" s="203"/>
      <c r="C71" s="27">
        <v>4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FpeNctLXuu14t5M3ZmnYDP+ZV3TRWSh7jSVoxhF5FR83lPlNuu/p6sI72+xItf2850ol2LknUHaadX9MTKmXkg==" saltValue="oEUcJmROYjpdEZNdP6jU3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0">
        <v>967</v>
      </c>
    </row>
    <row r="6" spans="1:3" x14ac:dyDescent="0.25">
      <c r="A6" s="189"/>
      <c r="B6" s="11" t="s">
        <v>1049</v>
      </c>
      <c r="C6" s="20">
        <v>219</v>
      </c>
    </row>
    <row r="7" spans="1:3" x14ac:dyDescent="0.25">
      <c r="A7" s="189"/>
      <c r="B7" s="11" t="s">
        <v>1108</v>
      </c>
      <c r="C7" s="20">
        <v>1394</v>
      </c>
    </row>
    <row r="8" spans="1:3" x14ac:dyDescent="0.25">
      <c r="A8" s="189"/>
      <c r="B8" s="11" t="s">
        <v>1109</v>
      </c>
      <c r="C8" s="20">
        <v>213</v>
      </c>
    </row>
    <row r="9" spans="1:3" x14ac:dyDescent="0.25">
      <c r="A9" s="189"/>
      <c r="B9" s="11" t="s">
        <v>1051</v>
      </c>
      <c r="C9" s="20">
        <v>1</v>
      </c>
    </row>
    <row r="10" spans="1:3" x14ac:dyDescent="0.25">
      <c r="A10" s="189"/>
      <c r="B10" s="11" t="s">
        <v>1052</v>
      </c>
      <c r="C10" s="20">
        <v>5</v>
      </c>
    </row>
    <row r="11" spans="1:3" x14ac:dyDescent="0.25">
      <c r="A11" s="189"/>
      <c r="B11" s="11" t="s">
        <v>1110</v>
      </c>
      <c r="C11" s="19"/>
    </row>
    <row r="12" spans="1:3" x14ac:dyDescent="0.25">
      <c r="A12" s="190"/>
      <c r="B12" s="11" t="s">
        <v>1111</v>
      </c>
      <c r="C12" s="20">
        <v>1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18" t="s">
        <v>1113</v>
      </c>
      <c r="B16" s="14"/>
      <c r="C16" s="20">
        <v>872</v>
      </c>
    </row>
    <row r="17" spans="1:3" x14ac:dyDescent="0.25">
      <c r="A17" s="18" t="s">
        <v>1114</v>
      </c>
      <c r="B17" s="14"/>
      <c r="C17" s="20">
        <v>115</v>
      </c>
    </row>
    <row r="18" spans="1:3" x14ac:dyDescent="0.25">
      <c r="A18" s="18" t="s">
        <v>1115</v>
      </c>
      <c r="B18" s="14"/>
      <c r="C18" s="20">
        <v>338</v>
      </c>
    </row>
    <row r="19" spans="1:3" x14ac:dyDescent="0.25">
      <c r="A19" s="18" t="s">
        <v>1116</v>
      </c>
      <c r="B19" s="14"/>
      <c r="C19" s="20">
        <v>125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18" t="s">
        <v>1118</v>
      </c>
      <c r="B23" s="14"/>
      <c r="C23" s="19"/>
    </row>
    <row r="24" spans="1:3" x14ac:dyDescent="0.25">
      <c r="A24" s="18" t="s">
        <v>1119</v>
      </c>
      <c r="B24" s="14"/>
      <c r="C24" s="20">
        <v>14</v>
      </c>
    </row>
    <row r="25" spans="1:3" x14ac:dyDescent="0.25">
      <c r="A25" s="18" t="s">
        <v>1120</v>
      </c>
      <c r="B25" s="14"/>
      <c r="C25" s="20">
        <v>1</v>
      </c>
    </row>
    <row r="26" spans="1:3" x14ac:dyDescent="0.25">
      <c r="A26" s="18" t="s">
        <v>1121</v>
      </c>
      <c r="B26" s="14"/>
      <c r="C26" s="19"/>
    </row>
    <row r="27" spans="1:3" x14ac:dyDescent="0.25">
      <c r="A27" s="18" t="s">
        <v>1122</v>
      </c>
      <c r="B27" s="14"/>
      <c r="C27" s="20">
        <v>2</v>
      </c>
    </row>
    <row r="28" spans="1:3" x14ac:dyDescent="0.25">
      <c r="A28" s="18" t="s">
        <v>1123</v>
      </c>
      <c r="B28" s="14"/>
      <c r="C28" s="20">
        <v>5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18" t="s">
        <v>1125</v>
      </c>
      <c r="B32" s="14"/>
      <c r="C32" s="19"/>
    </row>
    <row r="33" spans="1:3" x14ac:dyDescent="0.25">
      <c r="A33" s="18" t="s">
        <v>1126</v>
      </c>
      <c r="B33" s="14"/>
      <c r="C33" s="19"/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18" t="s">
        <v>1127</v>
      </c>
      <c r="B37" s="14"/>
      <c r="C37" s="20">
        <v>20</v>
      </c>
    </row>
    <row r="38" spans="1:3" x14ac:dyDescent="0.25">
      <c r="A38" s="18" t="s">
        <v>1128</v>
      </c>
      <c r="B38" s="14"/>
      <c r="C38" s="20">
        <v>23</v>
      </c>
    </row>
    <row r="39" spans="1:3" x14ac:dyDescent="0.25">
      <c r="A39" s="18" t="s">
        <v>1129</v>
      </c>
      <c r="B39" s="14"/>
      <c r="C39" s="20">
        <v>397</v>
      </c>
    </row>
    <row r="40" spans="1:3" x14ac:dyDescent="0.25">
      <c r="A40" s="18" t="s">
        <v>1130</v>
      </c>
      <c r="B40" s="14"/>
      <c r="C40" s="20">
        <v>110</v>
      </c>
    </row>
    <row r="41" spans="1:3" x14ac:dyDescent="0.25">
      <c r="A41" s="18" t="s">
        <v>1131</v>
      </c>
      <c r="B41" s="14"/>
      <c r="C41" s="20">
        <v>153</v>
      </c>
    </row>
    <row r="42" spans="1:3" x14ac:dyDescent="0.25">
      <c r="A42" s="18" t="s">
        <v>1132</v>
      </c>
      <c r="B42" s="14"/>
      <c r="C42" s="20">
        <v>72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18" t="s">
        <v>1134</v>
      </c>
      <c r="B46" s="14"/>
      <c r="C46" s="20">
        <v>9</v>
      </c>
    </row>
    <row r="47" spans="1:3" x14ac:dyDescent="0.25">
      <c r="A47" s="18" t="s">
        <v>1135</v>
      </c>
      <c r="B47" s="14"/>
      <c r="C47" s="20">
        <v>22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0">
        <v>132</v>
      </c>
    </row>
    <row r="52" spans="1:6" x14ac:dyDescent="0.25">
      <c r="A52" s="189"/>
      <c r="B52" s="11" t="s">
        <v>1139</v>
      </c>
      <c r="C52" s="20">
        <v>84</v>
      </c>
    </row>
    <row r="53" spans="1:6" x14ac:dyDescent="0.25">
      <c r="A53" s="189"/>
      <c r="B53" s="11" t="s">
        <v>1140</v>
      </c>
      <c r="C53" s="20">
        <v>44</v>
      </c>
    </row>
    <row r="54" spans="1:6" x14ac:dyDescent="0.25">
      <c r="A54" s="190"/>
      <c r="B54" s="11" t="s">
        <v>1141</v>
      </c>
      <c r="C54" s="20">
        <v>1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10</v>
      </c>
    </row>
    <row r="59" spans="1:6" x14ac:dyDescent="0.25">
      <c r="A59" s="18" t="s">
        <v>114</v>
      </c>
      <c r="B59" s="14"/>
      <c r="C59" s="20">
        <v>5</v>
      </c>
    </row>
    <row r="60" spans="1:6" x14ac:dyDescent="0.25">
      <c r="A60" s="18" t="s">
        <v>1080</v>
      </c>
      <c r="B60" s="14"/>
      <c r="C60" s="20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8" t="s">
        <v>960</v>
      </c>
      <c r="B63" s="11" t="s">
        <v>1083</v>
      </c>
      <c r="C63" s="12">
        <v>0</v>
      </c>
      <c r="D63" s="12">
        <v>0</v>
      </c>
      <c r="E63" s="12">
        <v>2</v>
      </c>
      <c r="F63" s="20">
        <v>0</v>
      </c>
    </row>
    <row r="64" spans="1:6" x14ac:dyDescent="0.25">
      <c r="A64" s="189"/>
      <c r="B64" s="11" t="s">
        <v>1084</v>
      </c>
      <c r="C64" s="15"/>
      <c r="D64" s="15"/>
      <c r="E64" s="15"/>
      <c r="F64" s="19"/>
    </row>
    <row r="65" spans="1:6" x14ac:dyDescent="0.25">
      <c r="A65" s="189"/>
      <c r="B65" s="11" t="s">
        <v>1085</v>
      </c>
      <c r="C65" s="12">
        <v>2</v>
      </c>
      <c r="D65" s="12">
        <v>0</v>
      </c>
      <c r="E65" s="12">
        <v>0</v>
      </c>
      <c r="F65" s="20">
        <v>0</v>
      </c>
    </row>
    <row r="66" spans="1:6" x14ac:dyDescent="0.25">
      <c r="A66" s="189"/>
      <c r="B66" s="11" t="s">
        <v>1086</v>
      </c>
      <c r="C66" s="12">
        <v>2</v>
      </c>
      <c r="D66" s="12">
        <v>0</v>
      </c>
      <c r="E66" s="12">
        <v>0</v>
      </c>
      <c r="F66" s="20">
        <v>0</v>
      </c>
    </row>
    <row r="67" spans="1:6" x14ac:dyDescent="0.25">
      <c r="A67" s="189"/>
      <c r="B67" s="11" t="s">
        <v>334</v>
      </c>
      <c r="C67" s="12">
        <v>101</v>
      </c>
      <c r="D67" s="12">
        <v>15</v>
      </c>
      <c r="E67" s="12">
        <v>13</v>
      </c>
      <c r="F67" s="20">
        <v>4</v>
      </c>
    </row>
    <row r="68" spans="1:6" x14ac:dyDescent="0.25">
      <c r="A68" s="189"/>
      <c r="B68" s="11" t="s">
        <v>1142</v>
      </c>
      <c r="C68" s="12">
        <v>1164</v>
      </c>
      <c r="D68" s="12">
        <v>306</v>
      </c>
      <c r="E68" s="12">
        <v>52</v>
      </c>
      <c r="F68" s="20">
        <v>132</v>
      </c>
    </row>
    <row r="69" spans="1:6" x14ac:dyDescent="0.25">
      <c r="A69" s="189"/>
      <c r="B69" s="11" t="s">
        <v>1143</v>
      </c>
      <c r="C69" s="12">
        <v>157</v>
      </c>
      <c r="D69" s="12">
        <v>26</v>
      </c>
      <c r="E69" s="12">
        <v>9</v>
      </c>
      <c r="F69" s="20">
        <v>17</v>
      </c>
    </row>
    <row r="70" spans="1:6" x14ac:dyDescent="0.25">
      <c r="A70" s="189"/>
      <c r="B70" s="11" t="s">
        <v>1089</v>
      </c>
      <c r="C70" s="12">
        <v>1</v>
      </c>
      <c r="D70" s="12">
        <v>8</v>
      </c>
      <c r="E70" s="12">
        <v>2</v>
      </c>
      <c r="F70" s="20">
        <v>0</v>
      </c>
    </row>
    <row r="71" spans="1:6" x14ac:dyDescent="0.25">
      <c r="A71" s="189"/>
      <c r="B71" s="11" t="s">
        <v>1144</v>
      </c>
      <c r="C71" s="12">
        <v>0</v>
      </c>
      <c r="D71" s="12">
        <v>1</v>
      </c>
      <c r="E71" s="12">
        <v>0</v>
      </c>
      <c r="F71" s="20">
        <v>0</v>
      </c>
    </row>
    <row r="72" spans="1:6" x14ac:dyDescent="0.25">
      <c r="A72" s="189"/>
      <c r="B72" s="11" t="s">
        <v>1145</v>
      </c>
      <c r="C72" s="12">
        <v>220</v>
      </c>
      <c r="D72" s="12">
        <v>11</v>
      </c>
      <c r="E72" s="12">
        <v>8</v>
      </c>
      <c r="F72" s="20">
        <v>0</v>
      </c>
    </row>
    <row r="73" spans="1:6" x14ac:dyDescent="0.25">
      <c r="A73" s="189"/>
      <c r="B73" s="11" t="s">
        <v>1146</v>
      </c>
      <c r="C73" s="12">
        <v>64</v>
      </c>
      <c r="D73" s="12">
        <v>2</v>
      </c>
      <c r="E73" s="12">
        <v>1</v>
      </c>
      <c r="F73" s="20">
        <v>0</v>
      </c>
    </row>
    <row r="74" spans="1:6" x14ac:dyDescent="0.25">
      <c r="A74" s="189"/>
      <c r="B74" s="11" t="s">
        <v>1093</v>
      </c>
      <c r="C74" s="15"/>
      <c r="D74" s="15"/>
      <c r="E74" s="15"/>
      <c r="F74" s="19"/>
    </row>
    <row r="75" spans="1:6" x14ac:dyDescent="0.25">
      <c r="A75" s="189"/>
      <c r="B75" s="11" t="s">
        <v>405</v>
      </c>
      <c r="C75" s="12">
        <v>0</v>
      </c>
      <c r="D75" s="12">
        <v>2</v>
      </c>
      <c r="E75" s="12">
        <v>0</v>
      </c>
      <c r="F75" s="20">
        <v>0</v>
      </c>
    </row>
    <row r="76" spans="1:6" x14ac:dyDescent="0.25">
      <c r="A76" s="189"/>
      <c r="B76" s="11" t="s">
        <v>1094</v>
      </c>
      <c r="C76" s="15"/>
      <c r="D76" s="15"/>
      <c r="E76" s="15"/>
      <c r="F76" s="19"/>
    </row>
    <row r="77" spans="1:6" x14ac:dyDescent="0.25">
      <c r="A77" s="189"/>
      <c r="B77" s="11" t="s">
        <v>1095</v>
      </c>
      <c r="C77" s="12">
        <v>16</v>
      </c>
      <c r="D77" s="12">
        <v>3</v>
      </c>
      <c r="E77" s="12">
        <v>1</v>
      </c>
      <c r="F77" s="20">
        <v>0</v>
      </c>
    </row>
    <row r="78" spans="1:6" x14ac:dyDescent="0.25">
      <c r="A78" s="189"/>
      <c r="B78" s="11" t="s">
        <v>1096</v>
      </c>
      <c r="C78" s="12">
        <v>5</v>
      </c>
      <c r="D78" s="12">
        <v>3</v>
      </c>
      <c r="E78" s="12">
        <v>0</v>
      </c>
      <c r="F78" s="20">
        <v>1</v>
      </c>
    </row>
    <row r="79" spans="1:6" x14ac:dyDescent="0.25">
      <c r="A79" s="189"/>
      <c r="B79" s="11" t="s">
        <v>1097</v>
      </c>
      <c r="C79" s="12">
        <v>388</v>
      </c>
      <c r="D79" s="12">
        <v>213</v>
      </c>
      <c r="E79" s="12">
        <v>40</v>
      </c>
      <c r="F79" s="20">
        <v>99</v>
      </c>
    </row>
    <row r="80" spans="1:6" x14ac:dyDescent="0.25">
      <c r="A80" s="189"/>
      <c r="B80" s="11" t="s">
        <v>1098</v>
      </c>
      <c r="C80" s="12">
        <v>0</v>
      </c>
      <c r="D80" s="12">
        <v>1</v>
      </c>
      <c r="E80" s="12">
        <v>0</v>
      </c>
      <c r="F80" s="20">
        <v>0</v>
      </c>
    </row>
    <row r="81" spans="1:6" x14ac:dyDescent="0.25">
      <c r="A81" s="190"/>
      <c r="B81" s="11" t="s">
        <v>1099</v>
      </c>
      <c r="C81" s="12">
        <v>1</v>
      </c>
      <c r="D81" s="12">
        <v>1</v>
      </c>
      <c r="E81" s="12">
        <v>0</v>
      </c>
      <c r="F81" s="20">
        <v>1</v>
      </c>
    </row>
    <row r="82" spans="1:6" x14ac:dyDescent="0.25">
      <c r="A82" s="204" t="s">
        <v>1100</v>
      </c>
      <c r="B82" s="205"/>
      <c r="C82" s="27">
        <v>2121</v>
      </c>
      <c r="D82" s="27">
        <v>592</v>
      </c>
      <c r="E82" s="27">
        <v>128</v>
      </c>
      <c r="F82" s="27">
        <v>254</v>
      </c>
    </row>
    <row r="83" spans="1:6" x14ac:dyDescent="0.25">
      <c r="A83" s="188" t="s">
        <v>1147</v>
      </c>
      <c r="B83" s="11" t="s">
        <v>1101</v>
      </c>
      <c r="C83" s="15"/>
      <c r="D83" s="15"/>
      <c r="E83" s="15"/>
      <c r="F83" s="19"/>
    </row>
    <row r="84" spans="1:6" x14ac:dyDescent="0.25">
      <c r="A84" s="189"/>
      <c r="B84" s="11" t="s">
        <v>1102</v>
      </c>
      <c r="C84" s="15"/>
      <c r="D84" s="15"/>
      <c r="E84" s="15"/>
      <c r="F84" s="19"/>
    </row>
    <row r="85" spans="1:6" x14ac:dyDescent="0.25">
      <c r="A85" s="190"/>
      <c r="B85" s="11" t="s">
        <v>111</v>
      </c>
      <c r="C85" s="15"/>
      <c r="D85" s="15"/>
      <c r="E85" s="15"/>
      <c r="F85" s="19"/>
    </row>
    <row r="86" spans="1:6" x14ac:dyDescent="0.25">
      <c r="A86" s="204" t="s">
        <v>1148</v>
      </c>
      <c r="B86" s="205"/>
      <c r="C86" s="34"/>
      <c r="D86" s="34"/>
      <c r="E86" s="34"/>
      <c r="F86" s="34"/>
    </row>
    <row r="87" spans="1:6" x14ac:dyDescent="0.25">
      <c r="A87" s="4"/>
    </row>
  </sheetData>
  <sheetProtection algorithmName="SHA-512" hashValue="xX7Af08dab5AwGofL6SdhksdNCPr3UDeqHURER/DJ61cZOGbD8BNegIfYca44NC882oWfA4x33GIUY92izM6VA==" saltValue="R1ZsBqEXNUIXQPchpSmIl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20">
        <v>5</v>
      </c>
    </row>
    <row r="6" spans="1:3" x14ac:dyDescent="0.25">
      <c r="A6" s="10" t="s">
        <v>1152</v>
      </c>
      <c r="B6" s="14"/>
      <c r="C6" s="20">
        <v>313</v>
      </c>
    </row>
    <row r="7" spans="1:3" x14ac:dyDescent="0.25">
      <c r="A7" s="10" t="s">
        <v>1153</v>
      </c>
      <c r="B7" s="14"/>
      <c r="C7" s="20">
        <v>62</v>
      </c>
    </row>
    <row r="8" spans="1:3" x14ac:dyDescent="0.25">
      <c r="A8" s="10" t="s">
        <v>1154</v>
      </c>
      <c r="B8" s="14"/>
      <c r="C8" s="19"/>
    </row>
    <row r="9" spans="1:3" x14ac:dyDescent="0.25">
      <c r="A9" s="10" t="s">
        <v>1155</v>
      </c>
      <c r="B9" s="14"/>
      <c r="C9" s="19"/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20">
        <v>8</v>
      </c>
    </row>
    <row r="14" spans="1:3" x14ac:dyDescent="0.25">
      <c r="A14" s="10" t="s">
        <v>1152</v>
      </c>
      <c r="B14" s="14"/>
      <c r="C14" s="20">
        <v>63</v>
      </c>
    </row>
    <row r="15" spans="1:3" x14ac:dyDescent="0.25">
      <c r="A15" s="10" t="s">
        <v>1157</v>
      </c>
      <c r="B15" s="14"/>
      <c r="C15" s="20">
        <v>65</v>
      </c>
    </row>
    <row r="16" spans="1:3" x14ac:dyDescent="0.25">
      <c r="A16" s="10" t="s">
        <v>1154</v>
      </c>
      <c r="B16" s="14"/>
      <c r="C16" s="19"/>
    </row>
    <row r="17" spans="1:3" x14ac:dyDescent="0.25">
      <c r="A17" s="10" t="s">
        <v>1155</v>
      </c>
      <c r="B17" s="14"/>
      <c r="C17" s="19"/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20">
        <v>33</v>
      </c>
    </row>
    <row r="22" spans="1:3" x14ac:dyDescent="0.25">
      <c r="A22" s="10" t="s">
        <v>1159</v>
      </c>
      <c r="B22" s="14"/>
      <c r="C22" s="20">
        <v>29</v>
      </c>
    </row>
    <row r="23" spans="1:3" x14ac:dyDescent="0.25">
      <c r="A23" s="10" t="s">
        <v>1160</v>
      </c>
      <c r="B23" s="14"/>
      <c r="C23" s="20">
        <v>2</v>
      </c>
    </row>
    <row r="24" spans="1:3" x14ac:dyDescent="0.25">
      <c r="A24" s="10" t="s">
        <v>1161</v>
      </c>
      <c r="B24" s="14"/>
      <c r="C24" s="20">
        <v>3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20">
        <v>7</v>
      </c>
    </row>
    <row r="29" spans="1:3" x14ac:dyDescent="0.25">
      <c r="A29" s="10" t="s">
        <v>1164</v>
      </c>
      <c r="B29" s="14"/>
      <c r="C29" s="20">
        <v>1</v>
      </c>
    </row>
    <row r="30" spans="1:3" x14ac:dyDescent="0.25">
      <c r="A30" s="10" t="s">
        <v>1165</v>
      </c>
      <c r="B30" s="14"/>
      <c r="C30" s="19"/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20">
        <v>1</v>
      </c>
    </row>
    <row r="35" spans="1:3" x14ac:dyDescent="0.25">
      <c r="A35" s="10" t="s">
        <v>1168</v>
      </c>
      <c r="B35" s="14"/>
      <c r="C35" s="20">
        <v>4</v>
      </c>
    </row>
    <row r="36" spans="1:3" x14ac:dyDescent="0.25">
      <c r="A36" s="10" t="s">
        <v>1169</v>
      </c>
      <c r="B36" s="14"/>
      <c r="C36" s="20">
        <v>1</v>
      </c>
    </row>
    <row r="37" spans="1:3" x14ac:dyDescent="0.25">
      <c r="A37" s="4"/>
    </row>
  </sheetData>
  <sheetProtection algorithmName="SHA-512" hashValue="X22S4uxiqtAZRer+gB8VrIKMYCspacDI3HXpTIsKRqaE+dehyvuTSf3/uMTrnzHek4rVUErXjsFnmJcpEYH1Zg==" saltValue="ontwgLzluerOXB7TCCZsm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20">
        <v>12</v>
      </c>
    </row>
    <row r="6" spans="1:3" x14ac:dyDescent="0.25">
      <c r="A6" s="10" t="s">
        <v>1173</v>
      </c>
      <c r="B6" s="14"/>
      <c r="C6" s="20">
        <v>10</v>
      </c>
    </row>
    <row r="7" spans="1:3" x14ac:dyDescent="0.25">
      <c r="A7" s="10" t="s">
        <v>1174</v>
      </c>
      <c r="B7" s="14"/>
      <c r="C7" s="20">
        <v>0</v>
      </c>
    </row>
    <row r="8" spans="1:3" x14ac:dyDescent="0.25">
      <c r="A8" s="10" t="s">
        <v>1175</v>
      </c>
      <c r="B8" s="14"/>
      <c r="C8" s="20">
        <v>12</v>
      </c>
    </row>
    <row r="9" spans="1:3" x14ac:dyDescent="0.25">
      <c r="A9" s="10" t="s">
        <v>1176</v>
      </c>
      <c r="B9" s="14"/>
      <c r="C9" s="20">
        <v>0</v>
      </c>
    </row>
    <row r="10" spans="1:3" x14ac:dyDescent="0.25">
      <c r="A10" s="10" t="s">
        <v>1177</v>
      </c>
      <c r="B10" s="14"/>
      <c r="C10" s="20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0">
        <v>7</v>
      </c>
    </row>
    <row r="15" spans="1:3" x14ac:dyDescent="0.25">
      <c r="A15" s="10" t="s">
        <v>1180</v>
      </c>
      <c r="B15" s="14"/>
      <c r="C15" s="20">
        <v>0</v>
      </c>
    </row>
    <row r="16" spans="1:3" x14ac:dyDescent="0.25">
      <c r="A16" s="10" t="s">
        <v>1181</v>
      </c>
      <c r="B16" s="14"/>
      <c r="C16" s="20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20">
        <v>0</v>
      </c>
    </row>
    <row r="21" spans="1:3" x14ac:dyDescent="0.25">
      <c r="A21" s="10" t="s">
        <v>1184</v>
      </c>
      <c r="B21" s="14"/>
      <c r="C21" s="20">
        <v>0</v>
      </c>
    </row>
    <row r="22" spans="1:3" x14ac:dyDescent="0.25">
      <c r="A22" s="10" t="s">
        <v>1185</v>
      </c>
      <c r="B22" s="14"/>
      <c r="C22" s="20">
        <v>4</v>
      </c>
    </row>
    <row r="23" spans="1:3" x14ac:dyDescent="0.25">
      <c r="A23" s="10" t="s">
        <v>1113</v>
      </c>
      <c r="B23" s="14"/>
      <c r="C23" s="20">
        <v>0</v>
      </c>
    </row>
    <row r="24" spans="1:3" x14ac:dyDescent="0.25">
      <c r="A24" s="10" t="s">
        <v>1186</v>
      </c>
      <c r="B24" s="14"/>
      <c r="C24" s="20">
        <v>0</v>
      </c>
    </row>
    <row r="25" spans="1:3" x14ac:dyDescent="0.25">
      <c r="A25" s="10" t="s">
        <v>1187</v>
      </c>
      <c r="B25" s="14"/>
      <c r="C25" s="20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20">
        <v>0</v>
      </c>
    </row>
    <row r="30" spans="1:3" x14ac:dyDescent="0.25">
      <c r="A30" s="10" t="s">
        <v>1184</v>
      </c>
      <c r="B30" s="14"/>
      <c r="C30" s="20">
        <v>0</v>
      </c>
    </row>
    <row r="31" spans="1:3" x14ac:dyDescent="0.25">
      <c r="A31" s="10" t="s">
        <v>1185</v>
      </c>
      <c r="B31" s="14"/>
      <c r="C31" s="20">
        <v>0</v>
      </c>
    </row>
    <row r="32" spans="1:3" x14ac:dyDescent="0.25">
      <c r="A32" s="10" t="s">
        <v>1113</v>
      </c>
      <c r="B32" s="14"/>
      <c r="C32" s="20">
        <v>0</v>
      </c>
    </row>
    <row r="33" spans="1:3" x14ac:dyDescent="0.25">
      <c r="A33" s="10" t="s">
        <v>1186</v>
      </c>
      <c r="B33" s="14"/>
      <c r="C33" s="20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20">
        <v>0</v>
      </c>
    </row>
    <row r="38" spans="1:3" x14ac:dyDescent="0.25">
      <c r="A38" s="10" t="s">
        <v>1184</v>
      </c>
      <c r="B38" s="14"/>
      <c r="C38" s="20">
        <v>0</v>
      </c>
    </row>
    <row r="39" spans="1:3" x14ac:dyDescent="0.25">
      <c r="A39" s="10" t="s">
        <v>1185</v>
      </c>
      <c r="B39" s="14"/>
      <c r="C39" s="20">
        <v>0</v>
      </c>
    </row>
    <row r="40" spans="1:3" x14ac:dyDescent="0.25">
      <c r="A40" s="10" t="s">
        <v>1113</v>
      </c>
      <c r="B40" s="14"/>
      <c r="C40" s="20">
        <v>0</v>
      </c>
    </row>
    <row r="41" spans="1:3" x14ac:dyDescent="0.25">
      <c r="A41" s="10" t="s">
        <v>1186</v>
      </c>
      <c r="B41" s="14"/>
      <c r="C41" s="20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20">
        <v>0</v>
      </c>
    </row>
    <row r="46" spans="1:3" x14ac:dyDescent="0.25">
      <c r="A46" s="10" t="s">
        <v>1184</v>
      </c>
      <c r="B46" s="14"/>
      <c r="C46" s="20">
        <v>0</v>
      </c>
    </row>
    <row r="47" spans="1:3" x14ac:dyDescent="0.25">
      <c r="A47" s="10" t="s">
        <v>1185</v>
      </c>
      <c r="B47" s="14"/>
      <c r="C47" s="20">
        <v>1</v>
      </c>
    </row>
    <row r="48" spans="1:3" x14ac:dyDescent="0.25">
      <c r="A48" s="10" t="s">
        <v>1113</v>
      </c>
      <c r="B48" s="14"/>
      <c r="C48" s="20">
        <v>0</v>
      </c>
    </row>
    <row r="49" spans="1:3" x14ac:dyDescent="0.25">
      <c r="A49" s="10" t="s">
        <v>1186</v>
      </c>
      <c r="B49" s="14"/>
      <c r="C49" s="20">
        <v>0</v>
      </c>
    </row>
    <row r="50" spans="1:3" x14ac:dyDescent="0.25">
      <c r="A50" s="4"/>
    </row>
  </sheetData>
  <sheetProtection algorithmName="SHA-512" hashValue="1CUkYToRHGZ+JWpE1HQ42AVPDZ7XzYN7zBx9oOnBGjk1YinDC1p4QxALvJPfEmGQtj0wjyhN/rlPWpQmYMLHkw==" saltValue="kXlgMmxzALDXa/P4EU0fG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2" t="s">
        <v>645</v>
      </c>
      <c r="B4" s="203"/>
      <c r="C4" s="27">
        <v>246</v>
      </c>
      <c r="D4" s="27">
        <v>245</v>
      </c>
      <c r="E4" s="28">
        <v>0</v>
      </c>
      <c r="F4" s="27">
        <v>707</v>
      </c>
      <c r="G4" s="27">
        <v>667</v>
      </c>
      <c r="H4" s="27">
        <v>215</v>
      </c>
      <c r="I4" s="27">
        <v>185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749</v>
      </c>
    </row>
    <row r="5" spans="1:16" ht="45" x14ac:dyDescent="0.25">
      <c r="A5" s="35" t="s">
        <v>646</v>
      </c>
      <c r="B5" s="35" t="s">
        <v>647</v>
      </c>
      <c r="C5" s="12">
        <v>9</v>
      </c>
      <c r="D5" s="12">
        <v>2</v>
      </c>
      <c r="E5" s="26">
        <v>3</v>
      </c>
      <c r="F5" s="12">
        <v>6</v>
      </c>
      <c r="G5" s="12">
        <v>6</v>
      </c>
      <c r="H5" s="12">
        <v>4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6</v>
      </c>
    </row>
    <row r="6" spans="1:16" ht="33.75" x14ac:dyDescent="0.25">
      <c r="A6" s="35" t="s">
        <v>648</v>
      </c>
      <c r="B6" s="35" t="s">
        <v>649</v>
      </c>
      <c r="C6" s="12">
        <v>73</v>
      </c>
      <c r="D6" s="12">
        <v>96</v>
      </c>
      <c r="E6" s="26">
        <v>-1</v>
      </c>
      <c r="F6" s="12">
        <v>110</v>
      </c>
      <c r="G6" s="12">
        <v>113</v>
      </c>
      <c r="H6" s="12">
        <v>75</v>
      </c>
      <c r="I6" s="12">
        <v>27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120</v>
      </c>
    </row>
    <row r="7" spans="1:16" ht="22.5" x14ac:dyDescent="0.25">
      <c r="A7" s="35" t="s">
        <v>650</v>
      </c>
      <c r="B7" s="35" t="s">
        <v>651</v>
      </c>
      <c r="C7" s="12">
        <v>1</v>
      </c>
      <c r="D7" s="12">
        <v>7</v>
      </c>
      <c r="E7" s="26">
        <v>-1</v>
      </c>
      <c r="F7" s="12">
        <v>3</v>
      </c>
      <c r="G7" s="12">
        <v>3</v>
      </c>
      <c r="H7" s="12">
        <v>12</v>
      </c>
      <c r="I7" s="12">
        <v>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15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0</v>
      </c>
      <c r="E8" s="26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5" t="s">
        <v>654</v>
      </c>
      <c r="B9" s="35" t="s">
        <v>655</v>
      </c>
      <c r="C9" s="12">
        <v>2</v>
      </c>
      <c r="D9" s="12">
        <v>1</v>
      </c>
      <c r="E9" s="26">
        <v>1</v>
      </c>
      <c r="F9" s="12">
        <v>2</v>
      </c>
      <c r="G9" s="12">
        <v>4</v>
      </c>
      <c r="H9" s="12">
        <v>1</v>
      </c>
      <c r="I9" s="12">
        <v>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11</v>
      </c>
    </row>
    <row r="10" spans="1:16" ht="22.5" x14ac:dyDescent="0.25">
      <c r="A10" s="35" t="s">
        <v>656</v>
      </c>
      <c r="B10" s="35" t="s">
        <v>657</v>
      </c>
      <c r="C10" s="12">
        <v>160</v>
      </c>
      <c r="D10" s="12">
        <v>139</v>
      </c>
      <c r="E10" s="26">
        <v>0</v>
      </c>
      <c r="F10" s="12">
        <v>586</v>
      </c>
      <c r="G10" s="12">
        <v>541</v>
      </c>
      <c r="H10" s="12">
        <v>123</v>
      </c>
      <c r="I10" s="12">
        <v>142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597</v>
      </c>
    </row>
    <row r="11" spans="1:16" ht="33.75" x14ac:dyDescent="0.25">
      <c r="A11" s="35" t="s">
        <v>658</v>
      </c>
      <c r="B11" s="35" t="s">
        <v>659</v>
      </c>
      <c r="C11" s="12">
        <v>1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00negConxBx368O93R1RhQ04ba1Yy/PUCAsocxrSmQVbVQtRsKvyILitJNdgvNV2H1kLg2Rj9BpISH1lUIp7sw==" saltValue="qIjIq3HVT6YYDnjr2YTX6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2026-06-08T09:25:48Z</dcterms:created>
  <dcterms:modified xsi:type="dcterms:W3CDTF">2026-06-22T09:02:15Z</dcterms:modified>
</cp:coreProperties>
</file>