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A488972-CB72-488A-BC97-73EE93B8196B}" xr6:coauthVersionLast="47" xr6:coauthVersionMax="47" xr10:uidLastSave="{00000000-0000-0000-0000-000000000000}"/>
  <workbookProtection workbookAlgorithmName="SHA-512" workbookHashValue="hmJ9wlxuBOjDs8IqkgJwo+ksNzbRAv9EQ3/hIKqvR+633FW1cc7OaYeyGq3d2KL6sb5cq+51upIcVvNL2E3tGQ==" workbookSaltValue="haBKMmyxYjvl6mgzF5Vr+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E43" i="15" s="1"/>
  <c r="D34" i="15"/>
  <c r="L33" i="15"/>
  <c r="K33" i="15"/>
  <c r="J33" i="15"/>
  <c r="I33" i="15"/>
  <c r="H33" i="15"/>
  <c r="G33" i="15"/>
  <c r="F33" i="15"/>
  <c r="E33" i="15"/>
  <c r="D33" i="15"/>
  <c r="D43" i="15" s="1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L43" i="15"/>
  <c r="K43" i="15"/>
  <c r="J43" i="15"/>
  <c r="F43" i="15"/>
  <c r="D123" i="15" l="1"/>
  <c r="D82" i="15"/>
  <c r="G43" i="15"/>
  <c r="I43" i="15"/>
  <c r="H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293946F-2BB3-4EEE-AC05-45DA331BF4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AD68DA7-9C66-4426-A81F-DC7BDB75EC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B2457C3-471D-4C7A-B4DE-E8E01FEB20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0EA8FC3-F56E-4EBB-9BD2-8EC6B7EE22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EECD0ED-0626-4E20-919C-ED93A8CA9E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D4546CD-9AAA-449C-A187-F5D6363628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51911B6-732A-42E8-9755-5F3BB2A567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2F423CB-E20C-42E1-8EAA-ED21C8BC89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79B8883-401C-486B-A00F-335692F8ED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C099B71-5E07-4BE0-A031-2DB8EABD4E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BECED8B-0F80-412D-B975-E4AB4E0C5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53F19E1-8637-4A96-9379-90A4C9E8A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8FA38F3-C8E1-4CF7-80A9-7419A3459B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46ACB8D-3DBA-4925-9D24-DDBDB1986A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2DB8B53-C3BC-4973-A519-FBEC7F6319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110B141-A050-4730-9B8C-6400FAA571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75DBB2F-5DEB-4FCE-86B9-687666A208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D470801-EF33-4552-AFB8-14A1116E1E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6665A0E-5A66-4141-8620-49D101126C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2469F2B-B3F7-444C-ACE7-311B142B4D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5B9E6BF-3133-41EF-96D8-7D9810A520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2664317-4E9D-47C0-A882-4D215B71D3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CA3AF87-0A6C-47D7-88FC-148F40D07C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515912D-0D19-42E3-B151-A8DD7E2C69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2E42011-F7E4-4880-9550-40A6DB5566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639C031-3A9B-439E-A2E6-767CD01C0D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CB68071-C07E-4134-97C1-8206A4A296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43B5133-00F5-44A1-9694-EFD3EE0A51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6C42EA3-3DF3-40FD-A69C-70C55E0B1B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1676656-76D7-4A75-A0B5-20E9BB31DA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ED8E4B2-3C77-4DBC-BEF2-E1E4695EAE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3F9D166-BCB5-4EDD-A50D-F8A3CF5CF3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<sst xmlns="http://schemas.openxmlformats.org/spreadsheetml/2006/main" count="2947" uniqueCount="1839">
  <si>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</si>
  <si>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</si>
  <si>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</si>
  <si>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</si>
  <si>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</si>
  <si>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</si>
  <si>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</si>
  <si>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Gipuzkoa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</si>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</sst>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3" fontId="31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831ACFAE-3A0E-487B-A236-A19B70C73DE2}"/>
    <cellStyle name="Normal" xfId="0" builtinId="0"/>
    <cellStyle name="Normal 2" xfId="1" xr:uid="{E33E16B1-D795-4068-B200-88DE5383B4B1}"/>
    <cellStyle name="Normal 3" xfId="3" xr:uid="{CB7022B4-F37E-46ED-A536-CA9CAE5406BF}"/>
    <cellStyle name="Normal 3 2" xfId="4" xr:uid="{FE659CC9-7791-43BF-B69D-87A7A75614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23-4DB0-A000-2797A6680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23-4DB0-A000-2797A66801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4891</c:v>
                </c:pt>
                <c:pt idx="1">
                  <c:v>16404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23-4DB0-A000-2797A6680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46-4591-8156-0B1C4E441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46-4591-8156-0B1C4E4417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46-4591-8156-0B1C4E44177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22</c:v>
                </c:pt>
                <c:pt idx="1">
                  <c:v>935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46-4591-8156-0B1C4E441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C3-45CC-8273-778C2E4E0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C3-45CC-8273-778C2E4E0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C3-45CC-8273-778C2E4E00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3-45CC-8273-778C2E4E0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BF-4641-8D7D-D0A50E3E2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BF-4641-8D7D-D0A50E3E20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F-4641-8D7D-D0A50E3E2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D0-47F1-8336-D4EB80700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D0-47F1-8336-D4EB80700A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9579</c:v>
                </c:pt>
                <c:pt idx="1">
                  <c:v>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D0-47F1-8336-D4EB80700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861</c:v>
              </c:pt>
              <c:pt idx="1">
                <c:v>2977</c:v>
              </c:pt>
              <c:pt idx="2">
                <c:v>76</c:v>
              </c:pt>
              <c:pt idx="3">
                <c:v>14</c:v>
              </c:pt>
              <c:pt idx="4">
                <c:v>963</c:v>
              </c:pt>
            </c:numLit>
          </c:val>
          <c:extLst>
            <c:ext xmlns:c16="http://schemas.microsoft.com/office/drawing/2014/chart" uri="{C3380CC4-5D6E-409C-BE32-E72D297353CC}">
              <c16:uniqueId val="{00000001-7402-48D9-9C9D-EF654857F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2120</c:v>
              </c:pt>
              <c:pt idx="1">
                <c:v>2746</c:v>
              </c:pt>
              <c:pt idx="2">
                <c:v>64</c:v>
              </c:pt>
              <c:pt idx="3">
                <c:v>55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195-4571-984A-9BDFC6A53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</c:v>
              </c:pt>
              <c:pt idx="1">
                <c:v>8</c:v>
              </c:pt>
              <c:pt idx="2">
                <c:v>4</c:v>
              </c:pt>
              <c:pt idx="3">
                <c:v>48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DB9-4F21-961E-1187E220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138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8414-4014-851C-A8EE79148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1636</c:v>
              </c:pt>
              <c:pt idx="1">
                <c:v>91</c:v>
              </c:pt>
              <c:pt idx="2">
                <c:v>869</c:v>
              </c:pt>
              <c:pt idx="3">
                <c:v>7</c:v>
              </c:pt>
              <c:pt idx="4">
                <c:v>76</c:v>
              </c:pt>
              <c:pt idx="5">
                <c:v>43</c:v>
              </c:pt>
              <c:pt idx="6">
                <c:v>1</c:v>
              </c:pt>
              <c:pt idx="7">
                <c:v>31</c:v>
              </c:pt>
              <c:pt idx="8">
                <c:v>680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5F64-49CC-AEBC-2B6B75897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</c:v>
              </c:pt>
              <c:pt idx="1">
                <c:v>51</c:v>
              </c:pt>
              <c:pt idx="2">
                <c:v>245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A78-47B6-9B93-68D36A4C2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B-4DCA-A724-490D8DD8E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B-4DCA-A724-490D8DD8E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B-4DCA-A724-490D8DD8E9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490</c:v>
                </c:pt>
                <c:pt idx="1">
                  <c:v>738</c:v>
                </c:pt>
                <c:pt idx="2">
                  <c:v>2120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EB-4DCA-A724-490D8DD8E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3131</c:v>
              </c:pt>
              <c:pt idx="1">
                <c:v>1954</c:v>
              </c:pt>
              <c:pt idx="2">
                <c:v>1154</c:v>
              </c:pt>
              <c:pt idx="3">
                <c:v>613</c:v>
              </c:pt>
              <c:pt idx="4">
                <c:v>161</c:v>
              </c:pt>
              <c:pt idx="5">
                <c:v>132</c:v>
              </c:pt>
              <c:pt idx="6">
                <c:v>5906</c:v>
              </c:pt>
              <c:pt idx="7">
                <c:v>627</c:v>
              </c:pt>
              <c:pt idx="8">
                <c:v>922</c:v>
              </c:pt>
              <c:pt idx="9">
                <c:v>377</c:v>
              </c:pt>
              <c:pt idx="10">
                <c:v>1004</c:v>
              </c:pt>
              <c:pt idx="11">
                <c:v>570</c:v>
              </c:pt>
              <c:pt idx="12">
                <c:v>2128</c:v>
              </c:pt>
              <c:pt idx="13">
                <c:v>321</c:v>
              </c:pt>
            </c:numLit>
          </c:val>
          <c:extLst>
            <c:ext xmlns:c16="http://schemas.microsoft.com/office/drawing/2014/chart" uri="{C3380CC4-5D6E-409C-BE32-E72D297353CC}">
              <c16:uniqueId val="{00000001-46E8-4C4F-9352-9517F87D9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159</c:v>
              </c:pt>
              <c:pt idx="1">
                <c:v>728</c:v>
              </c:pt>
              <c:pt idx="2">
                <c:v>286</c:v>
              </c:pt>
              <c:pt idx="3">
                <c:v>64</c:v>
              </c:pt>
              <c:pt idx="4">
                <c:v>391</c:v>
              </c:pt>
              <c:pt idx="5">
                <c:v>1350</c:v>
              </c:pt>
              <c:pt idx="6">
                <c:v>354</c:v>
              </c:pt>
              <c:pt idx="7">
                <c:v>247</c:v>
              </c:pt>
              <c:pt idx="8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1-6116-4495-89A9-25122747E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47</c:v>
              </c:pt>
              <c:pt idx="1">
                <c:v>223</c:v>
              </c:pt>
              <c:pt idx="2">
                <c:v>128</c:v>
              </c:pt>
              <c:pt idx="3">
                <c:v>23</c:v>
              </c:pt>
              <c:pt idx="4">
                <c:v>14</c:v>
              </c:pt>
              <c:pt idx="5">
                <c:v>190</c:v>
              </c:pt>
              <c:pt idx="6">
                <c:v>225</c:v>
              </c:pt>
              <c:pt idx="7">
                <c:v>1109</c:v>
              </c:pt>
              <c:pt idx="8">
                <c:v>16</c:v>
              </c:pt>
              <c:pt idx="9">
                <c:v>217</c:v>
              </c:pt>
              <c:pt idx="10">
                <c:v>146</c:v>
              </c:pt>
              <c:pt idx="1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09E9-4B1B-B118-F45170CAD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37235752507676"/>
          <c:y val="5.8116645303058045E-2"/>
          <c:w val="0.28312376650593096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355</c:v>
              </c:pt>
              <c:pt idx="1">
                <c:v>425</c:v>
              </c:pt>
              <c:pt idx="2">
                <c:v>298</c:v>
              </c:pt>
              <c:pt idx="3">
                <c:v>103</c:v>
              </c:pt>
              <c:pt idx="4">
                <c:v>1354</c:v>
              </c:pt>
              <c:pt idx="5">
                <c:v>224</c:v>
              </c:pt>
              <c:pt idx="6">
                <c:v>237</c:v>
              </c:pt>
              <c:pt idx="7">
                <c:v>52</c:v>
              </c:pt>
              <c:pt idx="8">
                <c:v>249</c:v>
              </c:pt>
              <c:pt idx="9">
                <c:v>243</c:v>
              </c:pt>
              <c:pt idx="10">
                <c:v>65</c:v>
              </c:pt>
              <c:pt idx="11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1-F9B5-439E-930B-E51F76D18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288</c:v>
              </c:pt>
              <c:pt idx="1">
                <c:v>123</c:v>
              </c:pt>
              <c:pt idx="2">
                <c:v>314</c:v>
              </c:pt>
              <c:pt idx="3">
                <c:v>89</c:v>
              </c:pt>
              <c:pt idx="4">
                <c:v>1112</c:v>
              </c:pt>
              <c:pt idx="5">
                <c:v>179</c:v>
              </c:pt>
              <c:pt idx="6">
                <c:v>224</c:v>
              </c:pt>
              <c:pt idx="7">
                <c:v>213</c:v>
              </c:pt>
              <c:pt idx="8">
                <c:v>257</c:v>
              </c:pt>
              <c:pt idx="9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1-0107-4F8D-A010-9C891F348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</c:v>
              </c:pt>
              <c:pt idx="1">
                <c:v>27</c:v>
              </c:pt>
              <c:pt idx="2">
                <c:v>4</c:v>
              </c:pt>
              <c:pt idx="3">
                <c:v>55</c:v>
              </c:pt>
              <c:pt idx="4">
                <c:v>2</c:v>
              </c:pt>
              <c:pt idx="5">
                <c:v>3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9ED-47A3-B0E6-93EEE7FA7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24</c:v>
              </c:pt>
              <c:pt idx="2">
                <c:v>12</c:v>
              </c:pt>
              <c:pt idx="3">
                <c:v>48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407-4D6C-B19D-331B7430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1</c:v>
              </c:pt>
              <c:pt idx="2">
                <c:v>6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182-4E8B-88F1-086E7778A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562-4B0A-9FEE-60984D7AC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Libertad</c:v>
                </c:pt>
                <c:pt idx="1">
                  <c:v>Libertad sexual</c:v>
                </c:pt>
                <c:pt idx="2">
                  <c:v>Medio ambiente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22</c:v>
              </c:pt>
              <c:pt idx="2">
                <c:v>13</c:v>
              </c:pt>
              <c:pt idx="3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1-7564-40F9-A8D8-31DE979E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EA-4B48-B333-E5E381F5F2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EA-4B48-B333-E5E381F5F2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1906</c:v>
                </c:pt>
                <c:pt idx="1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EA-4B48-B333-E5E381F5F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45</c:v>
              </c:pt>
              <c:pt idx="1">
                <c:v>10</c:v>
              </c:pt>
              <c:pt idx="2">
                <c:v>7</c:v>
              </c:pt>
              <c:pt idx="3">
                <c:v>23</c:v>
              </c:pt>
              <c:pt idx="4">
                <c:v>64</c:v>
              </c:pt>
              <c:pt idx="5">
                <c:v>3</c:v>
              </c:pt>
              <c:pt idx="6">
                <c:v>3</c:v>
              </c:pt>
              <c:pt idx="7">
                <c:v>1</c:v>
              </c:pt>
              <c:pt idx="8">
                <c:v>3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53B-43AB-A442-D8BC8ABC4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175</c:v>
              </c:pt>
              <c:pt idx="1">
                <c:v>362</c:v>
              </c:pt>
              <c:pt idx="2">
                <c:v>283</c:v>
              </c:pt>
              <c:pt idx="3">
                <c:v>81</c:v>
              </c:pt>
              <c:pt idx="4">
                <c:v>670</c:v>
              </c:pt>
              <c:pt idx="5">
                <c:v>94</c:v>
              </c:pt>
              <c:pt idx="6">
                <c:v>1273</c:v>
              </c:pt>
              <c:pt idx="7">
                <c:v>294</c:v>
              </c:pt>
              <c:pt idx="8">
                <c:v>325</c:v>
              </c:pt>
              <c:pt idx="9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1-F39E-4462-82CB-FCBC931B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21-4F6F-BED8-15363315D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21-4F6F-BED8-15363315D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21-4F6F-BED8-15363315D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21-4F6F-BED8-15363315DA4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1-4F6F-BED8-15363315D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6</c:v>
                </c:pt>
                <c:pt idx="1">
                  <c:v>23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21-4F6F-BED8-15363315D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13-4BC8-8CFF-B5AE8BF02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13-4BC8-8CFF-B5AE8BF02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13-4BC8-8CFF-B5AE8BF02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13-4BC8-8CFF-B5AE8BF02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13-4BC8-8CFF-B5AE8BF0286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3-4BC8-8CFF-B5AE8BF0286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3-4BC8-8CFF-B5AE8BF0286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3-4BC8-8CFF-B5AE8BF02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General</c:formatCode>
                <c:ptCount val="5"/>
                <c:pt idx="3" formatCode="#,##0">
                  <c:v>1</c:v>
                </c:pt>
                <c:pt idx="4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13-4BC8-8CFF-B5AE8BF02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654</c:v>
                </c:pt>
                <c:pt idx="1">
                  <c:v>89</c:v>
                </c:pt>
                <c:pt idx="2">
                  <c:v>82</c:v>
                </c:pt>
                <c:pt idx="3">
                  <c:v>114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6-4CA9-8116-0D790B14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2-4C83-B2C4-C471F36DB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297</c:v>
                </c:pt>
                <c:pt idx="1">
                  <c:v>71</c:v>
                </c:pt>
                <c:pt idx="2">
                  <c:v>0</c:v>
                </c:pt>
                <c:pt idx="3">
                  <c:v>201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8-4D84-8B7F-3020AC6F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93</c:v>
                </c:pt>
                <c:pt idx="1">
                  <c:v>137</c:v>
                </c:pt>
                <c:pt idx="2">
                  <c:v>296</c:v>
                </c:pt>
                <c:pt idx="3">
                  <c:v>129</c:v>
                </c:pt>
                <c:pt idx="4">
                  <c:v>207</c:v>
                </c:pt>
                <c:pt idx="5">
                  <c:v>570</c:v>
                </c:pt>
                <c:pt idx="6">
                  <c:v>0</c:v>
                </c:pt>
                <c:pt idx="7">
                  <c:v>0</c:v>
                </c:pt>
                <c:pt idx="8">
                  <c:v>20</c:v>
                </c:pt>
                <c:pt idx="9">
                  <c:v>7</c:v>
                </c:pt>
                <c:pt idx="10">
                  <c:v>61</c:v>
                </c:pt>
                <c:pt idx="11">
                  <c:v>15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0-44F3-BCC5-DFEB8635F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4-432B-A1D8-4C9A75E82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32</c:v>
              </c:pt>
              <c:pt idx="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A64B-4B50-B142-53C71147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AB-4004-B6A8-CF27901D9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AB-4004-B6A8-CF27901D92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1354</c:v>
                </c:pt>
                <c:pt idx="1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AB-4004-B6A8-CF27901D9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</c:v>
              </c:pt>
              <c:pt idx="1">
                <c:v>19</c:v>
              </c:pt>
              <c:pt idx="2">
                <c:v>72</c:v>
              </c:pt>
              <c:pt idx="3">
                <c:v>11</c:v>
              </c:pt>
              <c:pt idx="4">
                <c:v>14</c:v>
              </c:pt>
              <c:pt idx="5">
                <c:v>32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B66D-4F7C-A79B-80BDBCE15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sin permiso</c:v>
                </c:pt>
                <c:pt idx="10">
                  <c:v>Acoso escolar</c:v>
                </c:pt>
                <c:pt idx="11">
                  <c:v>Odio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149</c:v>
              </c:pt>
              <c:pt idx="2">
                <c:v>54</c:v>
              </c:pt>
              <c:pt idx="3">
                <c:v>16</c:v>
              </c:pt>
              <c:pt idx="4">
                <c:v>25</c:v>
              </c:pt>
              <c:pt idx="5">
                <c:v>137</c:v>
              </c:pt>
              <c:pt idx="6">
                <c:v>39</c:v>
              </c:pt>
              <c:pt idx="7">
                <c:v>13</c:v>
              </c:pt>
              <c:pt idx="8">
                <c:v>1</c:v>
              </c:pt>
              <c:pt idx="9">
                <c:v>17</c:v>
              </c:pt>
              <c:pt idx="10">
                <c:v>42</c:v>
              </c:pt>
              <c:pt idx="11">
                <c:v>1</c:v>
              </c:pt>
              <c:pt idx="12">
                <c:v>167</c:v>
              </c:pt>
              <c:pt idx="13">
                <c:v>13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4EE0-4767-AE0C-EA8223EDE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50-40C4-B7C2-A3148C1F1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50-40C4-B7C2-A3148C1F19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50-40C4-B7C2-A3148C1F1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FA-4C5F-A03C-2541E1E164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FA-4C5F-A03C-2541E1E164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FA-4C5F-A03C-2541E1E164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FA-4C5F-A03C-2541E1E1643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FA-4C5F-A03C-2541E1E1643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831</c:v>
              </c:pt>
              <c:pt idx="1">
                <c:v>144</c:v>
              </c:pt>
              <c:pt idx="2">
                <c:v>8</c:v>
              </c:pt>
              <c:pt idx="3">
                <c:v>1</c:v>
              </c:pt>
              <c:pt idx="4">
                <c:v>3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2F37-4C62-9624-74A9EEBF7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101</c:v>
              </c:pt>
              <c:pt idx="1">
                <c:v>30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5CF8-43AA-8FAD-22BECE94F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D6-43B8-9B42-5BDED5E67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1E-49F9-BAEE-19BF3CDB4C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1E-49F9-BAEE-19BF3CDB4C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239</c:v>
                </c:pt>
                <c:pt idx="1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1E-49F9-BAEE-19BF3CDB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72-4E39-99B9-7D748AA6C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72-4E39-99B9-7D748AA6C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72-4E39-99B9-7D748AA6C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72-4E39-99B9-7D748AA6C5B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2-4E39-99B9-7D748AA6C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General</c:formatCode>
                <c:ptCount val="3"/>
                <c:pt idx="0" formatCode="#,##0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72-4E39-99B9-7D748AA6C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2087</c:v>
              </c:pt>
              <c:pt idx="1">
                <c:v>411</c:v>
              </c:pt>
              <c:pt idx="2">
                <c:v>92</c:v>
              </c:pt>
              <c:pt idx="3">
                <c:v>4</c:v>
              </c:pt>
              <c:pt idx="4">
                <c:v>13</c:v>
              </c:pt>
              <c:pt idx="5">
                <c:v>576</c:v>
              </c:pt>
            </c:numLit>
          </c:val>
          <c:extLst>
            <c:ext xmlns:c16="http://schemas.microsoft.com/office/drawing/2014/chart" uri="{C3380CC4-5D6E-409C-BE32-E72D297353CC}">
              <c16:uniqueId val="{00000001-C9C7-4975-A4E8-8FCF89F1C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F9-45BA-9125-8AF6B860B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F9-45BA-9125-8AF6B860B6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1238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F9-45BA-9125-8AF6B860B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475</c:v>
              </c:pt>
              <c:pt idx="1">
                <c:v>293</c:v>
              </c:pt>
              <c:pt idx="2">
                <c:v>7</c:v>
              </c:pt>
              <c:pt idx="3">
                <c:v>1</c:v>
              </c:pt>
              <c:pt idx="4">
                <c:v>4</c:v>
              </c:pt>
              <c:pt idx="5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1-B692-4ED3-B8A1-79FE89C4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39F-41AD-BB25-CE3075D30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49</c:v>
              </c:pt>
              <c:pt idx="2">
                <c:v>27</c:v>
              </c:pt>
              <c:pt idx="3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7E22-430B-BD3C-4BC4359F7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19</c:v>
              </c:pt>
              <c:pt idx="2">
                <c:v>11</c:v>
              </c:pt>
              <c:pt idx="3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85B2-4321-9507-106BCADA5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5D1-4F7B-A320-C9DF62E50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E695-4894-B2CD-0DB3999F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5EA-43B7-9D32-8B2DB7F50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449</c:v>
              </c:pt>
              <c:pt idx="2">
                <c:v>40</c:v>
              </c:pt>
              <c:pt idx="3">
                <c:v>8</c:v>
              </c:pt>
              <c:pt idx="4">
                <c:v>59</c:v>
              </c:pt>
              <c:pt idx="5">
                <c:v>361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7FF-4B61-BCD1-2B868FBE3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25-447C-A2EA-C7D1ABBDE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25-447C-A2EA-C7D1ABBDE2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25-447C-A2EA-C7D1ABBDE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831</c:v>
              </c:pt>
              <c:pt idx="2">
                <c:v>24</c:v>
              </c:pt>
              <c:pt idx="3">
                <c:v>4</c:v>
              </c:pt>
              <c:pt idx="4">
                <c:v>91</c:v>
              </c:pt>
              <c:pt idx="5">
                <c:v>395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E82-4863-9621-FF723E5F1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748</c:v>
              </c:pt>
              <c:pt idx="2">
                <c:v>9</c:v>
              </c:pt>
              <c:pt idx="3">
                <c:v>2</c:v>
              </c:pt>
              <c:pt idx="4">
                <c:v>62</c:v>
              </c:pt>
              <c:pt idx="5">
                <c:v>283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CCF-422B-B69B-F786A6F2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</c:v>
              </c:pt>
              <c:pt idx="1">
                <c:v>18</c:v>
              </c:pt>
              <c:pt idx="2">
                <c:v>26</c:v>
              </c:pt>
              <c:pt idx="3">
                <c:v>87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3BA-4565-8FEC-8E4FE3D6E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</c:v>
              </c:pt>
              <c:pt idx="1">
                <c:v>17</c:v>
              </c:pt>
              <c:pt idx="2">
                <c:v>23</c:v>
              </c:pt>
              <c:pt idx="3">
                <c:v>82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DB55-481A-B711-51BAD9A6E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C37-4049-935D-70BA678F6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779</c:v>
              </c:pt>
              <c:pt idx="2">
                <c:v>25</c:v>
              </c:pt>
              <c:pt idx="3">
                <c:v>3</c:v>
              </c:pt>
              <c:pt idx="4">
                <c:v>85</c:v>
              </c:pt>
              <c:pt idx="5">
                <c:v>379</c:v>
              </c:pt>
            </c:numLit>
          </c:val>
          <c:extLst>
            <c:ext xmlns:c16="http://schemas.microsoft.com/office/drawing/2014/chart" uri="{C3380CC4-5D6E-409C-BE32-E72D297353CC}">
              <c16:uniqueId val="{00000001-9CA1-48E5-B1FC-F1DA1218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</c:v>
              </c:pt>
              <c:pt idx="2">
                <c:v>4</c:v>
              </c:pt>
              <c:pt idx="3">
                <c:v>8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79B-4B9F-A0D4-C653C759B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40</c:v>
              </c:pt>
              <c:pt idx="2">
                <c:v>6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534F-4B5C-8B09-439574CA2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457-4196-B15B-E547B434F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FC9-48D7-83E8-A85283309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35-4231-8074-32D8B1DB6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35-4231-8074-32D8B1DB67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171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35-4231-8074-32D8B1DB6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54-4C6B-A3F4-B7C2EAF26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54-4C6B-A3F4-B7C2EAF26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54-4C6B-A3F4-B7C2EAF266D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115</c:v>
                </c:pt>
                <c:pt idx="1">
                  <c:v>19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54-4C6B-A3F4-B7C2EAF2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B3-4E4D-ADF8-57A20DDF5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B3-4E4D-ADF8-57A20DDF50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252</c:v>
                </c:pt>
                <c:pt idx="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B3-4E4D-ADF8-57A20DDF5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51208B5-26A7-4E9C-8464-ADCC0D304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95FEFC9-EFEC-491B-8029-7034E81CA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5F1532B-E3F1-4957-B665-9E9C06E63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E952B37-E0C1-469A-8904-D7535596C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3F15B29-CC9A-47BA-8E22-DAB186E95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296E9E6-86FB-4A7D-92E1-6353D23A0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AA34E76-19BA-4BD5-8183-AA8D8D3D5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248ABDB-6A8D-4D39-8E2D-563DF3238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16237E5-0DB8-443B-A625-1D50795B6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C9BE7CB-970E-4579-BFC2-F20DFF609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ED3C806-497C-4D20-B784-45B556FA5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D293AAF-B736-4309-A0C6-91D13E31B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435C540-8736-49A9-8DE7-3E066296D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669925</xdr:colOff>
      <xdr:row>7</xdr:row>
      <xdr:rowOff>76200</xdr:rowOff>
    </xdr:from>
    <xdr:to>
      <xdr:col>5</xdr:col>
      <xdr:colOff>320675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D6D9DCB-B7B6-4971-0FBC-3DB83F2FF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111125</xdr:rowOff>
    </xdr:from>
    <xdr:to>
      <xdr:col>21</xdr:col>
      <xdr:colOff>584200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A8016EF-9B04-8C8D-4B54-3AFB07D67A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323850</xdr:colOff>
      <xdr:row>8</xdr:row>
      <xdr:rowOff>34924</xdr:rowOff>
    </xdr:from>
    <xdr:to>
      <xdr:col>53</xdr:col>
      <xdr:colOff>215900</xdr:colOff>
      <xdr:row>17</xdr:row>
      <xdr:rowOff>123824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1535BC4-A6EE-67D1-4499-65BA186B33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374650</xdr:colOff>
      <xdr:row>7</xdr:row>
      <xdr:rowOff>0</xdr:rowOff>
    </xdr:from>
    <xdr:to>
      <xdr:col>60</xdr:col>
      <xdr:colOff>85725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632C99D-F25C-CA4A-F1EA-6A314CDC3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336550</xdr:colOff>
      <xdr:row>8</xdr:row>
      <xdr:rowOff>111125</xdr:rowOff>
    </xdr:from>
    <xdr:to>
      <xdr:col>72</xdr:col>
      <xdr:colOff>276225</xdr:colOff>
      <xdr:row>19</xdr:row>
      <xdr:rowOff>79375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8E86E26-8F36-728B-1E9E-C091BDA0A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717550</xdr:colOff>
      <xdr:row>23</xdr:row>
      <xdr:rowOff>15875</xdr:rowOff>
    </xdr:from>
    <xdr:to>
      <xdr:col>70</xdr:col>
      <xdr:colOff>431800</xdr:colOff>
      <xdr:row>35</xdr:row>
      <xdr:rowOff>92075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C21A2FC-8134-3B91-41AD-B54C8C82F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0E2EE62-7BA1-49EF-1EEE-7F6E5866C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518643E-1450-AFFE-F6B1-D9847B381B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158750</xdr:colOff>
      <xdr:row>3</xdr:row>
      <xdr:rowOff>15875</xdr:rowOff>
    </xdr:from>
    <xdr:to>
      <xdr:col>14</xdr:col>
      <xdr:colOff>3025775</xdr:colOff>
      <xdr:row>20</xdr:row>
      <xdr:rowOff>34925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5429A8B-AD26-0615-50DB-5C1A3CA52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111125</xdr:colOff>
      <xdr:row>3</xdr:row>
      <xdr:rowOff>15875</xdr:rowOff>
    </xdr:from>
    <xdr:to>
      <xdr:col>19</xdr:col>
      <xdr:colOff>2873375</xdr:colOff>
      <xdr:row>20</xdr:row>
      <xdr:rowOff>34925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405A831-0CDF-D869-E3BC-B642EF915E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415925</xdr:colOff>
      <xdr:row>3</xdr:row>
      <xdr:rowOff>34925</xdr:rowOff>
    </xdr:from>
    <xdr:to>
      <xdr:col>24</xdr:col>
      <xdr:colOff>3178175</xdr:colOff>
      <xdr:row>20</xdr:row>
      <xdr:rowOff>53975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7120F3F-96D3-3BBF-E09B-2EFBFD1C9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215900</xdr:colOff>
      <xdr:row>3</xdr:row>
      <xdr:rowOff>44450</xdr:rowOff>
    </xdr:from>
    <xdr:to>
      <xdr:col>29</xdr:col>
      <xdr:colOff>2978150</xdr:colOff>
      <xdr:row>20</xdr:row>
      <xdr:rowOff>9526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F821255-2B4A-7840-D09B-D3AF3064D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428625</xdr:colOff>
      <xdr:row>3</xdr:row>
      <xdr:rowOff>139700</xdr:rowOff>
    </xdr:from>
    <xdr:to>
      <xdr:col>34</xdr:col>
      <xdr:colOff>3190875</xdr:colOff>
      <xdr:row>21</xdr:row>
      <xdr:rowOff>6350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31151C6-BB0C-4744-A024-F8AABEEC6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15875</xdr:colOff>
      <xdr:row>3</xdr:row>
      <xdr:rowOff>44450</xdr:rowOff>
    </xdr:from>
    <xdr:to>
      <xdr:col>39</xdr:col>
      <xdr:colOff>2778125</xdr:colOff>
      <xdr:row>20</xdr:row>
      <xdr:rowOff>63500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69CB41A-208D-BC04-34C4-20DC58F4E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250825</xdr:colOff>
      <xdr:row>3</xdr:row>
      <xdr:rowOff>82550</xdr:rowOff>
    </xdr:from>
    <xdr:to>
      <xdr:col>44</xdr:col>
      <xdr:colOff>3013075</xdr:colOff>
      <xdr:row>20</xdr:row>
      <xdr:rowOff>101600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93DE323-FB3E-5DF0-3654-133CFC3BD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111125</xdr:colOff>
      <xdr:row>3</xdr:row>
      <xdr:rowOff>92075</xdr:rowOff>
    </xdr:from>
    <xdr:to>
      <xdr:col>49</xdr:col>
      <xdr:colOff>2873375</xdr:colOff>
      <xdr:row>20</xdr:row>
      <xdr:rowOff>111125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D58E18C-67D7-909E-7417-0111DCF62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200025</xdr:colOff>
      <xdr:row>3</xdr:row>
      <xdr:rowOff>6350</xdr:rowOff>
    </xdr:from>
    <xdr:to>
      <xdr:col>54</xdr:col>
      <xdr:colOff>2962275</xdr:colOff>
      <xdr:row>20</xdr:row>
      <xdr:rowOff>25400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EEA72B7-F117-597E-0D3C-D0A3481E27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241300</xdr:colOff>
      <xdr:row>3</xdr:row>
      <xdr:rowOff>111125</xdr:rowOff>
    </xdr:from>
    <xdr:to>
      <xdr:col>59</xdr:col>
      <xdr:colOff>3032125</xdr:colOff>
      <xdr:row>20</xdr:row>
      <xdr:rowOff>130175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2ACCDD6-2684-49F9-F658-D4856D680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100CE4-731C-44E4-8F06-C79C25CA0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8AAF87-EAFE-4695-8B79-406D0345E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7FD070C-702D-4D8E-B8C9-AFAFC3C8A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AFC269C-A22F-4BC2-B3A0-26B4034C0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7C604A1-9D71-4500-A489-A4594A79D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FAF6F14-57AE-4C12-9412-B4B81858A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A150EC8-0BD8-4185-AC03-6146AD6EB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125268</xdr:colOff>
      <xdr:row>9</xdr:row>
      <xdr:rowOff>223982</xdr:rowOff>
    </xdr:from>
    <xdr:to>
      <xdr:col>13</xdr:col>
      <xdr:colOff>876877</xdr:colOff>
      <xdr:row>17</xdr:row>
      <xdr:rowOff>102178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FBA8B48-B454-7BE1-E7A2-192D54660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858405</xdr:colOff>
      <xdr:row>6</xdr:row>
      <xdr:rowOff>374073</xdr:rowOff>
    </xdr:from>
    <xdr:to>
      <xdr:col>29</xdr:col>
      <xdr:colOff>482023</xdr:colOff>
      <xdr:row>26</xdr:row>
      <xdr:rowOff>113723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D448D8A-C146-26A1-2A90-3EC6C513D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233218</xdr:colOff>
      <xdr:row>12</xdr:row>
      <xdr:rowOff>24246</xdr:rowOff>
    </xdr:from>
    <xdr:to>
      <xdr:col>43</xdr:col>
      <xdr:colOff>611332</xdr:colOff>
      <xdr:row>36</xdr:row>
      <xdr:rowOff>24246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BDC5838-4883-BFB3-04C9-656BAC1AE4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E48E76-7DD9-4A93-BFE7-1122D3909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6305B35-8A04-4FB4-943F-D8DA95CD7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D5211E4-0654-4461-C1FB-135D49EEC9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E9086CC-FA1C-7B55-05B8-6CB380582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117475</xdr:colOff>
      <xdr:row>3</xdr:row>
      <xdr:rowOff>38100</xdr:rowOff>
    </xdr:from>
    <xdr:to>
      <xdr:col>35</xdr:col>
      <xdr:colOff>130175</xdr:colOff>
      <xdr:row>22</xdr:row>
      <xdr:rowOff>82550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587D85C6-DB12-AEEB-DBA9-E13C13D5E0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059AA82-56F0-42A1-8761-FD5752019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F414462-1F23-4D81-83B4-65600C743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1FFD3A6-BE11-83BB-7E11-7D9E5ADF7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76200</xdr:colOff>
      <xdr:row>3</xdr:row>
      <xdr:rowOff>28575</xdr:rowOff>
    </xdr:from>
    <xdr:to>
      <xdr:col>17</xdr:col>
      <xdr:colOff>2667000</xdr:colOff>
      <xdr:row>22</xdr:row>
      <xdr:rowOff>73025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1C8919D-8E30-CA1B-1DD8-1E9C19A61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3140075</xdr:colOff>
      <xdr:row>2</xdr:row>
      <xdr:rowOff>123825</xdr:rowOff>
    </xdr:from>
    <xdr:to>
      <xdr:col>34</xdr:col>
      <xdr:colOff>485775</xdr:colOff>
      <xdr:row>22</xdr:row>
      <xdr:rowOff>6350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FC7560A-8031-EB11-08DA-946A4977B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F4276D5-CBA7-4813-8219-3F9244EA3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C1D01CB-8828-4452-82EF-2398F5A03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BAF3AC7-03B6-B849-5586-348387F91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861DE03-DC9F-4D98-8E61-D5E389ABFD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04F536B-3DCE-7293-8C66-5A770EAA9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149225</xdr:colOff>
      <xdr:row>3</xdr:row>
      <xdr:rowOff>95250</xdr:rowOff>
    </xdr:from>
    <xdr:to>
      <xdr:col>19</xdr:col>
      <xdr:colOff>2730500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7B144FA-686A-24FA-0CF0-03FDBCCE7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3498850</xdr:colOff>
      <xdr:row>3</xdr:row>
      <xdr:rowOff>85725</xdr:rowOff>
    </xdr:from>
    <xdr:to>
      <xdr:col>24</xdr:col>
      <xdr:colOff>2451100</xdr:colOff>
      <xdr:row>19</xdr:row>
      <xdr:rowOff>142875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53BC2C7-C12B-E3B9-7989-BB998C3D1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EC92353-BDE5-FC0E-DF83-F97AE9FE4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274CB60-B74C-1048-7A04-25BBB023C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6446134-7F74-1EF5-6AD0-D82C3B4925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34925</xdr:colOff>
      <xdr:row>3</xdr:row>
      <xdr:rowOff>95250</xdr:rowOff>
    </xdr:from>
    <xdr:to>
      <xdr:col>19</xdr:col>
      <xdr:colOff>2616200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FA25EF5-1B47-B441-2415-BE9772087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123825</xdr:colOff>
      <xdr:row>3</xdr:row>
      <xdr:rowOff>76200</xdr:rowOff>
    </xdr:from>
    <xdr:to>
      <xdr:col>24</xdr:col>
      <xdr:colOff>2705100</xdr:colOff>
      <xdr:row>19</xdr:row>
      <xdr:rowOff>133350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506DD75-2300-D087-C67C-8A3DE8B27B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3375025</xdr:colOff>
      <xdr:row>2</xdr:row>
      <xdr:rowOff>114300</xdr:rowOff>
    </xdr:from>
    <xdr:to>
      <xdr:col>54</xdr:col>
      <xdr:colOff>2365375</xdr:colOff>
      <xdr:row>19</xdr:row>
      <xdr:rowOff>9525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CD8276C1-5D5B-6D61-EED7-BFC81838C4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34925</xdr:colOff>
      <xdr:row>3</xdr:row>
      <xdr:rowOff>28575</xdr:rowOff>
    </xdr:from>
    <xdr:to>
      <xdr:col>59</xdr:col>
      <xdr:colOff>2825750</xdr:colOff>
      <xdr:row>19</xdr:row>
      <xdr:rowOff>85725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2D350D3-5EC8-7891-8978-257A542D98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87DA730-5CC1-0A7F-6547-22024D38B4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DB0541A-1411-A3FF-FB29-05910E7FB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91E6AE4-4302-87DA-E86A-41CA33EBF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95250</xdr:colOff>
      <xdr:row>3</xdr:row>
      <xdr:rowOff>47625</xdr:rowOff>
    </xdr:from>
    <xdr:to>
      <xdr:col>25</xdr:col>
      <xdr:colOff>412750</xdr:colOff>
      <xdr:row>21</xdr:row>
      <xdr:rowOff>85725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6DC5E4B-1D49-5B3F-E448-FE3EC11937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+HqTU7Qpxe3EXYp9EHlw8d7HH6pEuSCH64aBmVu+uhf/1f2SZxwW/eNWI3LsREgoDV6exPHGZUaeauiPd3+GeA==" saltValue="3KSR4rboZupUcvgMegTkz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5" width="10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6</v>
      </c>
      <c r="D5" s="12">
        <v>3</v>
      </c>
      <c r="E5" s="19">
        <v>4</v>
      </c>
    </row>
    <row r="6" spans="1:5" x14ac:dyDescent="0.25">
      <c r="A6" s="18" t="s">
        <v>1195</v>
      </c>
      <c r="B6" s="14"/>
      <c r="C6" s="12">
        <v>3</v>
      </c>
      <c r="D6" s="12">
        <v>0</v>
      </c>
      <c r="E6" s="19">
        <v>3</v>
      </c>
    </row>
    <row r="7" spans="1:5" x14ac:dyDescent="0.25">
      <c r="A7" s="18" t="s">
        <v>1196</v>
      </c>
      <c r="B7" s="14"/>
      <c r="C7" s="12">
        <v>0</v>
      </c>
      <c r="D7" s="12">
        <v>2</v>
      </c>
      <c r="E7" s="19">
        <v>0</v>
      </c>
    </row>
    <row r="8" spans="1:5" x14ac:dyDescent="0.25">
      <c r="A8" s="18" t="s">
        <v>1197</v>
      </c>
      <c r="B8" s="14"/>
      <c r="C8" s="12">
        <v>4</v>
      </c>
      <c r="D8" s="12">
        <v>3</v>
      </c>
      <c r="E8" s="19">
        <v>1</v>
      </c>
    </row>
    <row r="9" spans="1:5" x14ac:dyDescent="0.25">
      <c r="A9" s="18" t="s">
        <v>615</v>
      </c>
      <c r="B9" s="14"/>
      <c r="C9" s="12">
        <v>8</v>
      </c>
      <c r="D9" s="12">
        <v>4</v>
      </c>
      <c r="E9" s="19">
        <v>3</v>
      </c>
    </row>
    <row r="10" spans="1:5" x14ac:dyDescent="0.25">
      <c r="A10" s="18" t="s">
        <v>1198</v>
      </c>
      <c r="B10" s="14"/>
      <c r="C10" s="12">
        <v>2</v>
      </c>
      <c r="D10" s="12">
        <v>1</v>
      </c>
      <c r="E10" s="19">
        <v>2</v>
      </c>
    </row>
    <row r="11" spans="1:5" x14ac:dyDescent="0.25">
      <c r="A11" s="200" t="s">
        <v>956</v>
      </c>
      <c r="B11" s="201"/>
      <c r="C11" s="26">
        <v>23</v>
      </c>
      <c r="D11" s="26">
        <v>13</v>
      </c>
      <c r="E11" s="26">
        <v>13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0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200" t="s">
        <v>956</v>
      </c>
      <c r="B17" s="201"/>
      <c r="C17" s="26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7</v>
      </c>
    </row>
    <row r="22" spans="1:3" x14ac:dyDescent="0.25">
      <c r="A22" s="18" t="s">
        <v>1195</v>
      </c>
      <c r="B22" s="14"/>
      <c r="C22" s="19">
        <v>0</v>
      </c>
    </row>
    <row r="23" spans="1:3" x14ac:dyDescent="0.25">
      <c r="A23" s="18" t="s">
        <v>1196</v>
      </c>
      <c r="B23" s="14"/>
      <c r="C23" s="19">
        <v>2</v>
      </c>
    </row>
    <row r="24" spans="1:3" x14ac:dyDescent="0.25">
      <c r="A24" s="18" t="s">
        <v>1197</v>
      </c>
      <c r="B24" s="14"/>
      <c r="C24" s="19">
        <v>8</v>
      </c>
    </row>
    <row r="25" spans="1:3" x14ac:dyDescent="0.25">
      <c r="A25" s="18" t="s">
        <v>615</v>
      </c>
      <c r="B25" s="14"/>
      <c r="C25" s="19">
        <v>5</v>
      </c>
    </row>
    <row r="26" spans="1:3" x14ac:dyDescent="0.25">
      <c r="A26" s="18" t="s">
        <v>1198</v>
      </c>
      <c r="B26" s="14"/>
      <c r="C26" s="19">
        <v>25</v>
      </c>
    </row>
    <row r="27" spans="1:3" x14ac:dyDescent="0.25">
      <c r="A27" s="200" t="s">
        <v>956</v>
      </c>
      <c r="B27" s="201"/>
      <c r="C27" s="26">
        <v>47</v>
      </c>
    </row>
    <row r="28" spans="1:3" x14ac:dyDescent="0.25">
      <c r="A28" s="1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1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40</v>
      </c>
    </row>
    <row r="34" spans="1:3" x14ac:dyDescent="0.25">
      <c r="A34" s="18" t="s">
        <v>1147</v>
      </c>
      <c r="B34" s="14"/>
      <c r="C34" s="19">
        <v>6</v>
      </c>
    </row>
    <row r="35" spans="1:3" x14ac:dyDescent="0.25">
      <c r="A35" s="18" t="s">
        <v>1205</v>
      </c>
      <c r="B35" s="14"/>
      <c r="C35" s="19">
        <v>7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200" t="s">
        <v>956</v>
      </c>
      <c r="B40" s="201"/>
      <c r="C40" s="26">
        <v>54</v>
      </c>
    </row>
    <row r="41" spans="1:3" x14ac:dyDescent="0.25">
      <c r="A41" s="1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2</v>
      </c>
    </row>
    <row r="45" spans="1:3" x14ac:dyDescent="0.25">
      <c r="A45" s="18" t="s">
        <v>1195</v>
      </c>
      <c r="B45" s="14"/>
      <c r="C45" s="19">
        <v>0</v>
      </c>
    </row>
    <row r="46" spans="1:3" x14ac:dyDescent="0.25">
      <c r="A46" s="18" t="s">
        <v>1196</v>
      </c>
      <c r="B46" s="14"/>
      <c r="C46" s="19">
        <v>0</v>
      </c>
    </row>
    <row r="47" spans="1:3" x14ac:dyDescent="0.25">
      <c r="A47" s="18" t="s">
        <v>1197</v>
      </c>
      <c r="B47" s="14"/>
      <c r="C47" s="19">
        <v>2</v>
      </c>
    </row>
    <row r="48" spans="1:3" x14ac:dyDescent="0.25">
      <c r="A48" s="18" t="s">
        <v>615</v>
      </c>
      <c r="B48" s="14"/>
      <c r="C48" s="19">
        <v>0</v>
      </c>
    </row>
    <row r="49" spans="1:3" x14ac:dyDescent="0.25">
      <c r="A49" s="18" t="s">
        <v>1198</v>
      </c>
      <c r="B49" s="14"/>
      <c r="C49" s="19">
        <v>3</v>
      </c>
    </row>
    <row r="50" spans="1:3" x14ac:dyDescent="0.25">
      <c r="A50" s="200" t="s">
        <v>956</v>
      </c>
      <c r="B50" s="201"/>
      <c r="C50" s="26">
        <v>7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1194</v>
      </c>
      <c r="B53" s="11" t="s">
        <v>79</v>
      </c>
      <c r="C53" s="19">
        <v>4</v>
      </c>
    </row>
    <row r="54" spans="1:3" x14ac:dyDescent="0.25">
      <c r="A54" s="188"/>
      <c r="B54" s="11" t="s">
        <v>82</v>
      </c>
      <c r="C54" s="19">
        <v>0</v>
      </c>
    </row>
    <row r="55" spans="1:3" x14ac:dyDescent="0.25">
      <c r="A55" s="186" t="s">
        <v>1195</v>
      </c>
      <c r="B55" s="11" t="s">
        <v>79</v>
      </c>
      <c r="C55" s="19">
        <v>0</v>
      </c>
    </row>
    <row r="56" spans="1:3" x14ac:dyDescent="0.25">
      <c r="A56" s="188"/>
      <c r="B56" s="11" t="s">
        <v>82</v>
      </c>
      <c r="C56" s="19">
        <v>0</v>
      </c>
    </row>
    <row r="57" spans="1:3" x14ac:dyDescent="0.25">
      <c r="A57" s="186" t="s">
        <v>1196</v>
      </c>
      <c r="B57" s="11" t="s">
        <v>79</v>
      </c>
      <c r="C57" s="19">
        <v>0</v>
      </c>
    </row>
    <row r="58" spans="1:3" x14ac:dyDescent="0.25">
      <c r="A58" s="188"/>
      <c r="B58" s="11" t="s">
        <v>82</v>
      </c>
      <c r="C58" s="19">
        <v>0</v>
      </c>
    </row>
    <row r="59" spans="1:3" x14ac:dyDescent="0.25">
      <c r="A59" s="186" t="s">
        <v>1197</v>
      </c>
      <c r="B59" s="11" t="s">
        <v>79</v>
      </c>
      <c r="C59" s="19">
        <v>1</v>
      </c>
    </row>
    <row r="60" spans="1:3" x14ac:dyDescent="0.25">
      <c r="A60" s="188"/>
      <c r="B60" s="11" t="s">
        <v>82</v>
      </c>
      <c r="C60" s="19">
        <v>0</v>
      </c>
    </row>
    <row r="61" spans="1:3" x14ac:dyDescent="0.25">
      <c r="A61" s="186" t="s">
        <v>615</v>
      </c>
      <c r="B61" s="11" t="s">
        <v>79</v>
      </c>
      <c r="C61" s="19">
        <v>0</v>
      </c>
    </row>
    <row r="62" spans="1:3" x14ac:dyDescent="0.25">
      <c r="A62" s="188"/>
      <c r="B62" s="11" t="s">
        <v>82</v>
      </c>
      <c r="C62" s="19">
        <v>0</v>
      </c>
    </row>
    <row r="63" spans="1:3" x14ac:dyDescent="0.25">
      <c r="A63" s="186" t="s">
        <v>1198</v>
      </c>
      <c r="B63" s="11" t="s">
        <v>79</v>
      </c>
      <c r="C63" s="19">
        <v>6</v>
      </c>
    </row>
    <row r="64" spans="1:3" x14ac:dyDescent="0.25">
      <c r="A64" s="188"/>
      <c r="B64" s="11" t="s">
        <v>82</v>
      </c>
      <c r="C64" s="19">
        <v>2</v>
      </c>
    </row>
    <row r="65" spans="1:3" x14ac:dyDescent="0.25">
      <c r="A65" s="200" t="s">
        <v>956</v>
      </c>
      <c r="B65" s="201"/>
      <c r="C65" s="26">
        <v>13</v>
      </c>
    </row>
    <row r="66" spans="1:3" x14ac:dyDescent="0.25">
      <c r="A66" s="4"/>
    </row>
  </sheetData>
  <sheetProtection algorithmName="SHA-512" hashValue="eI+mWLupJBTOu+aM4fNmejrsHOsdacA5oMBR0agOZaUgvcHwvhxbVRVdX3K7yNssEzypKR/Ji2GZ+ZsPRx7ypQ==" saltValue="kzhQiWU/srcQlv5aKGiVF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2" t="s">
        <v>1210</v>
      </c>
    </row>
    <row r="5" spans="1:7" ht="22.5" x14ac:dyDescent="0.25">
      <c r="A5" s="189" t="s">
        <v>1212</v>
      </c>
      <c r="B5" s="30" t="s">
        <v>1213</v>
      </c>
      <c r="C5" s="12">
        <v>248</v>
      </c>
      <c r="D5" s="12">
        <v>1</v>
      </c>
      <c r="E5" s="12">
        <v>0</v>
      </c>
      <c r="F5" s="12">
        <v>0</v>
      </c>
      <c r="G5" s="35">
        <v>248</v>
      </c>
    </row>
    <row r="6" spans="1:7" x14ac:dyDescent="0.25">
      <c r="A6" s="191"/>
      <c r="B6" s="30" t="s">
        <v>1214</v>
      </c>
      <c r="C6" s="12">
        <v>48</v>
      </c>
      <c r="D6" s="12">
        <v>0</v>
      </c>
      <c r="E6" s="12">
        <v>0</v>
      </c>
      <c r="F6" s="12">
        <v>0</v>
      </c>
      <c r="G6" s="35">
        <v>48</v>
      </c>
    </row>
    <row r="7" spans="1:7" x14ac:dyDescent="0.25">
      <c r="A7" s="10" t="s">
        <v>1215</v>
      </c>
      <c r="B7" s="30" t="s">
        <v>1216</v>
      </c>
      <c r="C7" s="12">
        <v>0</v>
      </c>
      <c r="D7" s="12">
        <v>2</v>
      </c>
      <c r="E7" s="12">
        <v>0</v>
      </c>
      <c r="F7" s="12">
        <v>0</v>
      </c>
      <c r="G7" s="35">
        <v>0</v>
      </c>
    </row>
    <row r="8" spans="1:7" ht="22.5" x14ac:dyDescent="0.25">
      <c r="A8" s="189" t="s">
        <v>1217</v>
      </c>
      <c r="B8" s="30" t="s">
        <v>1218</v>
      </c>
      <c r="C8" s="12">
        <v>15</v>
      </c>
      <c r="D8" s="12">
        <v>9</v>
      </c>
      <c r="E8" s="12">
        <v>3</v>
      </c>
      <c r="F8" s="12">
        <v>0</v>
      </c>
      <c r="G8" s="35">
        <v>15</v>
      </c>
    </row>
    <row r="9" spans="1:7" x14ac:dyDescent="0.25">
      <c r="A9" s="190"/>
      <c r="B9" s="30" t="s">
        <v>1219</v>
      </c>
      <c r="C9" s="12">
        <v>3</v>
      </c>
      <c r="D9" s="12">
        <v>1</v>
      </c>
      <c r="E9" s="12">
        <v>0</v>
      </c>
      <c r="F9" s="12">
        <v>0</v>
      </c>
      <c r="G9" s="35">
        <v>3</v>
      </c>
    </row>
    <row r="10" spans="1:7" ht="22.5" x14ac:dyDescent="0.25">
      <c r="A10" s="191"/>
      <c r="B10" s="30" t="s">
        <v>1220</v>
      </c>
      <c r="C10" s="12">
        <v>0</v>
      </c>
      <c r="D10" s="12">
        <v>0</v>
      </c>
      <c r="E10" s="12">
        <v>5</v>
      </c>
      <c r="F10" s="12">
        <v>0</v>
      </c>
      <c r="G10" s="35">
        <v>0</v>
      </c>
    </row>
    <row r="11" spans="1:7" ht="22.5" x14ac:dyDescent="0.25">
      <c r="A11" s="189" t="s">
        <v>1221</v>
      </c>
      <c r="B11" s="30" t="s">
        <v>1222</v>
      </c>
      <c r="C11" s="12">
        <v>4</v>
      </c>
      <c r="D11" s="12">
        <v>0</v>
      </c>
      <c r="E11" s="12">
        <v>0</v>
      </c>
      <c r="F11" s="12">
        <v>0</v>
      </c>
      <c r="G11" s="35">
        <v>4</v>
      </c>
    </row>
    <row r="12" spans="1:7" x14ac:dyDescent="0.25">
      <c r="A12" s="190"/>
      <c r="B12" s="30" t="s">
        <v>1223</v>
      </c>
      <c r="C12" s="12">
        <v>63</v>
      </c>
      <c r="D12" s="12">
        <v>0</v>
      </c>
      <c r="E12" s="12">
        <v>0</v>
      </c>
      <c r="F12" s="12">
        <v>0</v>
      </c>
      <c r="G12" s="35">
        <v>63</v>
      </c>
    </row>
    <row r="13" spans="1:7" ht="22.5" x14ac:dyDescent="0.25">
      <c r="A13" s="191"/>
      <c r="B13" s="30" t="s">
        <v>1224</v>
      </c>
      <c r="C13" s="12">
        <v>0</v>
      </c>
      <c r="D13" s="12">
        <v>1</v>
      </c>
      <c r="E13" s="12">
        <v>0</v>
      </c>
      <c r="F13" s="12">
        <v>1</v>
      </c>
      <c r="G13" s="35">
        <v>0</v>
      </c>
    </row>
    <row r="14" spans="1:7" ht="22.5" x14ac:dyDescent="0.25">
      <c r="A14" s="10" t="s">
        <v>1225</v>
      </c>
      <c r="B14" s="30" t="s">
        <v>1226</v>
      </c>
      <c r="C14" s="12">
        <v>0</v>
      </c>
      <c r="D14" s="12">
        <v>0</v>
      </c>
      <c r="E14" s="12">
        <v>0</v>
      </c>
      <c r="F14" s="12">
        <v>0</v>
      </c>
      <c r="G14" s="35">
        <v>0</v>
      </c>
    </row>
    <row r="15" spans="1:7" x14ac:dyDescent="0.25">
      <c r="A15" s="189" t="s">
        <v>1227</v>
      </c>
      <c r="B15" s="30" t="s">
        <v>1228</v>
      </c>
      <c r="C15" s="12">
        <v>4220</v>
      </c>
      <c r="D15" s="12">
        <v>17</v>
      </c>
      <c r="E15" s="12">
        <v>3</v>
      </c>
      <c r="F15" s="12">
        <v>0</v>
      </c>
      <c r="G15" s="35">
        <v>4220</v>
      </c>
    </row>
    <row r="16" spans="1:7" x14ac:dyDescent="0.25">
      <c r="A16" s="190"/>
      <c r="B16" s="30" t="s">
        <v>1229</v>
      </c>
      <c r="C16" s="12">
        <v>0</v>
      </c>
      <c r="D16" s="12">
        <v>0</v>
      </c>
      <c r="E16" s="12">
        <v>0</v>
      </c>
      <c r="F16" s="12">
        <v>0</v>
      </c>
      <c r="G16" s="35">
        <v>0</v>
      </c>
    </row>
    <row r="17" spans="1:7" x14ac:dyDescent="0.25">
      <c r="A17" s="190"/>
      <c r="B17" s="30" t="s">
        <v>1230</v>
      </c>
      <c r="C17" s="12">
        <v>0</v>
      </c>
      <c r="D17" s="12">
        <v>0</v>
      </c>
      <c r="E17" s="12">
        <v>0</v>
      </c>
      <c r="F17" s="12">
        <v>0</v>
      </c>
      <c r="G17" s="35">
        <v>0</v>
      </c>
    </row>
    <row r="18" spans="1:7" x14ac:dyDescent="0.25">
      <c r="A18" s="190"/>
      <c r="B18" s="30" t="s">
        <v>1231</v>
      </c>
      <c r="C18" s="12">
        <v>13</v>
      </c>
      <c r="D18" s="12">
        <v>0</v>
      </c>
      <c r="E18" s="12">
        <v>0</v>
      </c>
      <c r="F18" s="12">
        <v>0</v>
      </c>
      <c r="G18" s="35">
        <v>13</v>
      </c>
    </row>
    <row r="19" spans="1:7" ht="22.5" x14ac:dyDescent="0.25">
      <c r="A19" s="191"/>
      <c r="B19" s="30" t="s">
        <v>1232</v>
      </c>
      <c r="C19" s="12">
        <v>1</v>
      </c>
      <c r="D19" s="12">
        <v>0</v>
      </c>
      <c r="E19" s="12">
        <v>0</v>
      </c>
      <c r="F19" s="12">
        <v>0</v>
      </c>
      <c r="G19" s="35">
        <v>1</v>
      </c>
    </row>
    <row r="20" spans="1:7" x14ac:dyDescent="0.25">
      <c r="A20" s="10" t="s">
        <v>1233</v>
      </c>
      <c r="B20" s="30" t="s">
        <v>1234</v>
      </c>
      <c r="C20" s="12">
        <v>2</v>
      </c>
      <c r="D20" s="12">
        <v>0</v>
      </c>
      <c r="E20" s="12">
        <v>0</v>
      </c>
      <c r="F20" s="12">
        <v>0</v>
      </c>
      <c r="G20" s="35">
        <v>2</v>
      </c>
    </row>
    <row r="21" spans="1:7" x14ac:dyDescent="0.25">
      <c r="A21" s="10" t="s">
        <v>1235</v>
      </c>
      <c r="B21" s="30" t="s">
        <v>1236</v>
      </c>
      <c r="C21" s="12">
        <v>0</v>
      </c>
      <c r="D21" s="12">
        <v>0</v>
      </c>
      <c r="E21" s="12">
        <v>0</v>
      </c>
      <c r="F21" s="12">
        <v>0</v>
      </c>
      <c r="G21" s="35">
        <v>0</v>
      </c>
    </row>
    <row r="22" spans="1:7" x14ac:dyDescent="0.25">
      <c r="A22" s="200" t="s">
        <v>956</v>
      </c>
      <c r="B22" s="201"/>
      <c r="C22" s="26">
        <v>4617</v>
      </c>
      <c r="D22" s="26">
        <v>31</v>
      </c>
      <c r="E22" s="26">
        <v>11</v>
      </c>
      <c r="F22" s="26">
        <v>1</v>
      </c>
      <c r="G22" s="36">
        <v>4617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1</v>
      </c>
    </row>
    <row r="26" spans="1:7" x14ac:dyDescent="0.25">
      <c r="A26" s="18" t="s">
        <v>114</v>
      </c>
      <c r="B26" s="14"/>
      <c r="C26" s="19">
        <v>1</v>
      </c>
    </row>
    <row r="27" spans="1:7" x14ac:dyDescent="0.25">
      <c r="A27" s="18" t="s">
        <v>1080</v>
      </c>
      <c r="B27" s="14"/>
      <c r="C27" s="19">
        <v>0</v>
      </c>
    </row>
    <row r="28" spans="1:7" x14ac:dyDescent="0.25">
      <c r="A28" s="200" t="s">
        <v>956</v>
      </c>
      <c r="B28" s="201"/>
      <c r="C28" s="26">
        <v>2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11</v>
      </c>
    </row>
    <row r="33" spans="1:3" x14ac:dyDescent="0.25">
      <c r="A33" s="18" t="s">
        <v>1239</v>
      </c>
      <c r="B33" s="14"/>
      <c r="C33" s="19">
        <v>16</v>
      </c>
    </row>
    <row r="34" spans="1:3" x14ac:dyDescent="0.25">
      <c r="A34" s="18" t="s">
        <v>82</v>
      </c>
      <c r="B34" s="14"/>
      <c r="C34" s="19">
        <v>4</v>
      </c>
    </row>
    <row r="35" spans="1:3" x14ac:dyDescent="0.25">
      <c r="A35" s="200" t="s">
        <v>956</v>
      </c>
      <c r="B35" s="201"/>
      <c r="C35" s="26">
        <v>31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43</v>
      </c>
    </row>
    <row r="40" spans="1:3" x14ac:dyDescent="0.25">
      <c r="A40" s="18" t="s">
        <v>1242</v>
      </c>
      <c r="B40" s="14"/>
      <c r="C40" s="19">
        <v>27</v>
      </c>
    </row>
    <row r="41" spans="1:3" x14ac:dyDescent="0.25">
      <c r="A41" s="200" t="s">
        <v>956</v>
      </c>
      <c r="B41" s="201"/>
      <c r="C41" s="26">
        <v>70</v>
      </c>
    </row>
    <row r="42" spans="1:3" x14ac:dyDescent="0.25">
      <c r="A42" s="4"/>
    </row>
  </sheetData>
  <sheetProtection algorithmName="SHA-512" hashValue="EbZgkEvUbQfGDvHerKwOt8b8Ps7BAuPPpNQPgRl2gSc9+ZX+kf/ucp6P3XuRDhhIbszJwsxUWnMyYwsze/Gzgg==" saltValue="igXj4HXRkhhhmwz0DBDWJ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9" t="s">
        <v>1254</v>
      </c>
      <c r="B6" s="30" t="s">
        <v>1255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4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0"/>
      <c r="B7" s="30" t="s">
        <v>1048</v>
      </c>
      <c r="C7" s="39">
        <v>2</v>
      </c>
      <c r="D7" s="39">
        <v>0</v>
      </c>
      <c r="E7" s="39">
        <v>25</v>
      </c>
      <c r="F7" s="39">
        <v>0</v>
      </c>
      <c r="G7" s="39">
        <v>0</v>
      </c>
      <c r="H7" s="39">
        <v>21</v>
      </c>
      <c r="I7" s="39">
        <v>0</v>
      </c>
      <c r="J7" s="39">
        <v>0</v>
      </c>
      <c r="K7" s="39">
        <v>0</v>
      </c>
      <c r="L7" s="35">
        <v>0</v>
      </c>
    </row>
    <row r="8" spans="1:12" x14ac:dyDescent="0.25">
      <c r="A8" s="190"/>
      <c r="B8" s="30" t="s">
        <v>1256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1"/>
      <c r="B9" s="30" t="s">
        <v>1257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189" t="s">
        <v>1258</v>
      </c>
      <c r="B10" s="30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0"/>
      <c r="B11" s="30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0"/>
      <c r="B12" s="30" t="s">
        <v>1261</v>
      </c>
      <c r="C12" s="39">
        <v>1</v>
      </c>
      <c r="D12" s="39">
        <v>0</v>
      </c>
      <c r="E12" s="39">
        <v>3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190"/>
      <c r="B13" s="30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0"/>
      <c r="B14" s="30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0"/>
      <c r="B15" s="30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0"/>
      <c r="B16" s="30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0"/>
      <c r="B17" s="30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0"/>
      <c r="B18" s="30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0"/>
      <c r="B19" s="30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0"/>
      <c r="B20" s="30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0"/>
      <c r="B21" s="30" t="s">
        <v>1270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0"/>
      <c r="B22" s="30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0"/>
      <c r="B23" s="30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0"/>
      <c r="B24" s="30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0"/>
      <c r="B25" s="30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0"/>
      <c r="B26" s="30" t="s">
        <v>1275</v>
      </c>
      <c r="C26" s="39">
        <v>0</v>
      </c>
      <c r="D26" s="39">
        <v>0</v>
      </c>
      <c r="E26" s="39">
        <v>9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0"/>
      <c r="B27" s="30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0"/>
      <c r="B28" s="30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0"/>
      <c r="B29" s="30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0"/>
      <c r="B30" s="30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0"/>
      <c r="B31" s="30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0"/>
      <c r="B32" s="30" t="s">
        <v>1281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190"/>
      <c r="B33" s="30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0"/>
      <c r="B34" s="30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0"/>
      <c r="B35" s="30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0"/>
      <c r="B36" s="30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0"/>
      <c r="B37" s="30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0"/>
      <c r="B38" s="30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0"/>
      <c r="B39" s="30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0"/>
      <c r="B40" s="30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0"/>
      <c r="B41" s="30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0"/>
      <c r="B42" s="30" t="s">
        <v>1291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0"/>
      <c r="B43" s="30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0"/>
      <c r="B44" s="30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0"/>
      <c r="B45" s="30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0"/>
      <c r="B46" s="30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0"/>
      <c r="B47" s="30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0"/>
      <c r="B48" s="30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0"/>
      <c r="B49" s="30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0"/>
      <c r="B50" s="30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0"/>
      <c r="B51" s="30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0"/>
      <c r="B52" s="30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0"/>
      <c r="B53" s="30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0"/>
      <c r="B54" s="30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0"/>
      <c r="B55" s="30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0"/>
      <c r="B56" s="30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0"/>
      <c r="B57" s="30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0"/>
      <c r="B58" s="30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0"/>
      <c r="B59" s="30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0"/>
      <c r="B60" s="30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0"/>
      <c r="B61" s="30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0"/>
      <c r="B62" s="30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0"/>
      <c r="B63" s="30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0"/>
      <c r="B64" s="30" t="s">
        <v>1313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0"/>
      <c r="B65" s="30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0"/>
      <c r="B66" s="30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0"/>
      <c r="B67" s="30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0"/>
      <c r="B68" s="30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0"/>
      <c r="B69" s="30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0"/>
      <c r="B70" s="30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0"/>
      <c r="B71" s="30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0"/>
      <c r="B72" s="30" t="s">
        <v>1321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0"/>
      <c r="B73" s="30" t="s">
        <v>1322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0"/>
      <c r="B74" s="30" t="s">
        <v>1323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0"/>
      <c r="B75" s="30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0"/>
      <c r="B76" s="30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0"/>
      <c r="B77" s="30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0"/>
      <c r="B78" s="30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0"/>
      <c r="B79" s="30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0"/>
      <c r="B80" s="30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0"/>
      <c r="B81" s="30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0"/>
      <c r="B82" s="30" t="s">
        <v>1331</v>
      </c>
      <c r="C82" s="39">
        <v>0</v>
      </c>
      <c r="D82" s="39">
        <v>0</v>
      </c>
      <c r="E82" s="39">
        <v>5</v>
      </c>
      <c r="F82" s="39">
        <v>0</v>
      </c>
      <c r="G82" s="39">
        <v>0</v>
      </c>
      <c r="H82" s="39">
        <v>8</v>
      </c>
      <c r="I82" s="39">
        <v>0</v>
      </c>
      <c r="J82" s="39">
        <v>0</v>
      </c>
      <c r="K82" s="39">
        <v>0</v>
      </c>
      <c r="L82" s="35">
        <v>0</v>
      </c>
    </row>
    <row r="83" spans="1:12" x14ac:dyDescent="0.25">
      <c r="A83" s="190"/>
      <c r="B83" s="30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0"/>
      <c r="B84" s="30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0"/>
      <c r="B85" s="30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0"/>
      <c r="B86" s="30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0"/>
      <c r="B87" s="30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0"/>
      <c r="B88" s="30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0"/>
      <c r="B89" s="30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0"/>
      <c r="B90" s="30" t="s">
        <v>1339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0"/>
      <c r="B91" s="30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0"/>
      <c r="B92" s="30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0"/>
      <c r="B93" s="30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0"/>
      <c r="B94" s="30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0"/>
      <c r="B95" s="30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0"/>
      <c r="B96" s="30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0"/>
      <c r="B97" s="30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0"/>
      <c r="B98" s="30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0"/>
      <c r="B99" s="30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0"/>
      <c r="B100" s="30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0"/>
      <c r="B101" s="30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0"/>
      <c r="B102" s="30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0"/>
      <c r="B103" s="30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0"/>
      <c r="B104" s="30" t="s">
        <v>1353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0"/>
      <c r="B105" s="30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0"/>
      <c r="B106" s="30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0"/>
      <c r="B107" s="30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0"/>
      <c r="B108" s="30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0"/>
      <c r="B109" s="30" t="s">
        <v>1358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0"/>
      <c r="B110" s="30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0"/>
      <c r="B111" s="30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0"/>
      <c r="B112" s="30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0"/>
      <c r="B113" s="30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0"/>
      <c r="B114" s="30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0"/>
      <c r="B115" s="30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0"/>
      <c r="B116" s="30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0"/>
      <c r="B117" s="30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0"/>
      <c r="B118" s="30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0"/>
      <c r="B119" s="30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0"/>
      <c r="B120" s="30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0"/>
      <c r="B121" s="30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0"/>
      <c r="B122" s="30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0"/>
      <c r="B123" s="30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0"/>
      <c r="B124" s="30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0"/>
      <c r="B125" s="30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0"/>
      <c r="B126" s="30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0"/>
      <c r="B127" s="30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0"/>
      <c r="B128" s="30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0"/>
      <c r="B129" s="30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0"/>
      <c r="B130" s="30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0"/>
      <c r="B131" s="30" t="s">
        <v>1380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1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0"/>
      <c r="B132" s="30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0"/>
      <c r="B133" s="30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0"/>
      <c r="B134" s="30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0"/>
      <c r="B135" s="30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0"/>
      <c r="B136" s="30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0"/>
      <c r="B137" s="30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0"/>
      <c r="B138" s="30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0"/>
      <c r="B139" s="30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0"/>
      <c r="B140" s="30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0"/>
      <c r="B141" s="30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0"/>
      <c r="B142" s="30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0"/>
      <c r="B143" s="30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0"/>
      <c r="B144" s="30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0"/>
      <c r="B145" s="30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0"/>
      <c r="B146" s="30" t="s">
        <v>1395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0"/>
      <c r="B147" s="30" t="s">
        <v>1396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0"/>
      <c r="B148" s="30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190"/>
      <c r="B149" s="30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0"/>
      <c r="B150" s="30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0"/>
      <c r="B151" s="30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0"/>
      <c r="B152" s="30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0"/>
      <c r="B153" s="30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0"/>
      <c r="B154" s="30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0"/>
      <c r="B155" s="30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0"/>
      <c r="B156" s="30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0"/>
      <c r="B157" s="30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0"/>
      <c r="B158" s="30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0"/>
      <c r="B159" s="30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0"/>
      <c r="B160" s="30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0"/>
      <c r="B161" s="30" t="s">
        <v>1410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0"/>
      <c r="B162" s="30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0"/>
      <c r="B163" s="30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0"/>
      <c r="B164" s="30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0"/>
      <c r="B165" s="30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0"/>
      <c r="B166" s="30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0"/>
      <c r="B167" s="30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0"/>
      <c r="B168" s="30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0"/>
      <c r="B169" s="30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0"/>
      <c r="B170" s="30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0"/>
      <c r="B171" s="30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0"/>
      <c r="B172" s="30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0"/>
      <c r="B173" s="30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0"/>
      <c r="B174" s="30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0"/>
      <c r="B175" s="30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0"/>
      <c r="B176" s="30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0"/>
      <c r="B177" s="30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0"/>
      <c r="B178" s="30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0"/>
      <c r="B179" s="30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0"/>
      <c r="B180" s="30" t="s">
        <v>1429</v>
      </c>
      <c r="C180" s="39">
        <v>0</v>
      </c>
      <c r="D180" s="39">
        <v>0</v>
      </c>
      <c r="E180" s="39">
        <v>1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0"/>
      <c r="B181" s="30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0"/>
      <c r="B182" s="30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0"/>
      <c r="B183" s="30" t="s">
        <v>1432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0"/>
      <c r="B184" s="30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0"/>
      <c r="B185" s="30" t="s">
        <v>1434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0"/>
      <c r="B186" s="30" t="s">
        <v>1435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0"/>
      <c r="B187" s="30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0"/>
      <c r="B188" s="30" t="s">
        <v>1437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4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0"/>
      <c r="B189" s="30" t="s">
        <v>1438</v>
      </c>
      <c r="C189" s="39">
        <v>1</v>
      </c>
      <c r="D189" s="39">
        <v>0</v>
      </c>
      <c r="E189" s="39">
        <v>5</v>
      </c>
      <c r="F189" s="39">
        <v>0</v>
      </c>
      <c r="G189" s="39">
        <v>0</v>
      </c>
      <c r="H189" s="39">
        <v>2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190"/>
      <c r="B190" s="30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0"/>
      <c r="B191" s="30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0"/>
      <c r="B192" s="30" t="s">
        <v>1441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0"/>
      <c r="B193" s="30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0"/>
      <c r="B194" s="30" t="s">
        <v>1443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0"/>
      <c r="B195" s="30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0"/>
      <c r="B196" s="30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0"/>
      <c r="B197" s="30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0"/>
      <c r="B198" s="30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0"/>
      <c r="B199" s="30" t="s">
        <v>1448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0"/>
      <c r="B200" s="30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0"/>
      <c r="B201" s="30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0"/>
      <c r="B202" s="30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0"/>
      <c r="B203" s="30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0"/>
      <c r="B204" s="30" t="s">
        <v>1453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2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0"/>
      <c r="B205" s="30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0"/>
      <c r="B206" s="30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0"/>
      <c r="B207" s="30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0"/>
      <c r="B208" s="30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0"/>
      <c r="B209" s="30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0"/>
      <c r="B210" s="30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0"/>
      <c r="B211" s="30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0"/>
      <c r="B212" s="30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0"/>
      <c r="B213" s="30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0"/>
      <c r="B214" s="30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0"/>
      <c r="B215" s="30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0"/>
      <c r="B216" s="30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0"/>
      <c r="B217" s="30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0"/>
      <c r="B218" s="30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0"/>
      <c r="B219" s="30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0"/>
      <c r="B220" s="30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0"/>
      <c r="B221" s="30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0"/>
      <c r="B222" s="30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0"/>
      <c r="B223" s="30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0"/>
      <c r="B224" s="30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0"/>
      <c r="B225" s="30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0"/>
      <c r="B226" s="30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0"/>
      <c r="B227" s="30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0"/>
      <c r="B228" s="30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0"/>
      <c r="B229" s="30" t="s">
        <v>1478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0"/>
      <c r="B230" s="30" t="s">
        <v>1479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0"/>
      <c r="B231" s="30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0"/>
      <c r="B232" s="30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0"/>
      <c r="B233" s="30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0"/>
      <c r="B234" s="30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0"/>
      <c r="B235" s="30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0"/>
      <c r="B236" s="30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0"/>
      <c r="B237" s="30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0"/>
      <c r="B238" s="30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0"/>
      <c r="B239" s="30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0"/>
      <c r="B240" s="30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0"/>
      <c r="B241" s="30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0"/>
      <c r="B242" s="30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0"/>
      <c r="B243" s="30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0"/>
      <c r="B244" s="30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0"/>
      <c r="B245" s="30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0"/>
      <c r="B246" s="30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0"/>
      <c r="B247" s="30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0"/>
      <c r="B248" s="30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0"/>
      <c r="B249" s="30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0"/>
      <c r="B250" s="30" t="s">
        <v>1499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0"/>
      <c r="B251" s="30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0"/>
      <c r="B252" s="30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0"/>
      <c r="B253" s="30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0"/>
      <c r="B254" s="30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0"/>
      <c r="B255" s="30" t="s">
        <v>1504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0"/>
      <c r="B256" s="30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0"/>
      <c r="B257" s="30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0"/>
      <c r="B258" s="30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0"/>
      <c r="B259" s="30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0"/>
      <c r="B260" s="30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1"/>
      <c r="B261" s="30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89" t="s">
        <v>1511</v>
      </c>
      <c r="B262" s="30" t="s">
        <v>1512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0"/>
      <c r="B263" s="30" t="s">
        <v>1513</v>
      </c>
      <c r="C263" s="39">
        <v>0</v>
      </c>
      <c r="D263" s="39">
        <v>0</v>
      </c>
      <c r="E263" s="39">
        <v>1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0"/>
      <c r="B264" s="30" t="s">
        <v>1514</v>
      </c>
      <c r="C264" s="39">
        <v>1</v>
      </c>
      <c r="D264" s="39">
        <v>0</v>
      </c>
      <c r="E264" s="39">
        <v>9</v>
      </c>
      <c r="F264" s="39">
        <v>0</v>
      </c>
      <c r="G264" s="39">
        <v>0</v>
      </c>
      <c r="H264" s="39">
        <v>10</v>
      </c>
      <c r="I264" s="39">
        <v>0</v>
      </c>
      <c r="J264" s="39">
        <v>0</v>
      </c>
      <c r="K264" s="39">
        <v>0</v>
      </c>
      <c r="L264" s="35">
        <v>0</v>
      </c>
    </row>
    <row r="265" spans="1:12" x14ac:dyDescent="0.25">
      <c r="A265" s="190"/>
      <c r="B265" s="30" t="s">
        <v>1515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0"/>
      <c r="B266" s="30" t="s">
        <v>1516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0"/>
      <c r="B267" s="30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0"/>
      <c r="B268" s="30" t="s">
        <v>1518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0"/>
      <c r="B269" s="30" t="s">
        <v>1519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0"/>
      <c r="B270" s="30" t="s">
        <v>1520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0"/>
      <c r="B271" s="30" t="s">
        <v>1521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0"/>
      <c r="B272" s="30" t="s">
        <v>1522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1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190"/>
      <c r="B273" s="30" t="s">
        <v>967</v>
      </c>
      <c r="C273" s="39">
        <v>0</v>
      </c>
      <c r="D273" s="39">
        <v>0</v>
      </c>
      <c r="E273" s="39">
        <v>2</v>
      </c>
      <c r="F273" s="39">
        <v>0</v>
      </c>
      <c r="G273" s="39">
        <v>0</v>
      </c>
      <c r="H273" s="39">
        <v>4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0"/>
      <c r="B274" s="30" t="s">
        <v>1523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0"/>
      <c r="B275" s="30" t="s">
        <v>1524</v>
      </c>
      <c r="C275" s="39">
        <v>0</v>
      </c>
      <c r="D275" s="39">
        <v>0</v>
      </c>
      <c r="E275" s="39">
        <v>4</v>
      </c>
      <c r="F275" s="39">
        <v>0</v>
      </c>
      <c r="G275" s="39">
        <v>0</v>
      </c>
      <c r="H275" s="39">
        <v>3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0"/>
      <c r="B276" s="30" t="s">
        <v>1525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1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0"/>
      <c r="B277" s="30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0"/>
      <c r="B278" s="30" t="s">
        <v>1527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0"/>
      <c r="B279" s="30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0"/>
      <c r="B280" s="30" t="s">
        <v>1529</v>
      </c>
      <c r="C280" s="39">
        <v>0</v>
      </c>
      <c r="D280" s="39">
        <v>0</v>
      </c>
      <c r="E280" s="39">
        <v>1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0"/>
      <c r="B281" s="30" t="s">
        <v>1530</v>
      </c>
      <c r="C281" s="39">
        <v>1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0"/>
      <c r="B282" s="30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0"/>
      <c r="B283" s="30" t="s">
        <v>1532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0"/>
      <c r="B284" s="30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0"/>
      <c r="B285" s="30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0"/>
      <c r="B286" s="30" t="s">
        <v>1535</v>
      </c>
      <c r="C286" s="39">
        <v>0</v>
      </c>
      <c r="D286" s="39">
        <v>0</v>
      </c>
      <c r="E286" s="39">
        <v>1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0"/>
      <c r="B287" s="30" t="s">
        <v>926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0"/>
      <c r="B288" s="30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0"/>
      <c r="B289" s="30" t="s">
        <v>1536</v>
      </c>
      <c r="C289" s="39">
        <v>0</v>
      </c>
      <c r="D289" s="39">
        <v>0</v>
      </c>
      <c r="E289" s="39">
        <v>8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0"/>
      <c r="B290" s="30" t="s">
        <v>1537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0"/>
      <c r="B291" s="30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0"/>
      <c r="B292" s="30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0"/>
      <c r="B293" s="30" t="s">
        <v>1540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1"/>
      <c r="B294" s="30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89" t="s">
        <v>1542</v>
      </c>
      <c r="B295" s="30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0"/>
      <c r="B296" s="30" t="s">
        <v>1544</v>
      </c>
      <c r="C296" s="39">
        <v>0</v>
      </c>
      <c r="D296" s="39">
        <v>0</v>
      </c>
      <c r="E296" s="39">
        <v>2</v>
      </c>
      <c r="F296" s="39">
        <v>0</v>
      </c>
      <c r="G296" s="39">
        <v>0</v>
      </c>
      <c r="H296" s="39">
        <v>8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0"/>
      <c r="B297" s="30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1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0"/>
      <c r="B298" s="30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0"/>
      <c r="B299" s="30" t="s">
        <v>1547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2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0"/>
      <c r="B300" s="30" t="s">
        <v>1548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1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0"/>
      <c r="B301" s="30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0"/>
      <c r="B302" s="30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0"/>
      <c r="B303" s="30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4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0"/>
      <c r="B304" s="30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0"/>
      <c r="B305" s="30" t="s">
        <v>1553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3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0"/>
      <c r="B306" s="30" t="s">
        <v>1554</v>
      </c>
      <c r="C306" s="39">
        <v>0</v>
      </c>
      <c r="D306" s="39">
        <v>0</v>
      </c>
      <c r="E306" s="39">
        <v>1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0"/>
      <c r="B307" s="30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0"/>
      <c r="B308" s="30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0"/>
      <c r="B309" s="30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0"/>
      <c r="B310" s="30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1"/>
      <c r="B311" s="30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wobVUfPBrucwmU7VwA2U1QHr8ijxf1F8su0JtuUtPd5YDSlAgJn4EGwESW0UL8Bx7wj3ElJ2CVVJeaot8BKZ8Q==" saltValue="LRIo7XliGRhf5wWkyKf88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H1" sqref="H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8.2851562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0" t="s">
        <v>1560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9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1564</v>
      </c>
      <c r="C7" s="12">
        <v>2</v>
      </c>
      <c r="D7" s="12">
        <v>1</v>
      </c>
      <c r="E7" s="13">
        <v>1</v>
      </c>
    </row>
    <row r="8" spans="1:5" x14ac:dyDescent="0.25">
      <c r="A8" s="190"/>
      <c r="B8" s="11" t="s">
        <v>1565</v>
      </c>
      <c r="C8" s="12">
        <v>27</v>
      </c>
      <c r="D8" s="12">
        <v>21</v>
      </c>
      <c r="E8" s="13">
        <v>0.28571428571428598</v>
      </c>
    </row>
    <row r="9" spans="1:5" x14ac:dyDescent="0.25">
      <c r="A9" s="190"/>
      <c r="B9" s="11" t="s">
        <v>1566</v>
      </c>
      <c r="C9" s="12">
        <v>1</v>
      </c>
      <c r="D9" s="12">
        <v>0</v>
      </c>
      <c r="E9" s="13">
        <v>1</v>
      </c>
    </row>
    <row r="10" spans="1:5" x14ac:dyDescent="0.25">
      <c r="A10" s="190"/>
      <c r="B10" s="11" t="s">
        <v>1567</v>
      </c>
      <c r="C10" s="12">
        <v>1</v>
      </c>
      <c r="D10" s="12">
        <v>2</v>
      </c>
      <c r="E10" s="13">
        <v>-0.5</v>
      </c>
    </row>
    <row r="11" spans="1:5" x14ac:dyDescent="0.25">
      <c r="A11" s="190"/>
      <c r="B11" s="11" t="s">
        <v>1568</v>
      </c>
      <c r="C11" s="12">
        <v>6</v>
      </c>
      <c r="D11" s="12">
        <v>5</v>
      </c>
      <c r="E11" s="13">
        <v>0.2</v>
      </c>
    </row>
    <row r="12" spans="1:5" x14ac:dyDescent="0.25">
      <c r="A12" s="190"/>
      <c r="B12" s="11" t="s">
        <v>1569</v>
      </c>
      <c r="C12" s="12">
        <v>2</v>
      </c>
      <c r="D12" s="12">
        <v>1</v>
      </c>
      <c r="E12" s="13">
        <v>1</v>
      </c>
    </row>
    <row r="13" spans="1:5" x14ac:dyDescent="0.25">
      <c r="A13" s="190"/>
      <c r="B13" s="11" t="s">
        <v>1570</v>
      </c>
      <c r="C13" s="12">
        <v>2</v>
      </c>
      <c r="D13" s="12">
        <v>1</v>
      </c>
      <c r="E13" s="13">
        <v>1</v>
      </c>
    </row>
    <row r="14" spans="1:5" x14ac:dyDescent="0.25">
      <c r="A14" s="190"/>
      <c r="B14" s="11" t="s">
        <v>1571</v>
      </c>
      <c r="C14" s="12">
        <v>25</v>
      </c>
      <c r="D14" s="12">
        <v>22</v>
      </c>
      <c r="E14" s="13">
        <v>0.13636363636363599</v>
      </c>
    </row>
    <row r="15" spans="1:5" x14ac:dyDescent="0.25">
      <c r="A15" s="190"/>
      <c r="B15" s="11" t="s">
        <v>1572</v>
      </c>
      <c r="C15" s="12">
        <v>1</v>
      </c>
      <c r="D15" s="12">
        <v>0</v>
      </c>
      <c r="E15" s="13">
        <v>1</v>
      </c>
    </row>
    <row r="16" spans="1:5" x14ac:dyDescent="0.25">
      <c r="A16" s="191"/>
      <c r="B16" s="11" t="s">
        <v>111</v>
      </c>
      <c r="C16" s="12">
        <v>60</v>
      </c>
      <c r="D16" s="12">
        <v>53</v>
      </c>
      <c r="E16" s="13">
        <v>0.13207547169811301</v>
      </c>
    </row>
    <row r="17" spans="1:1" x14ac:dyDescent="0.25">
      <c r="A17" s="4"/>
    </row>
  </sheetData>
  <sheetProtection algorithmName="SHA-512" hashValue="iEKPNBI587Rh3NNHvyogVhHNRZdOWjq2WNOaBrWyuCPDPiuApOxIu0zkwZhxuTEWhx5is14hQ7geds5bC0jxLg==" saltValue="h6GRcPc6oddRE80vnXQQi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76</v>
      </c>
      <c r="D6" s="12">
        <v>67</v>
      </c>
      <c r="E6" s="13">
        <v>0.134328358208955</v>
      </c>
    </row>
    <row r="7" spans="1:5" ht="22.5" x14ac:dyDescent="0.25">
      <c r="A7" s="10" t="s">
        <v>1579</v>
      </c>
      <c r="B7" s="11" t="s">
        <v>1580</v>
      </c>
      <c r="C7" s="12">
        <v>47</v>
      </c>
      <c r="D7" s="12">
        <v>0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2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2</v>
      </c>
      <c r="D11" s="12">
        <v>8</v>
      </c>
      <c r="E11" s="13">
        <v>-0.75</v>
      </c>
    </row>
    <row r="12" spans="1:5" x14ac:dyDescent="0.25">
      <c r="A12" s="10" t="s">
        <v>1588</v>
      </c>
      <c r="B12" s="14"/>
      <c r="C12" s="12">
        <v>198</v>
      </c>
      <c r="D12" s="12">
        <v>170</v>
      </c>
      <c r="E12" s="13">
        <v>0.16470588235294101</v>
      </c>
    </row>
    <row r="13" spans="1:5" x14ac:dyDescent="0.25">
      <c r="A13" s="189" t="s">
        <v>1589</v>
      </c>
      <c r="B13" s="11" t="s">
        <v>1590</v>
      </c>
      <c r="C13" s="12">
        <v>18</v>
      </c>
      <c r="D13" s="12">
        <v>14</v>
      </c>
      <c r="E13" s="13">
        <v>0.28571428571428598</v>
      </c>
    </row>
    <row r="14" spans="1:5" x14ac:dyDescent="0.25">
      <c r="A14" s="191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6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7"/>
      <c r="B18" s="11" t="s">
        <v>1595</v>
      </c>
      <c r="C18" s="12">
        <v>210</v>
      </c>
      <c r="D18" s="12">
        <v>219</v>
      </c>
      <c r="E18" s="19">
        <v>66</v>
      </c>
    </row>
    <row r="19" spans="1:5" x14ac:dyDescent="0.25">
      <c r="A19" s="187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7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7"/>
      <c r="B21" s="11" t="s">
        <v>1598</v>
      </c>
      <c r="C21" s="12">
        <v>112</v>
      </c>
      <c r="D21" s="12">
        <v>92</v>
      </c>
      <c r="E21" s="19">
        <v>112</v>
      </c>
    </row>
    <row r="22" spans="1:5" x14ac:dyDescent="0.25">
      <c r="A22" s="187"/>
      <c r="B22" s="11" t="s">
        <v>983</v>
      </c>
      <c r="C22" s="12">
        <v>904</v>
      </c>
      <c r="D22" s="12">
        <v>1281</v>
      </c>
      <c r="E22" s="19">
        <v>0</v>
      </c>
    </row>
    <row r="23" spans="1:5" x14ac:dyDescent="0.25">
      <c r="A23" s="187"/>
      <c r="B23" s="11" t="s">
        <v>1599</v>
      </c>
      <c r="C23" s="12">
        <v>41</v>
      </c>
      <c r="D23" s="12">
        <v>20</v>
      </c>
      <c r="E23" s="19">
        <v>41</v>
      </c>
    </row>
    <row r="24" spans="1:5" x14ac:dyDescent="0.25">
      <c r="A24" s="187"/>
      <c r="B24" s="11" t="s">
        <v>1600</v>
      </c>
      <c r="C24" s="12">
        <v>0</v>
      </c>
      <c r="D24" s="12">
        <v>0</v>
      </c>
      <c r="E24" s="19">
        <v>0</v>
      </c>
    </row>
    <row r="25" spans="1:5" x14ac:dyDescent="0.25">
      <c r="A25" s="187"/>
      <c r="B25" s="11" t="s">
        <v>1601</v>
      </c>
      <c r="C25" s="12">
        <v>15</v>
      </c>
      <c r="D25" s="12">
        <v>14</v>
      </c>
      <c r="E25" s="19">
        <v>6</v>
      </c>
    </row>
    <row r="26" spans="1:5" x14ac:dyDescent="0.25">
      <c r="A26" s="187"/>
      <c r="B26" s="11" t="s">
        <v>1602</v>
      </c>
      <c r="C26" s="12">
        <v>871</v>
      </c>
      <c r="D26" s="12">
        <v>964</v>
      </c>
      <c r="E26" s="19">
        <v>0</v>
      </c>
    </row>
    <row r="27" spans="1:5" x14ac:dyDescent="0.25">
      <c r="A27" s="187"/>
      <c r="B27" s="11" t="s">
        <v>1603</v>
      </c>
      <c r="C27" s="12">
        <v>0</v>
      </c>
      <c r="D27" s="12">
        <v>0</v>
      </c>
      <c r="E27" s="19">
        <v>0</v>
      </c>
    </row>
    <row r="28" spans="1:5" x14ac:dyDescent="0.25">
      <c r="A28" s="187"/>
      <c r="B28" s="11" t="s">
        <v>1604</v>
      </c>
      <c r="C28" s="12">
        <v>390</v>
      </c>
      <c r="D28" s="12">
        <v>432</v>
      </c>
      <c r="E28" s="19">
        <v>287</v>
      </c>
    </row>
    <row r="29" spans="1:5" x14ac:dyDescent="0.25">
      <c r="A29" s="187"/>
      <c r="B29" s="11" t="s">
        <v>1605</v>
      </c>
      <c r="C29" s="12">
        <v>334</v>
      </c>
      <c r="D29" s="12">
        <v>184</v>
      </c>
      <c r="E29" s="19">
        <v>313</v>
      </c>
    </row>
    <row r="30" spans="1:5" x14ac:dyDescent="0.25">
      <c r="A30" s="188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zdtiUd9QCp7qPckNKT540yE9j0+AWBhJImTvSXSbe0TQWc95yNEyaU0STw2Awp9cVwEELwpPc4Y97uUXFjaLaQ==" saltValue="TBPYEwRjqBGsM91z2EwQy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A3DB-94BB-4C0E-B209-1F8C9DDF8B5B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6" t="s">
        <v>1735</v>
      </c>
      <c r="D1" s="206"/>
      <c r="E1" s="206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1079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174</v>
      </c>
      <c r="BO4" s="207" t="s">
        <v>1744</v>
      </c>
      <c r="BP4" s="207" t="s">
        <v>1745</v>
      </c>
      <c r="BQ4" s="207" t="s">
        <v>1746</v>
      </c>
      <c r="BR4" s="207" t="s">
        <v>209</v>
      </c>
      <c r="BS4" s="209" t="s">
        <v>1747</v>
      </c>
      <c r="BT4" s="209" t="s">
        <v>1748</v>
      </c>
      <c r="BU4" s="209" t="s">
        <v>289</v>
      </c>
      <c r="BV4" s="210"/>
      <c r="BY4" s="211" t="s">
        <v>168</v>
      </c>
      <c r="BZ4" s="211"/>
      <c r="CA4" s="211"/>
      <c r="CF4" s="204" t="s">
        <v>1749</v>
      </c>
      <c r="CG4" s="204"/>
      <c r="CL4" s="204" t="s">
        <v>48</v>
      </c>
      <c r="CM4" s="204"/>
      <c r="CN4" s="204"/>
      <c r="CO4" s="204"/>
    </row>
    <row r="5" spans="1:93" s="104" customFormat="1" ht="14.25" customHeight="1" x14ac:dyDescent="0.25">
      <c r="Z5" s="105" t="s">
        <v>1750</v>
      </c>
      <c r="AA5" s="106" t="s">
        <v>1751</v>
      </c>
      <c r="AB5" s="106" t="s">
        <v>79</v>
      </c>
      <c r="AC5" s="107" t="s">
        <v>79</v>
      </c>
      <c r="AH5" s="105" t="s">
        <v>1750</v>
      </c>
      <c r="AI5" s="106" t="s">
        <v>1751</v>
      </c>
      <c r="AJ5" s="106" t="s">
        <v>79</v>
      </c>
      <c r="AK5" s="107" t="s">
        <v>79</v>
      </c>
      <c r="AV5" s="208" t="s">
        <v>1752</v>
      </c>
      <c r="AW5" s="207" t="s">
        <v>1753</v>
      </c>
      <c r="AX5" s="207" t="s">
        <v>1754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4" customFormat="1" ht="14.25" customHeight="1" x14ac:dyDescent="0.25">
      <c r="C6" s="108" t="s">
        <v>20</v>
      </c>
      <c r="D6" s="109" t="s">
        <v>1755</v>
      </c>
      <c r="E6" s="108" t="s">
        <v>24</v>
      </c>
      <c r="I6" s="110" t="s">
        <v>49</v>
      </c>
      <c r="J6" s="109" t="s">
        <v>1756</v>
      </c>
      <c r="K6" s="109" t="s">
        <v>63</v>
      </c>
      <c r="L6" s="109" t="s">
        <v>65</v>
      </c>
      <c r="M6" s="111" t="s">
        <v>1757</v>
      </c>
      <c r="N6" s="112" t="s">
        <v>1758</v>
      </c>
      <c r="O6" s="112"/>
      <c r="Q6" s="110" t="s">
        <v>1257</v>
      </c>
      <c r="R6" s="109" t="s">
        <v>1759</v>
      </c>
      <c r="S6" s="109" t="s">
        <v>1760</v>
      </c>
      <c r="T6" s="109" t="s">
        <v>1051</v>
      </c>
      <c r="U6" s="109" t="s">
        <v>1761</v>
      </c>
      <c r="V6" s="111" t="s">
        <v>1650</v>
      </c>
      <c r="Z6" s="113" t="s">
        <v>1762</v>
      </c>
      <c r="AA6" s="114" t="s">
        <v>1762</v>
      </c>
      <c r="AB6" s="114" t="s">
        <v>1763</v>
      </c>
      <c r="AC6" s="115" t="s">
        <v>1764</v>
      </c>
      <c r="AH6" s="113" t="s">
        <v>1762</v>
      </c>
      <c r="AI6" s="114" t="s">
        <v>1762</v>
      </c>
      <c r="AJ6" s="114" t="s">
        <v>1763</v>
      </c>
      <c r="AK6" s="115" t="s">
        <v>1764</v>
      </c>
      <c r="AP6" s="110" t="s">
        <v>1765</v>
      </c>
      <c r="AQ6" s="109" t="s">
        <v>100</v>
      </c>
      <c r="AR6" s="111" t="s">
        <v>1766</v>
      </c>
      <c r="AV6" s="208"/>
      <c r="AW6" s="207"/>
      <c r="AX6" s="207"/>
      <c r="AY6" s="207"/>
      <c r="AZ6" s="207"/>
      <c r="BA6" s="209"/>
      <c r="BE6" s="110" t="s">
        <v>113</v>
      </c>
      <c r="BF6" s="109" t="s">
        <v>114</v>
      </c>
      <c r="BG6" s="111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0" t="s">
        <v>1741</v>
      </c>
      <c r="BZ6" s="109" t="s">
        <v>1768</v>
      </c>
      <c r="CA6" s="111" t="s">
        <v>111</v>
      </c>
      <c r="CF6" s="110" t="s">
        <v>1769</v>
      </c>
      <c r="CG6" s="111" t="s">
        <v>1770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18299</v>
      </c>
      <c r="D7" s="118">
        <f>SUM(DatosGenerales!C15:C19)</f>
        <v>4891</v>
      </c>
      <c r="E7" s="117">
        <f>SUM(DatosGenerales!C12:C14)</f>
        <v>16404</v>
      </c>
      <c r="I7" s="119">
        <f>DatosGenerales!C31</f>
        <v>3381</v>
      </c>
      <c r="J7" s="118">
        <f>DatosGenerales!C32</f>
        <v>490</v>
      </c>
      <c r="K7" s="117">
        <f>SUM(DatosGenerales!C33:C34)</f>
        <v>738</v>
      </c>
      <c r="L7" s="118">
        <f>DatosGenerales!C36</f>
        <v>2120</v>
      </c>
      <c r="M7" s="117">
        <f>DatosGenerales!C95</f>
        <v>1906</v>
      </c>
      <c r="N7" s="120">
        <f>L7-M7</f>
        <v>214</v>
      </c>
      <c r="O7" s="120"/>
      <c r="Q7" s="119">
        <f>DatosGenerales!C36</f>
        <v>2120</v>
      </c>
      <c r="R7" s="118">
        <f>DatosGenerales!C49</f>
        <v>2746</v>
      </c>
      <c r="S7" s="118">
        <f>DatosGenerales!C50</f>
        <v>64</v>
      </c>
      <c r="T7" s="118">
        <f>DatosGenerales!C62</f>
        <v>55</v>
      </c>
      <c r="U7" s="118">
        <f>DatosGenerales!C78</f>
        <v>3</v>
      </c>
      <c r="V7" s="121">
        <f>SUM(Q7:U7)</f>
        <v>4988</v>
      </c>
      <c r="Z7" s="119">
        <f>SUM(DatosGenerales!C106,DatosGenerales!C107,DatosGenerales!C109)</f>
        <v>1354</v>
      </c>
      <c r="AA7" s="118">
        <f>SUM(DatosGenerales!C108,DatosGenerales!C110)</f>
        <v>558</v>
      </c>
      <c r="AB7" s="118">
        <f>DatosGenerales!C106</f>
        <v>1238</v>
      </c>
      <c r="AC7" s="121">
        <f>DatosGenerales!C107</f>
        <v>100</v>
      </c>
      <c r="AH7" s="119">
        <f>SUM(DatosGenerales!C115,DatosGenerales!C116,DatosGenerales!C118)</f>
        <v>171</v>
      </c>
      <c r="AI7" s="118">
        <f>SUM(DatosGenerales!C117,DatosGenerales!C119)</f>
        <v>52</v>
      </c>
      <c r="AJ7" s="118">
        <f>DatosGenerales!C115</f>
        <v>163</v>
      </c>
      <c r="AK7" s="121">
        <f>DatosGenerales!C116</f>
        <v>6</v>
      </c>
      <c r="AP7" s="119">
        <f>SUM(DatosGenerales!C135:C136)</f>
        <v>115</v>
      </c>
      <c r="AQ7" s="118">
        <f>SUM(DatosGenerales!C137:C138)</f>
        <v>19</v>
      </c>
      <c r="AR7" s="121">
        <f>SUM(DatosGenerales!C139:C140)</f>
        <v>26</v>
      </c>
      <c r="AV7" s="119">
        <f>DatosGenerales!C145</f>
        <v>0</v>
      </c>
      <c r="AW7" s="118">
        <f>DatosGenerales!C146</f>
        <v>43</v>
      </c>
      <c r="AX7" s="118">
        <f>DatosGenerales!C147</f>
        <v>8</v>
      </c>
      <c r="AY7" s="118">
        <f>DatosGenerales!C148</f>
        <v>4</v>
      </c>
      <c r="AZ7" s="118">
        <f>DatosGenerales!C149</f>
        <v>48</v>
      </c>
      <c r="BA7" s="121">
        <f>DatosGenerales!C150</f>
        <v>1</v>
      </c>
      <c r="BE7" s="119">
        <f>DatosGenerales!C151</f>
        <v>45</v>
      </c>
      <c r="BF7" s="118">
        <f>DatosGenerales!C152</f>
        <v>138</v>
      </c>
      <c r="BG7" s="121">
        <f>DatosGenerales!C154</f>
        <v>22</v>
      </c>
      <c r="BK7" s="119">
        <f>SUM(DatosGenerales!C297:C311)</f>
        <v>1636</v>
      </c>
      <c r="BL7" s="118">
        <f>SUM(DatosGenerales!C294:C296)</f>
        <v>91</v>
      </c>
      <c r="BM7" s="118">
        <f>SUM(DatosGenerales!C312:C344)</f>
        <v>869</v>
      </c>
      <c r="BN7" s="118">
        <f>SUM(DatosGenerales!C289)</f>
        <v>7</v>
      </c>
      <c r="BO7" s="118">
        <f>SUM(DatosGenerales!C356:C364)</f>
        <v>76</v>
      </c>
      <c r="BP7" s="118">
        <f>SUM(DatosGenerales!C286:C288)</f>
        <v>43</v>
      </c>
      <c r="BQ7" s="118">
        <f>SUM(DatosGenerales!C345:C355)</f>
        <v>1</v>
      </c>
      <c r="BR7" s="118">
        <f>SUM(DatosGenerales!C290:C292)</f>
        <v>31</v>
      </c>
      <c r="BS7" s="121">
        <f>SUM(DatosGenerales!C283:C285)</f>
        <v>680</v>
      </c>
      <c r="BT7" s="121">
        <f>SUM(DatosGenerales!C293)</f>
        <v>0</v>
      </c>
      <c r="BU7" s="121">
        <f>SUM(DatosGenerales!C365:C377)</f>
        <v>12</v>
      </c>
      <c r="BY7" s="119">
        <f>DatosGenerales!C246</f>
        <v>5</v>
      </c>
      <c r="BZ7" s="118">
        <f>DatosGenerales!C247</f>
        <v>5</v>
      </c>
      <c r="CA7" s="121">
        <f>DatosGenerales!C248</f>
        <v>38</v>
      </c>
      <c r="CF7" s="119">
        <f>DatosDiscapacidad!C5</f>
        <v>1</v>
      </c>
      <c r="CG7" s="121">
        <f>DatosDiscapacidad!C11</f>
        <v>2</v>
      </c>
      <c r="CM7" s="119">
        <f>DatosGenerales!C40</f>
        <v>9579</v>
      </c>
      <c r="CN7" s="121">
        <f>DatosGenerales!C41</f>
        <v>2767</v>
      </c>
    </row>
    <row r="8" spans="1:93" x14ac:dyDescent="0.25">
      <c r="B8" s="122"/>
    </row>
    <row r="11" spans="1:93" x14ac:dyDescent="0.25">
      <c r="R11" s="100" t="s">
        <v>1771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1772</v>
      </c>
    </row>
    <row r="22" spans="19:93" x14ac:dyDescent="0.2">
      <c r="BK22" s="124" t="s">
        <v>1773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1774</v>
      </c>
      <c r="BO38" s="131">
        <v>13</v>
      </c>
    </row>
    <row r="41" spans="62:67" x14ac:dyDescent="0.2">
      <c r="BK41" s="124" t="s">
        <v>1775</v>
      </c>
    </row>
    <row r="51" spans="63:74" x14ac:dyDescent="0.25">
      <c r="BK51" s="128" t="s">
        <v>1776</v>
      </c>
      <c r="BL51" s="128" t="s">
        <v>1776</v>
      </c>
      <c r="BM51" s="127"/>
    </row>
    <row r="52" spans="63:74" x14ac:dyDescent="0.25">
      <c r="BK52" s="128" t="s">
        <v>1777</v>
      </c>
      <c r="BL52" s="128" t="s">
        <v>1778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252</v>
      </c>
      <c r="BL53" s="129">
        <f>SUM(DatosGenerales!C311,DatosGenerales!C300,DatosGenerales!C309)</f>
        <v>705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1779</v>
      </c>
    </row>
    <row r="65" spans="63:71" x14ac:dyDescent="0.25">
      <c r="BK65" s="128" t="s">
        <v>1780</v>
      </c>
      <c r="BL65" s="128" t="s">
        <v>1781</v>
      </c>
      <c r="BM65" s="128" t="s">
        <v>1782</v>
      </c>
      <c r="BN65" s="128"/>
    </row>
    <row r="66" spans="63:71" x14ac:dyDescent="0.25">
      <c r="BK66" s="129">
        <f>SUM(DatosGenerales!C310:C311)</f>
        <v>22</v>
      </c>
      <c r="BL66" s="129">
        <f>SUM(DatosGenerales!C299:C300)</f>
        <v>935</v>
      </c>
      <c r="BM66" s="129">
        <f>SUM(DatosGenerales!C308:C309)</f>
        <v>0</v>
      </c>
      <c r="BN66" s="129"/>
      <c r="BO66" s="116"/>
      <c r="BP66" s="116"/>
      <c r="BQ66" s="116"/>
      <c r="BR66" s="116"/>
      <c r="BS66" s="116"/>
    </row>
  </sheetData>
  <sheetProtection algorithmName="SHA-512" hashValue="VxalVhG7QioYlhzkqkSa0NPAlABMP8tsPVfjqtMXwlL+C5p3dt7HVFQe5IB16Josfa3q9G5UxXPhyc3sZ+NOEw==" saltValue="p/TivcAvRE68EMKBZhB1N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1DAA-6DCF-4F5A-828F-C39F56C8C77A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1783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1784</v>
      </c>
      <c r="H3" s="124" t="s">
        <v>1785</v>
      </c>
      <c r="M3" s="124" t="s">
        <v>1786</v>
      </c>
      <c r="R3" s="124" t="s">
        <v>1787</v>
      </c>
      <c r="W3" s="124" t="s">
        <v>1788</v>
      </c>
      <c r="AB3" s="124" t="s">
        <v>1789</v>
      </c>
      <c r="AG3" s="124" t="s">
        <v>1790</v>
      </c>
      <c r="AL3" s="124" t="s">
        <v>1791</v>
      </c>
      <c r="AQ3" s="124" t="s">
        <v>1792</v>
      </c>
      <c r="AV3" s="124" t="s">
        <v>1793</v>
      </c>
      <c r="BA3" s="124" t="s">
        <v>1794</v>
      </c>
      <c r="BF3" s="124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1774</v>
      </c>
      <c r="D25" s="131">
        <v>100</v>
      </c>
      <c r="H25" s="130" t="s">
        <v>1774</v>
      </c>
      <c r="I25" s="131">
        <v>50</v>
      </c>
      <c r="M25" s="130" t="s">
        <v>1774</v>
      </c>
      <c r="N25" s="131">
        <v>10</v>
      </c>
      <c r="R25" s="130" t="s">
        <v>1774</v>
      </c>
      <c r="S25" s="131">
        <v>50</v>
      </c>
      <c r="W25" s="130" t="s">
        <v>1774</v>
      </c>
      <c r="X25" s="131">
        <v>50</v>
      </c>
      <c r="AB25" s="130" t="s">
        <v>1774</v>
      </c>
      <c r="AC25" s="131">
        <v>0</v>
      </c>
      <c r="AG25" s="130" t="s">
        <v>1774</v>
      </c>
      <c r="AH25" s="131">
        <v>0</v>
      </c>
      <c r="AL25" s="130" t="s">
        <v>1774</v>
      </c>
      <c r="AM25" s="131">
        <v>0</v>
      </c>
      <c r="AQ25" s="130" t="s">
        <v>1774</v>
      </c>
      <c r="AR25" s="131">
        <v>0</v>
      </c>
      <c r="AV25" s="130" t="s">
        <v>1774</v>
      </c>
      <c r="AW25" s="131">
        <v>10</v>
      </c>
      <c r="BA25" s="130" t="s">
        <v>1774</v>
      </c>
      <c r="BB25" s="131">
        <v>0</v>
      </c>
      <c r="BF25" s="130" t="s">
        <v>1774</v>
      </c>
      <c r="BG25" s="131">
        <v>50</v>
      </c>
    </row>
  </sheetData>
  <sheetProtection algorithmName="SHA-512" hashValue="vWFOAUbCV9jhbsffbALtpwfIJvjozqZHyTbVWINnTqoXYpQ8K4RvmErIv3MEpuHzdEoUMY5oONsRebS0MMfQGQ==" saltValue="uO9OshgcY9NrEIpmni5+H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C1F7-7FE8-4CA4-8720-4AE48364892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4" t="s">
        <v>1237</v>
      </c>
      <c r="M4" s="204"/>
      <c r="N4" s="204"/>
      <c r="O4" s="204"/>
      <c r="P4" s="204"/>
      <c r="Q4" s="212"/>
      <c r="R4" s="212"/>
      <c r="V4" s="204" t="s">
        <v>1798</v>
      </c>
      <c r="W4" s="204"/>
      <c r="X4" s="204"/>
      <c r="Y4" s="204"/>
      <c r="Z4" s="204"/>
      <c r="AA4" s="204"/>
      <c r="AB4" s="204"/>
      <c r="AC4" s="204"/>
      <c r="AD4" s="204"/>
      <c r="AI4" s="204" t="s">
        <v>1799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1800</v>
      </c>
      <c r="AU4" s="204"/>
      <c r="AV4" s="212"/>
      <c r="AW4" s="212"/>
      <c r="AX4" s="212"/>
      <c r="AY4" s="212"/>
      <c r="AZ4" s="212"/>
      <c r="BA4" s="212"/>
      <c r="BB4" s="212"/>
      <c r="BC4" s="136"/>
      <c r="BD4" s="136"/>
      <c r="BE4" s="204" t="s">
        <v>1801</v>
      </c>
      <c r="BF4" s="212"/>
      <c r="BG4" s="212"/>
      <c r="BH4" s="212"/>
      <c r="BI4" s="212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5" t="s">
        <v>245</v>
      </c>
      <c r="D6" s="137" t="s">
        <v>20</v>
      </c>
      <c r="E6" s="228" t="s">
        <v>114</v>
      </c>
      <c r="F6" s="229"/>
      <c r="G6" s="230"/>
      <c r="H6" s="137" t="s">
        <v>1013</v>
      </c>
      <c r="I6" s="100"/>
      <c r="L6" s="231" t="s">
        <v>82</v>
      </c>
      <c r="M6" s="232" t="s">
        <v>1802</v>
      </c>
      <c r="N6" s="232" t="s">
        <v>1803</v>
      </c>
      <c r="O6" s="213" t="s">
        <v>1005</v>
      </c>
      <c r="P6" s="213"/>
      <c r="Q6" s="213" t="s">
        <v>1008</v>
      </c>
      <c r="R6" s="213"/>
      <c r="AF6" s="102"/>
      <c r="AQ6" s="102"/>
    </row>
    <row r="7" spans="1:65" s="104" customFormat="1" ht="35.25" customHeight="1" x14ac:dyDescent="0.25">
      <c r="C7" s="226"/>
      <c r="D7" s="138"/>
      <c r="E7" s="139" t="s">
        <v>1010</v>
      </c>
      <c r="F7" s="139" t="s">
        <v>1011</v>
      </c>
      <c r="G7" s="139" t="s">
        <v>1012</v>
      </c>
      <c r="H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0" t="s">
        <v>982</v>
      </c>
      <c r="V7" s="141" t="s">
        <v>983</v>
      </c>
      <c r="W7" s="141" t="s">
        <v>1804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1805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43"/>
      <c r="BF7" s="142" t="s">
        <v>1657</v>
      </c>
      <c r="BG7" s="141" t="s">
        <v>1658</v>
      </c>
      <c r="BH7" s="141" t="s">
        <v>1660</v>
      </c>
      <c r="BI7" s="141" t="s">
        <v>1661</v>
      </c>
      <c r="BJ7" s="141" t="s">
        <v>1662</v>
      </c>
      <c r="BK7" s="141" t="s">
        <v>1663</v>
      </c>
      <c r="BL7" s="140" t="s">
        <v>1665</v>
      </c>
    </row>
    <row r="8" spans="1:65" s="116" customFormat="1" ht="21" x14ac:dyDescent="0.25">
      <c r="C8" s="227"/>
      <c r="D8" s="144">
        <f>DatosMenores!C65</f>
        <v>654</v>
      </c>
      <c r="E8" s="144">
        <f>DatosMenores!C66</f>
        <v>89</v>
      </c>
      <c r="F8" s="144">
        <f>DatosMenores!C67</f>
        <v>82</v>
      </c>
      <c r="G8" s="144">
        <f>DatosMenores!C68</f>
        <v>114</v>
      </c>
      <c r="H8" s="145">
        <f>DatosMenores!C69</f>
        <v>26</v>
      </c>
      <c r="I8" s="100"/>
      <c r="L8" s="117">
        <f>DatosMenores!C55</f>
        <v>5</v>
      </c>
      <c r="M8" s="118">
        <f>DatosMenores!C56</f>
        <v>32</v>
      </c>
      <c r="N8" s="118">
        <f>DatosMenores!C57</f>
        <v>137</v>
      </c>
      <c r="O8" s="118">
        <f>DatosMenores!C58</f>
        <v>0</v>
      </c>
      <c r="P8" s="117">
        <f>DatosMenores!C59</f>
        <v>1</v>
      </c>
      <c r="Q8" s="118">
        <f>DatosMenores!C60</f>
        <v>6</v>
      </c>
      <c r="R8" s="117">
        <f>DatosMenores!C61</f>
        <v>0</v>
      </c>
      <c r="U8" s="117">
        <f>DatosMenores!C33</f>
        <v>105</v>
      </c>
      <c r="V8" s="118">
        <f>SUM(DatosMenores!C34:C37)</f>
        <v>30</v>
      </c>
      <c r="W8" s="118">
        <f>DatosMenores!C38</f>
        <v>19</v>
      </c>
      <c r="X8" s="118">
        <f>DatosMenores!C39</f>
        <v>72</v>
      </c>
      <c r="Y8" s="118">
        <f>DatosMenores!C40</f>
        <v>11</v>
      </c>
      <c r="Z8" s="118">
        <f>DatosMenores!D41</f>
        <v>0</v>
      </c>
      <c r="AA8" s="118">
        <f>DatosMenores!C42</f>
        <v>0</v>
      </c>
      <c r="AB8" s="118">
        <f>DatosMenores!C43</f>
        <v>14</v>
      </c>
      <c r="AC8" s="118">
        <f>DatosMenores!C44</f>
        <v>0</v>
      </c>
      <c r="AD8" s="118">
        <f>DatosMenores!C45</f>
        <v>32</v>
      </c>
      <c r="AE8" s="117">
        <f>DatosMenores!C46</f>
        <v>16</v>
      </c>
      <c r="AG8" s="102"/>
      <c r="AI8" s="119">
        <f>DatosMenores!C7</f>
        <v>1</v>
      </c>
      <c r="AJ8" s="118">
        <f>DatosMenores!C8</f>
        <v>149</v>
      </c>
      <c r="AK8" s="118">
        <f>DatosMenores!C9</f>
        <v>54</v>
      </c>
      <c r="AL8" s="118">
        <f>DatosMenores!C10</f>
        <v>0</v>
      </c>
      <c r="AM8" s="118">
        <f>DatosMenores!C11</f>
        <v>16</v>
      </c>
      <c r="AN8" s="117">
        <f>DatosMenores!C12</f>
        <v>25</v>
      </c>
      <c r="AO8" s="118">
        <f>DatosMenores!C13</f>
        <v>137</v>
      </c>
      <c r="AP8" s="118">
        <f>DatosMenores!C14</f>
        <v>39</v>
      </c>
      <c r="AQ8" s="117">
        <f>DatosMenores!C15</f>
        <v>13</v>
      </c>
      <c r="AR8" s="102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4"/>
      <c r="BF8" s="119">
        <f>DatosMenores!C105+DatosMenores!C106</f>
        <v>35</v>
      </c>
      <c r="BG8" s="118">
        <f>DatosMenores!C107</f>
        <v>51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130</v>
      </c>
      <c r="BM8" s="104"/>
    </row>
    <row r="9" spans="1:65" ht="21" x14ac:dyDescent="0.25">
      <c r="B9" s="122"/>
      <c r="C9" s="216" t="s">
        <v>1014</v>
      </c>
      <c r="D9" s="147" t="s">
        <v>1015</v>
      </c>
      <c r="E9" s="146" t="s">
        <v>1016</v>
      </c>
      <c r="F9" s="104"/>
      <c r="G9" s="104"/>
      <c r="H9" s="104"/>
      <c r="AF9" s="104"/>
      <c r="AH9" s="148"/>
      <c r="AQ9" s="104"/>
      <c r="AT9" s="145">
        <f>DatosMenores!C86</f>
        <v>93</v>
      </c>
      <c r="AU9" s="145">
        <f>DatosMenores!C87</f>
        <v>137</v>
      </c>
      <c r="AV9" s="145">
        <f>DatosMenores!C88</f>
        <v>296</v>
      </c>
      <c r="AW9" s="145">
        <f>DatosMenores!C89</f>
        <v>129</v>
      </c>
      <c r="AX9" s="145">
        <f>DatosMenores!C90</f>
        <v>207</v>
      </c>
      <c r="AY9" s="145">
        <f>DatosMenores!C91</f>
        <v>570</v>
      </c>
      <c r="AZ9" s="145">
        <f>DatosMenores!C92</f>
        <v>0</v>
      </c>
      <c r="BA9" s="145">
        <f>DatosMenores!C93</f>
        <v>0</v>
      </c>
      <c r="BB9" s="145">
        <f>DatosMenores!C94</f>
        <v>20</v>
      </c>
      <c r="BC9" s="145">
        <f>DatosMenores!C95</f>
        <v>7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7"/>
      <c r="D10" s="149">
        <f>DatosMenores!C70</f>
        <v>0</v>
      </c>
      <c r="E10" s="150">
        <f>DatosMenores!C71</f>
        <v>0</v>
      </c>
      <c r="F10" s="104"/>
      <c r="G10" s="104"/>
      <c r="H10" s="104"/>
      <c r="AI10" s="142" t="s">
        <v>1810</v>
      </c>
      <c r="AJ10" s="141" t="s">
        <v>651</v>
      </c>
      <c r="AK10" s="141" t="s">
        <v>969</v>
      </c>
      <c r="AL10" s="141" t="s">
        <v>1811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25">
      <c r="C11" s="218" t="s">
        <v>1017</v>
      </c>
      <c r="D11" s="137" t="s">
        <v>1018</v>
      </c>
      <c r="E11" s="221" t="s">
        <v>1812</v>
      </c>
      <c r="F11" s="222"/>
      <c r="G11" s="222"/>
      <c r="H11" s="137" t="s">
        <v>1013</v>
      </c>
      <c r="AI11" s="119">
        <f>DatosMenores!C16</f>
        <v>1</v>
      </c>
      <c r="AJ11" s="118">
        <f>DatosMenores!C17</f>
        <v>0</v>
      </c>
      <c r="AK11" s="118">
        <f>DatosMenores!C18</f>
        <v>17</v>
      </c>
      <c r="AL11" s="118">
        <f>DatosMenores!C19</f>
        <v>0</v>
      </c>
      <c r="AM11" s="118">
        <f>DatosMenores!C20</f>
        <v>0</v>
      </c>
      <c r="AN11" s="118">
        <f>DatosMenores!C21</f>
        <v>42</v>
      </c>
      <c r="AO11" s="118">
        <f>DatosMenores!C23</f>
        <v>1</v>
      </c>
      <c r="AP11" s="118">
        <f>DatosMenores!C24</f>
        <v>167</v>
      </c>
      <c r="AQ11" s="118">
        <f>DatosMenores!C25</f>
        <v>13</v>
      </c>
      <c r="AR11" s="117">
        <f>DatosMenores!C26</f>
        <v>6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23" t="s">
        <v>1669</v>
      </c>
      <c r="AY11" s="223" t="s">
        <v>1670</v>
      </c>
    </row>
    <row r="12" spans="1:65" ht="21" x14ac:dyDescent="0.25">
      <c r="C12" s="219"/>
      <c r="D12" s="138"/>
      <c r="E12" s="151" t="s">
        <v>1019</v>
      </c>
      <c r="F12" s="115" t="s">
        <v>1020</v>
      </c>
      <c r="G12" s="115" t="s">
        <v>1021</v>
      </c>
      <c r="H12" s="138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4"/>
      <c r="AY12" s="224"/>
    </row>
    <row r="13" spans="1:65" ht="12.75" customHeight="1" x14ac:dyDescent="0.25">
      <c r="C13" s="220"/>
      <c r="D13" s="152">
        <f>DatosMenores!C72</f>
        <v>297</v>
      </c>
      <c r="E13" s="153">
        <f>DatosMenores!C73</f>
        <v>71</v>
      </c>
      <c r="F13" s="121">
        <f>DatosMenores!C74</f>
        <v>0</v>
      </c>
      <c r="G13" s="121">
        <f>DatosMenores!C75</f>
        <v>201</v>
      </c>
      <c r="H13" s="154">
        <f>DatosMenores!C76</f>
        <v>98</v>
      </c>
      <c r="AT13" s="145">
        <f>DatosMenores!C96</f>
        <v>61</v>
      </c>
      <c r="AU13" s="145">
        <f>DatosMenores!C97</f>
        <v>15</v>
      </c>
      <c r="AV13" s="145">
        <f>DatosMenores!C98</f>
        <v>0</v>
      </c>
      <c r="AW13" s="145">
        <f>DatosMenores!C99</f>
        <v>1</v>
      </c>
      <c r="AX13" s="145">
        <f>DatosMenores!C100</f>
        <v>42</v>
      </c>
      <c r="AY13" s="145">
        <f>DatosMenores!C101</f>
        <v>3</v>
      </c>
    </row>
  </sheetData>
  <sheetProtection algorithmName="SHA-512" hashValue="RyPUBP6j80RJWw32PbDTxLkScZ9gTOlC8fXBtHI5LKv8sUL+d92byZSbTGlIKYptwZqYQA2gEieDlVLk5omOtA==" saltValue="zDiJ0lh7/vsPXFkcmbZAX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94AC-DCE5-47E6-9966-B64D42CF5AD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1813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180</v>
      </c>
      <c r="F4" s="164" t="s">
        <v>1820</v>
      </c>
      <c r="G4" s="166">
        <f>DatosViolenciaDoméstica!E67</f>
        <v>9</v>
      </c>
      <c r="H4" s="167"/>
    </row>
    <row r="5" spans="1:30" x14ac:dyDescent="0.2">
      <c r="C5" s="164" t="s">
        <v>13</v>
      </c>
      <c r="D5" s="165">
        <f>DatosViolenciaDoméstica!C6</f>
        <v>721</v>
      </c>
      <c r="F5" s="164" t="s">
        <v>1821</v>
      </c>
      <c r="G5" s="168">
        <f>DatosViolenciaDoméstica!F67</f>
        <v>78</v>
      </c>
      <c r="H5" s="167"/>
    </row>
    <row r="6" spans="1:30" x14ac:dyDescent="0.2">
      <c r="C6" s="164" t="s">
        <v>1822</v>
      </c>
      <c r="D6" s="165">
        <f>DatosViolenciaDoméstica!C7</f>
        <v>88</v>
      </c>
    </row>
    <row r="7" spans="1:30" x14ac:dyDescent="0.2">
      <c r="C7" s="164" t="s">
        <v>60</v>
      </c>
      <c r="D7" s="165">
        <f>DatosViolenciaDoméstica!C8</f>
        <v>1</v>
      </c>
    </row>
    <row r="8" spans="1:30" x14ac:dyDescent="0.2">
      <c r="C8" s="164" t="s">
        <v>1823</v>
      </c>
      <c r="D8" s="165">
        <f>DatosViolenciaDoméstica!C9</f>
        <v>1</v>
      </c>
    </row>
    <row r="9" spans="1:30" x14ac:dyDescent="0.2">
      <c r="C9" s="164" t="s">
        <v>1824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kCF+F1RBZDgwL6agonM0J55a3qJPi95Qx1KaliwQuzere1KraBziDpysEuT+lBYCL1hupH8p7WA/1UeKluiEEA==" saltValue="2i8h6jMKU4VHk/EINZwH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8341-BC86-40B3-A7B5-2D905959CEBD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1825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1909</v>
      </c>
      <c r="F4" s="164" t="s">
        <v>1820</v>
      </c>
      <c r="G4" s="166">
        <f>DatosViolenciaGénero!E82</f>
        <v>241</v>
      </c>
      <c r="H4" s="167"/>
    </row>
    <row r="5" spans="1:30" x14ac:dyDescent="0.2">
      <c r="C5" s="164" t="s">
        <v>40</v>
      </c>
      <c r="D5" s="165">
        <f>DatosViolenciaGénero!C5</f>
        <v>817</v>
      </c>
      <c r="F5" s="164" t="s">
        <v>1821</v>
      </c>
      <c r="G5" s="166">
        <f>DatosViolenciaGénero!F82</f>
        <v>272</v>
      </c>
      <c r="H5" s="167"/>
    </row>
    <row r="6" spans="1:30" x14ac:dyDescent="0.2">
      <c r="C6" s="164" t="s">
        <v>1822</v>
      </c>
      <c r="D6" s="174">
        <f>DatosViolenciaGénero!C8</f>
        <v>481</v>
      </c>
    </row>
    <row r="7" spans="1:30" x14ac:dyDescent="0.2">
      <c r="C7" s="164" t="s">
        <v>60</v>
      </c>
      <c r="D7" s="174">
        <f>DatosViolenciaGénero!C9</f>
        <v>24</v>
      </c>
    </row>
    <row r="8" spans="1:30" x14ac:dyDescent="0.2">
      <c r="C8" s="164" t="s">
        <v>1826</v>
      </c>
      <c r="D8" s="165">
        <f>DatosViolenciaGénero!C11</f>
        <v>1</v>
      </c>
    </row>
    <row r="9" spans="1:30" x14ac:dyDescent="0.2">
      <c r="C9" s="164" t="s">
        <v>1827</v>
      </c>
      <c r="D9" s="165">
        <f>DatosViolenciaGénero!C12</f>
        <v>0</v>
      </c>
    </row>
    <row r="10" spans="1:30" x14ac:dyDescent="0.2">
      <c r="C10" s="164" t="s">
        <v>1819</v>
      </c>
      <c r="D10" s="174">
        <f>DatosViolenciaGénero!C6</f>
        <v>99</v>
      </c>
    </row>
    <row r="11" spans="1:30" x14ac:dyDescent="0.2">
      <c r="C11" s="164" t="s">
        <v>1823</v>
      </c>
      <c r="D11" s="174">
        <f>DatosViolenciaGénero!C10</f>
        <v>8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2sOWHzm9skgC4GX0PKeBFl0EL0tMkK/gArr1MnCk1DmE/bYBMHaXqSfV5e4Owk7ux09WU3ZtlZ/hSXucgPex6g==" saltValue="SMRd4sn5onuJ0kyAPDQwL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7162</v>
      </c>
      <c r="D7" s="12">
        <v>5381</v>
      </c>
      <c r="E7" s="13">
        <v>0.33097937186396598</v>
      </c>
    </row>
    <row r="8" spans="1:5" x14ac:dyDescent="0.25">
      <c r="A8" s="190"/>
      <c r="B8" s="11" t="s">
        <v>20</v>
      </c>
      <c r="C8" s="12">
        <v>18299</v>
      </c>
      <c r="D8" s="12">
        <v>16820</v>
      </c>
      <c r="E8" s="13">
        <v>8.7931034482758602E-2</v>
      </c>
    </row>
    <row r="9" spans="1:5" x14ac:dyDescent="0.25">
      <c r="A9" s="190"/>
      <c r="B9" s="11" t="s">
        <v>21</v>
      </c>
      <c r="C9" s="12">
        <v>17910</v>
      </c>
      <c r="D9" s="12">
        <v>16508</v>
      </c>
      <c r="E9" s="13">
        <v>8.4928519505694203E-2</v>
      </c>
    </row>
    <row r="10" spans="1:5" x14ac:dyDescent="0.25">
      <c r="A10" s="190"/>
      <c r="B10" s="11" t="s">
        <v>22</v>
      </c>
      <c r="C10" s="12">
        <v>1541</v>
      </c>
      <c r="D10" s="12">
        <v>1459</v>
      </c>
      <c r="E10" s="13">
        <v>5.6202878684030198E-2</v>
      </c>
    </row>
    <row r="11" spans="1:5" x14ac:dyDescent="0.25">
      <c r="A11" s="191"/>
      <c r="B11" s="11" t="s">
        <v>23</v>
      </c>
      <c r="C11" s="12">
        <v>7704</v>
      </c>
      <c r="D11" s="12">
        <v>7162</v>
      </c>
      <c r="E11" s="13">
        <v>7.5677185143814593E-2</v>
      </c>
    </row>
    <row r="12" spans="1:5" x14ac:dyDescent="0.25">
      <c r="A12" s="189" t="s">
        <v>24</v>
      </c>
      <c r="B12" s="11" t="s">
        <v>25</v>
      </c>
      <c r="C12" s="12">
        <v>3220</v>
      </c>
      <c r="D12" s="12">
        <v>2849</v>
      </c>
      <c r="E12" s="13">
        <v>0.13022113022112999</v>
      </c>
    </row>
    <row r="13" spans="1:5" x14ac:dyDescent="0.25">
      <c r="A13" s="190"/>
      <c r="B13" s="11" t="s">
        <v>26</v>
      </c>
      <c r="C13" s="12">
        <v>2372</v>
      </c>
      <c r="D13" s="12">
        <v>2601</v>
      </c>
      <c r="E13" s="13">
        <v>-8.80430603613995E-2</v>
      </c>
    </row>
    <row r="14" spans="1:5" x14ac:dyDescent="0.25">
      <c r="A14" s="191"/>
      <c r="B14" s="11" t="s">
        <v>27</v>
      </c>
      <c r="C14" s="12">
        <v>10812</v>
      </c>
      <c r="D14" s="12">
        <v>11274</v>
      </c>
      <c r="E14" s="13">
        <v>-4.0979244278871702E-2</v>
      </c>
    </row>
    <row r="15" spans="1:5" x14ac:dyDescent="0.25">
      <c r="A15" s="189" t="s">
        <v>28</v>
      </c>
      <c r="B15" s="11" t="s">
        <v>29</v>
      </c>
      <c r="C15" s="12">
        <v>861</v>
      </c>
      <c r="D15" s="12">
        <v>1000</v>
      </c>
      <c r="E15" s="13">
        <v>-0.13900000000000001</v>
      </c>
    </row>
    <row r="16" spans="1:5" x14ac:dyDescent="0.25">
      <c r="A16" s="190"/>
      <c r="B16" s="11" t="s">
        <v>30</v>
      </c>
      <c r="C16" s="12">
        <v>2977</v>
      </c>
      <c r="D16" s="12">
        <v>2895</v>
      </c>
      <c r="E16" s="13">
        <v>2.8324697754749599E-2</v>
      </c>
    </row>
    <row r="17" spans="1:5" x14ac:dyDescent="0.25">
      <c r="A17" s="190"/>
      <c r="B17" s="11" t="s">
        <v>31</v>
      </c>
      <c r="C17" s="12">
        <v>76</v>
      </c>
      <c r="D17" s="12">
        <v>65</v>
      </c>
      <c r="E17" s="13">
        <v>0.16923076923076899</v>
      </c>
    </row>
    <row r="18" spans="1:5" x14ac:dyDescent="0.25">
      <c r="A18" s="190"/>
      <c r="B18" s="11" t="s">
        <v>32</v>
      </c>
      <c r="C18" s="12">
        <v>14</v>
      </c>
      <c r="D18" s="12">
        <v>4</v>
      </c>
      <c r="E18" s="13">
        <v>2.5</v>
      </c>
    </row>
    <row r="19" spans="1:5" x14ac:dyDescent="0.25">
      <c r="A19" s="191"/>
      <c r="B19" s="11" t="s">
        <v>33</v>
      </c>
      <c r="C19" s="12">
        <v>963</v>
      </c>
      <c r="D19" s="12">
        <v>1037</v>
      </c>
      <c r="E19" s="13">
        <v>-7.1359691417550594E-2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2">
        <v>0</v>
      </c>
      <c r="E23" s="13">
        <v>0</v>
      </c>
    </row>
    <row r="24" spans="1:5" x14ac:dyDescent="0.25">
      <c r="A24" s="10" t="s">
        <v>36</v>
      </c>
      <c r="B24" s="14"/>
      <c r="C24" s="15"/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1371</v>
      </c>
      <c r="D25" s="12">
        <v>1310</v>
      </c>
      <c r="E25" s="13">
        <v>4.6564885496183199E-2</v>
      </c>
    </row>
    <row r="26" spans="1:5" x14ac:dyDescent="0.25">
      <c r="A26" s="10" t="s">
        <v>38</v>
      </c>
      <c r="B26" s="14"/>
      <c r="C26" s="12">
        <v>1575</v>
      </c>
      <c r="D26" s="12">
        <v>1563</v>
      </c>
      <c r="E26" s="13">
        <v>7.6775431861804203E-3</v>
      </c>
    </row>
    <row r="27" spans="1:5" x14ac:dyDescent="0.25">
      <c r="A27" s="10" t="s">
        <v>39</v>
      </c>
      <c r="B27" s="14"/>
      <c r="C27" s="12">
        <v>181</v>
      </c>
      <c r="D27" s="12">
        <v>162</v>
      </c>
      <c r="E27" s="13">
        <v>0.117283950617284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3381</v>
      </c>
      <c r="D31" s="12">
        <v>3507</v>
      </c>
      <c r="E31" s="13">
        <v>-3.5928143712574898E-2</v>
      </c>
    </row>
    <row r="32" spans="1:5" x14ac:dyDescent="0.25">
      <c r="A32" s="189" t="s">
        <v>42</v>
      </c>
      <c r="B32" s="11" t="s">
        <v>43</v>
      </c>
      <c r="C32" s="12">
        <v>490</v>
      </c>
      <c r="D32" s="12">
        <v>537</v>
      </c>
      <c r="E32" s="13">
        <v>-8.7523277467411495E-2</v>
      </c>
    </row>
    <row r="33" spans="1:5" x14ac:dyDescent="0.25">
      <c r="A33" s="190"/>
      <c r="B33" s="11" t="s">
        <v>44</v>
      </c>
      <c r="C33" s="12">
        <v>644</v>
      </c>
      <c r="D33" s="12">
        <v>648</v>
      </c>
      <c r="E33" s="13">
        <v>-6.17283950617284E-3</v>
      </c>
    </row>
    <row r="34" spans="1:5" x14ac:dyDescent="0.25">
      <c r="A34" s="190"/>
      <c r="B34" s="11" t="s">
        <v>45</v>
      </c>
      <c r="C34" s="12">
        <v>94</v>
      </c>
      <c r="D34" s="12">
        <v>72</v>
      </c>
      <c r="E34" s="13">
        <v>0.30555555555555503</v>
      </c>
    </row>
    <row r="35" spans="1:5" x14ac:dyDescent="0.25">
      <c r="A35" s="190"/>
      <c r="B35" s="11" t="s">
        <v>46</v>
      </c>
      <c r="C35" s="12">
        <v>33</v>
      </c>
      <c r="D35" s="12">
        <v>41</v>
      </c>
      <c r="E35" s="13">
        <v>-0.19512195121951201</v>
      </c>
    </row>
    <row r="36" spans="1:5" x14ac:dyDescent="0.25">
      <c r="A36" s="191"/>
      <c r="B36" s="11" t="s">
        <v>47</v>
      </c>
      <c r="C36" s="12">
        <v>2120</v>
      </c>
      <c r="D36" s="12">
        <v>2249</v>
      </c>
      <c r="E36" s="13">
        <v>-5.7358826144953301E-2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9579</v>
      </c>
      <c r="D40" s="12">
        <v>9431</v>
      </c>
      <c r="E40" s="13">
        <v>1.5692927579259899E-2</v>
      </c>
    </row>
    <row r="41" spans="1:5" x14ac:dyDescent="0.25">
      <c r="A41" s="10" t="s">
        <v>50</v>
      </c>
      <c r="B41" s="14"/>
      <c r="C41" s="12">
        <v>2767</v>
      </c>
      <c r="D41" s="12">
        <v>3151</v>
      </c>
      <c r="E41" s="13">
        <v>-0.121866074262139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1655</v>
      </c>
      <c r="D45" s="12">
        <v>1736</v>
      </c>
      <c r="E45" s="13">
        <v>-4.66589861751152E-2</v>
      </c>
    </row>
    <row r="46" spans="1:5" x14ac:dyDescent="0.25">
      <c r="A46" s="190"/>
      <c r="B46" s="11" t="s">
        <v>53</v>
      </c>
      <c r="C46" s="12">
        <v>57</v>
      </c>
      <c r="D46" s="12">
        <v>62</v>
      </c>
      <c r="E46" s="13">
        <v>-8.0645161290322606E-2</v>
      </c>
    </row>
    <row r="47" spans="1:5" x14ac:dyDescent="0.25">
      <c r="A47" s="190"/>
      <c r="B47" s="11" t="s">
        <v>54</v>
      </c>
      <c r="C47" s="12">
        <v>3014</v>
      </c>
      <c r="D47" s="12">
        <v>2918</v>
      </c>
      <c r="E47" s="13">
        <v>3.2899246058944502E-2</v>
      </c>
    </row>
    <row r="48" spans="1:5" x14ac:dyDescent="0.25">
      <c r="A48" s="191"/>
      <c r="B48" s="11" t="s">
        <v>23</v>
      </c>
      <c r="C48" s="12">
        <v>1535</v>
      </c>
      <c r="D48" s="12">
        <v>1655</v>
      </c>
      <c r="E48" s="13">
        <v>-7.25075528700906E-2</v>
      </c>
    </row>
    <row r="49" spans="1:5" x14ac:dyDescent="0.25">
      <c r="A49" s="189" t="s">
        <v>55</v>
      </c>
      <c r="B49" s="11" t="s">
        <v>56</v>
      </c>
      <c r="C49" s="12">
        <v>2746</v>
      </c>
      <c r="D49" s="12">
        <v>2105</v>
      </c>
      <c r="E49" s="13">
        <v>0.30451306413301699</v>
      </c>
    </row>
    <row r="50" spans="1:5" x14ac:dyDescent="0.25">
      <c r="A50" s="190"/>
      <c r="B50" s="11" t="s">
        <v>57</v>
      </c>
      <c r="C50" s="12">
        <v>64</v>
      </c>
      <c r="D50" s="12">
        <v>46</v>
      </c>
      <c r="E50" s="13">
        <v>0.39130434782608697</v>
      </c>
    </row>
    <row r="51" spans="1:5" x14ac:dyDescent="0.25">
      <c r="A51" s="190"/>
      <c r="B51" s="11" t="s">
        <v>58</v>
      </c>
      <c r="C51" s="12">
        <v>509</v>
      </c>
      <c r="D51" s="12">
        <v>561</v>
      </c>
      <c r="E51" s="13">
        <v>-9.26916221033868E-2</v>
      </c>
    </row>
    <row r="52" spans="1:5" x14ac:dyDescent="0.25">
      <c r="A52" s="191"/>
      <c r="B52" s="11" t="s">
        <v>59</v>
      </c>
      <c r="C52" s="12">
        <v>158</v>
      </c>
      <c r="D52" s="12">
        <v>169</v>
      </c>
      <c r="E52" s="13">
        <v>-6.5088757396449703E-2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86</v>
      </c>
      <c r="D56" s="12">
        <v>77</v>
      </c>
      <c r="E56" s="13">
        <v>0.11688311688311701</v>
      </c>
    </row>
    <row r="57" spans="1:5" x14ac:dyDescent="0.25">
      <c r="A57" s="190"/>
      <c r="B57" s="11" t="s">
        <v>53</v>
      </c>
      <c r="C57" s="12">
        <v>1</v>
      </c>
      <c r="D57" s="12">
        <v>18</v>
      </c>
      <c r="E57" s="13">
        <v>-0.94444444444444398</v>
      </c>
    </row>
    <row r="58" spans="1:5" x14ac:dyDescent="0.25">
      <c r="A58" s="190"/>
      <c r="B58" s="11" t="s">
        <v>19</v>
      </c>
      <c r="C58" s="12">
        <v>50</v>
      </c>
      <c r="D58" s="12">
        <v>49</v>
      </c>
      <c r="E58" s="13">
        <v>2.04081632653061E-2</v>
      </c>
    </row>
    <row r="59" spans="1:5" x14ac:dyDescent="0.25">
      <c r="A59" s="190"/>
      <c r="B59" s="11" t="s">
        <v>23</v>
      </c>
      <c r="C59" s="12">
        <v>52</v>
      </c>
      <c r="D59" s="12">
        <v>35</v>
      </c>
      <c r="E59" s="13">
        <v>0.48571428571428599</v>
      </c>
    </row>
    <row r="60" spans="1:5" x14ac:dyDescent="0.25">
      <c r="A60" s="190"/>
      <c r="B60" s="11" t="s">
        <v>62</v>
      </c>
      <c r="C60" s="12">
        <v>40</v>
      </c>
      <c r="D60" s="12">
        <v>40</v>
      </c>
      <c r="E60" s="13">
        <v>0</v>
      </c>
    </row>
    <row r="61" spans="1:5" x14ac:dyDescent="0.25">
      <c r="A61" s="191"/>
      <c r="B61" s="11" t="s">
        <v>63</v>
      </c>
      <c r="C61" s="12">
        <v>9</v>
      </c>
      <c r="D61" s="12">
        <v>7</v>
      </c>
      <c r="E61" s="13">
        <v>0.28571428571428598</v>
      </c>
    </row>
    <row r="62" spans="1:5" x14ac:dyDescent="0.25">
      <c r="A62" s="189" t="s">
        <v>64</v>
      </c>
      <c r="B62" s="11" t="s">
        <v>65</v>
      </c>
      <c r="C62" s="12">
        <v>55</v>
      </c>
      <c r="D62" s="12">
        <v>37</v>
      </c>
      <c r="E62" s="13">
        <v>0.48648648648648601</v>
      </c>
    </row>
    <row r="63" spans="1:5" x14ac:dyDescent="0.25">
      <c r="A63" s="190"/>
      <c r="B63" s="11" t="s">
        <v>58</v>
      </c>
      <c r="C63" s="12">
        <v>68</v>
      </c>
      <c r="D63" s="12">
        <v>14</v>
      </c>
      <c r="E63" s="13">
        <v>3.8571428571428599</v>
      </c>
    </row>
    <row r="64" spans="1:5" x14ac:dyDescent="0.25">
      <c r="A64" s="191"/>
      <c r="B64" s="11" t="s">
        <v>66</v>
      </c>
      <c r="C64" s="12">
        <v>4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2">
        <v>0</v>
      </c>
      <c r="E68" s="13">
        <v>0</v>
      </c>
    </row>
    <row r="69" spans="1:5" x14ac:dyDescent="0.25">
      <c r="A69" s="10" t="s">
        <v>36</v>
      </c>
      <c r="B69" s="14"/>
      <c r="C69" s="15"/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12</v>
      </c>
      <c r="D70" s="12">
        <v>24</v>
      </c>
      <c r="E70" s="13">
        <v>-0.5</v>
      </c>
    </row>
    <row r="71" spans="1:5" x14ac:dyDescent="0.25">
      <c r="A71" s="10" t="s">
        <v>38</v>
      </c>
      <c r="B71" s="14"/>
      <c r="C71" s="12">
        <v>14</v>
      </c>
      <c r="D71" s="12">
        <v>22</v>
      </c>
      <c r="E71" s="13">
        <v>-0.36363636363636398</v>
      </c>
    </row>
    <row r="72" spans="1:5" x14ac:dyDescent="0.25">
      <c r="A72" s="10" t="s">
        <v>39</v>
      </c>
      <c r="B72" s="14"/>
      <c r="C72" s="12">
        <v>2</v>
      </c>
      <c r="D72" s="12">
        <v>2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14</v>
      </c>
      <c r="D76" s="12">
        <v>6</v>
      </c>
      <c r="E76" s="13">
        <v>1.3333333333333299</v>
      </c>
    </row>
    <row r="77" spans="1:5" x14ac:dyDescent="0.25">
      <c r="A77" s="194"/>
      <c r="B77" s="11" t="s">
        <v>58</v>
      </c>
      <c r="C77" s="12">
        <v>7</v>
      </c>
      <c r="D77" s="12">
        <v>3</v>
      </c>
      <c r="E77" s="13">
        <v>1.3333333333333299</v>
      </c>
    </row>
    <row r="78" spans="1:5" x14ac:dyDescent="0.25">
      <c r="A78" s="194"/>
      <c r="B78" s="11" t="s">
        <v>65</v>
      </c>
      <c r="C78" s="12">
        <v>3</v>
      </c>
      <c r="D78" s="12">
        <v>2</v>
      </c>
      <c r="E78" s="13">
        <v>0.5</v>
      </c>
    </row>
    <row r="79" spans="1:5" x14ac:dyDescent="0.25">
      <c r="A79" s="194"/>
      <c r="B79" s="11" t="s">
        <v>69</v>
      </c>
      <c r="C79" s="12">
        <v>2</v>
      </c>
      <c r="D79" s="12">
        <v>5</v>
      </c>
      <c r="E79" s="13">
        <v>-0.6</v>
      </c>
    </row>
    <row r="80" spans="1:5" x14ac:dyDescent="0.25">
      <c r="A80" s="195"/>
      <c r="B80" s="11" t="s">
        <v>70</v>
      </c>
      <c r="C80" s="12">
        <v>3</v>
      </c>
      <c r="D80" s="12">
        <v>2</v>
      </c>
      <c r="E80" s="13">
        <v>0.5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3288</v>
      </c>
      <c r="D84" s="12">
        <v>3741</v>
      </c>
      <c r="E84" s="13">
        <v>-0.121090617481957</v>
      </c>
    </row>
    <row r="85" spans="1:5" x14ac:dyDescent="0.25">
      <c r="A85" s="191"/>
      <c r="B85" s="11" t="s">
        <v>74</v>
      </c>
      <c r="C85" s="12">
        <v>892</v>
      </c>
      <c r="D85" s="12">
        <v>855</v>
      </c>
      <c r="E85" s="13">
        <v>4.3274853801169598E-2</v>
      </c>
    </row>
    <row r="86" spans="1:5" x14ac:dyDescent="0.25">
      <c r="A86" s="189" t="s">
        <v>75</v>
      </c>
      <c r="B86" s="11" t="s">
        <v>73</v>
      </c>
      <c r="C86" s="12">
        <v>1907</v>
      </c>
      <c r="D86" s="12">
        <v>1518</v>
      </c>
      <c r="E86" s="13">
        <v>0.25625823451910401</v>
      </c>
    </row>
    <row r="87" spans="1:5" x14ac:dyDescent="0.25">
      <c r="A87" s="191"/>
      <c r="B87" s="11" t="s">
        <v>74</v>
      </c>
      <c r="C87" s="12">
        <v>464</v>
      </c>
      <c r="D87" s="12">
        <v>379</v>
      </c>
      <c r="E87" s="13">
        <v>0.22427440633245399</v>
      </c>
    </row>
    <row r="88" spans="1:5" x14ac:dyDescent="0.25">
      <c r="A88" s="189" t="s">
        <v>76</v>
      </c>
      <c r="B88" s="11" t="s">
        <v>73</v>
      </c>
      <c r="C88" s="12">
        <v>174</v>
      </c>
      <c r="D88" s="12">
        <v>120</v>
      </c>
      <c r="E88" s="13">
        <v>0.45</v>
      </c>
    </row>
    <row r="89" spans="1:5" x14ac:dyDescent="0.25">
      <c r="A89" s="191"/>
      <c r="B89" s="11" t="s">
        <v>74</v>
      </c>
      <c r="C89" s="12">
        <v>24</v>
      </c>
      <c r="D89" s="12">
        <v>7</v>
      </c>
      <c r="E89" s="13">
        <v>2.4285714285714302</v>
      </c>
    </row>
    <row r="90" spans="1:5" x14ac:dyDescent="0.25">
      <c r="A90" s="189" t="s">
        <v>77</v>
      </c>
      <c r="B90" s="11" t="s">
        <v>73</v>
      </c>
      <c r="C90" s="15"/>
      <c r="D90" s="12">
        <v>0</v>
      </c>
      <c r="E90" s="13">
        <v>0</v>
      </c>
    </row>
    <row r="91" spans="1:5" x14ac:dyDescent="0.25">
      <c r="A91" s="191"/>
      <c r="B91" s="11" t="s">
        <v>74</v>
      </c>
      <c r="C91" s="15"/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1906</v>
      </c>
      <c r="D95" s="12">
        <v>2020</v>
      </c>
      <c r="E95" s="13">
        <v>-5.6435643564356403E-2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1789</v>
      </c>
      <c r="D100" s="12">
        <v>1961</v>
      </c>
      <c r="E100" s="13">
        <v>-8.7710351861295305E-2</v>
      </c>
    </row>
    <row r="101" spans="1:5" x14ac:dyDescent="0.25">
      <c r="A101" s="10" t="s">
        <v>82</v>
      </c>
      <c r="B101" s="14"/>
      <c r="C101" s="12">
        <v>978</v>
      </c>
      <c r="D101" s="12">
        <v>1190</v>
      </c>
      <c r="E101" s="13">
        <v>-0.17815126050420199</v>
      </c>
    </row>
    <row r="102" spans="1:5" x14ac:dyDescent="0.25">
      <c r="A102" s="10" t="s">
        <v>80</v>
      </c>
      <c r="B102" s="14"/>
      <c r="C102" s="12">
        <v>0</v>
      </c>
      <c r="D102" s="12">
        <v>0</v>
      </c>
      <c r="E102" s="13">
        <v>0</v>
      </c>
    </row>
    <row r="103" spans="1:5" x14ac:dyDescent="0.25">
      <c r="A103" s="1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1238</v>
      </c>
      <c r="D106" s="12">
        <v>855</v>
      </c>
      <c r="E106" s="13">
        <v>0.44795321637426899</v>
      </c>
    </row>
    <row r="107" spans="1:5" x14ac:dyDescent="0.25">
      <c r="A107" s="190"/>
      <c r="B107" s="11" t="s">
        <v>85</v>
      </c>
      <c r="C107" s="12">
        <v>100</v>
      </c>
      <c r="D107" s="12">
        <v>210</v>
      </c>
      <c r="E107" s="13">
        <v>-0.52380952380952395</v>
      </c>
    </row>
    <row r="108" spans="1:5" x14ac:dyDescent="0.25">
      <c r="A108" s="191"/>
      <c r="B108" s="11" t="s">
        <v>86</v>
      </c>
      <c r="C108" s="12">
        <v>411</v>
      </c>
      <c r="D108" s="12">
        <v>255</v>
      </c>
      <c r="E108" s="13">
        <v>0.61176470588235299</v>
      </c>
    </row>
    <row r="109" spans="1:5" x14ac:dyDescent="0.25">
      <c r="A109" s="189" t="s">
        <v>82</v>
      </c>
      <c r="B109" s="11" t="s">
        <v>87</v>
      </c>
      <c r="C109" s="12">
        <v>16</v>
      </c>
      <c r="D109" s="12">
        <v>30</v>
      </c>
      <c r="E109" s="13">
        <v>-0.46666666666666701</v>
      </c>
    </row>
    <row r="110" spans="1:5" x14ac:dyDescent="0.25">
      <c r="A110" s="191"/>
      <c r="B110" s="11" t="s">
        <v>86</v>
      </c>
      <c r="C110" s="12">
        <v>147</v>
      </c>
      <c r="D110" s="12">
        <v>100</v>
      </c>
      <c r="E110" s="13">
        <v>0.47</v>
      </c>
    </row>
    <row r="111" spans="1:5" x14ac:dyDescent="0.25">
      <c r="A111" s="10" t="s">
        <v>80</v>
      </c>
      <c r="B111" s="14"/>
      <c r="C111" s="12">
        <v>13</v>
      </c>
      <c r="D111" s="12">
        <v>99</v>
      </c>
      <c r="E111" s="13">
        <v>-0.86868686868686895</v>
      </c>
    </row>
    <row r="112" spans="1:5" x14ac:dyDescent="0.25">
      <c r="A112" s="1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163</v>
      </c>
      <c r="D115" s="12">
        <v>114</v>
      </c>
      <c r="E115" s="13">
        <v>0.429824561403509</v>
      </c>
    </row>
    <row r="116" spans="1:5" x14ac:dyDescent="0.25">
      <c r="A116" s="190"/>
      <c r="B116" s="11" t="s">
        <v>85</v>
      </c>
      <c r="C116" s="12">
        <v>6</v>
      </c>
      <c r="D116" s="12">
        <v>20</v>
      </c>
      <c r="E116" s="13">
        <v>-0.7</v>
      </c>
    </row>
    <row r="117" spans="1:5" x14ac:dyDescent="0.25">
      <c r="A117" s="191"/>
      <c r="B117" s="11" t="s">
        <v>86</v>
      </c>
      <c r="C117" s="12">
        <v>37</v>
      </c>
      <c r="D117" s="12">
        <v>11</v>
      </c>
      <c r="E117" s="13">
        <v>2.3636363636363602</v>
      </c>
    </row>
    <row r="118" spans="1:5" x14ac:dyDescent="0.25">
      <c r="A118" s="189" t="s">
        <v>82</v>
      </c>
      <c r="B118" s="11" t="s">
        <v>87</v>
      </c>
      <c r="C118" s="12">
        <v>2</v>
      </c>
      <c r="D118" s="12">
        <v>0</v>
      </c>
      <c r="E118" s="13">
        <v>0</v>
      </c>
    </row>
    <row r="119" spans="1:5" x14ac:dyDescent="0.25">
      <c r="A119" s="191"/>
      <c r="B119" s="11" t="s">
        <v>86</v>
      </c>
      <c r="C119" s="12">
        <v>15</v>
      </c>
      <c r="D119" s="12">
        <v>6</v>
      </c>
      <c r="E119" s="13">
        <v>1.5</v>
      </c>
    </row>
    <row r="120" spans="1:5" x14ac:dyDescent="0.25">
      <c r="A120" s="10" t="s">
        <v>80</v>
      </c>
      <c r="B120" s="14"/>
      <c r="C120" s="12">
        <v>0</v>
      </c>
      <c r="D120" s="12">
        <v>1</v>
      </c>
      <c r="E120" s="13">
        <v>-1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5"/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5"/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182</v>
      </c>
      <c r="D126" s="12">
        <v>157</v>
      </c>
      <c r="E126" s="13">
        <v>0.15923566878980899</v>
      </c>
    </row>
    <row r="127" spans="1:5" x14ac:dyDescent="0.25">
      <c r="A127" s="191"/>
      <c r="B127" s="11" t="s">
        <v>92</v>
      </c>
      <c r="C127" s="12">
        <v>158</v>
      </c>
      <c r="D127" s="12">
        <v>236</v>
      </c>
      <c r="E127" s="13">
        <v>-0.33050847457627103</v>
      </c>
    </row>
    <row r="128" spans="1:5" x14ac:dyDescent="0.25">
      <c r="A128" s="189" t="s">
        <v>94</v>
      </c>
      <c r="B128" s="11" t="s">
        <v>91</v>
      </c>
      <c r="C128" s="12">
        <v>3686</v>
      </c>
      <c r="D128" s="12">
        <v>3666</v>
      </c>
      <c r="E128" s="13">
        <v>5.4555373704309896E-3</v>
      </c>
    </row>
    <row r="129" spans="1:5" x14ac:dyDescent="0.25">
      <c r="A129" s="191"/>
      <c r="B129" s="11" t="s">
        <v>92</v>
      </c>
      <c r="C129" s="12">
        <v>1845</v>
      </c>
      <c r="D129" s="12">
        <v>1926</v>
      </c>
      <c r="E129" s="13">
        <v>-4.2056074766355103E-2</v>
      </c>
    </row>
    <row r="130" spans="1:5" x14ac:dyDescent="0.25">
      <c r="A130" s="189" t="s">
        <v>95</v>
      </c>
      <c r="B130" s="11" t="s">
        <v>91</v>
      </c>
      <c r="C130" s="12">
        <v>6084</v>
      </c>
      <c r="D130" s="12">
        <v>3598</v>
      </c>
      <c r="E130" s="13">
        <v>0.69093941078376897</v>
      </c>
    </row>
    <row r="131" spans="1:5" x14ac:dyDescent="0.25">
      <c r="A131" s="191"/>
      <c r="B131" s="11" t="s">
        <v>92</v>
      </c>
      <c r="C131" s="12">
        <v>4632</v>
      </c>
      <c r="D131" s="12">
        <v>2133</v>
      </c>
      <c r="E131" s="13">
        <v>1.1715893108298201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111</v>
      </c>
      <c r="D135" s="12">
        <v>113</v>
      </c>
      <c r="E135" s="13">
        <v>-1.7699115044247801E-2</v>
      </c>
    </row>
    <row r="136" spans="1:5" x14ac:dyDescent="0.25">
      <c r="A136" s="191"/>
      <c r="B136" s="11" t="s">
        <v>99</v>
      </c>
      <c r="C136" s="12">
        <v>4</v>
      </c>
      <c r="D136" s="12">
        <v>2</v>
      </c>
      <c r="E136" s="13">
        <v>1</v>
      </c>
    </row>
    <row r="137" spans="1:5" x14ac:dyDescent="0.25">
      <c r="A137" s="189" t="s">
        <v>100</v>
      </c>
      <c r="B137" s="11" t="s">
        <v>98</v>
      </c>
      <c r="C137" s="12">
        <v>19</v>
      </c>
      <c r="D137" s="12">
        <v>0</v>
      </c>
      <c r="E137" s="13">
        <v>0</v>
      </c>
    </row>
    <row r="138" spans="1:5" x14ac:dyDescent="0.25">
      <c r="A138" s="191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23</v>
      </c>
      <c r="D139" s="12">
        <v>0</v>
      </c>
      <c r="E139" s="13">
        <v>0</v>
      </c>
    </row>
    <row r="140" spans="1:5" x14ac:dyDescent="0.25">
      <c r="A140" s="191"/>
      <c r="B140" s="11" t="s">
        <v>102</v>
      </c>
      <c r="C140" s="12">
        <v>3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104</v>
      </c>
      <c r="D144" s="12">
        <v>308</v>
      </c>
      <c r="E144" s="13">
        <v>-0.662337662337662</v>
      </c>
    </row>
    <row r="145" spans="1:5" x14ac:dyDescent="0.25">
      <c r="A145" s="189" t="s">
        <v>105</v>
      </c>
      <c r="B145" s="11" t="s">
        <v>106</v>
      </c>
      <c r="C145" s="12">
        <v>0</v>
      </c>
      <c r="D145" s="12">
        <v>0</v>
      </c>
      <c r="E145" s="13">
        <v>0</v>
      </c>
    </row>
    <row r="146" spans="1:5" x14ac:dyDescent="0.25">
      <c r="A146" s="190"/>
      <c r="B146" s="11" t="s">
        <v>107</v>
      </c>
      <c r="C146" s="12">
        <v>43</v>
      </c>
      <c r="D146" s="12">
        <v>58</v>
      </c>
      <c r="E146" s="13">
        <v>-0.25862068965517199</v>
      </c>
    </row>
    <row r="147" spans="1:5" x14ac:dyDescent="0.25">
      <c r="A147" s="190"/>
      <c r="B147" s="11" t="s">
        <v>108</v>
      </c>
      <c r="C147" s="12">
        <v>8</v>
      </c>
      <c r="D147" s="12">
        <v>6</v>
      </c>
      <c r="E147" s="13">
        <v>0.33333333333333298</v>
      </c>
    </row>
    <row r="148" spans="1:5" x14ac:dyDescent="0.25">
      <c r="A148" s="190"/>
      <c r="B148" s="11" t="s">
        <v>109</v>
      </c>
      <c r="C148" s="12">
        <v>4</v>
      </c>
      <c r="D148" s="12">
        <v>3</v>
      </c>
      <c r="E148" s="13">
        <v>0.33333333333333298</v>
      </c>
    </row>
    <row r="149" spans="1:5" x14ac:dyDescent="0.25">
      <c r="A149" s="190"/>
      <c r="B149" s="11" t="s">
        <v>110</v>
      </c>
      <c r="C149" s="12">
        <v>48</v>
      </c>
      <c r="D149" s="12">
        <v>31</v>
      </c>
      <c r="E149" s="13">
        <v>0.54838709677419395</v>
      </c>
    </row>
    <row r="150" spans="1:5" x14ac:dyDescent="0.25">
      <c r="A150" s="191"/>
      <c r="B150" s="11" t="s">
        <v>111</v>
      </c>
      <c r="C150" s="12">
        <v>1</v>
      </c>
      <c r="D150" s="12">
        <v>210</v>
      </c>
      <c r="E150" s="13">
        <v>-0.99523809523809503</v>
      </c>
    </row>
    <row r="151" spans="1:5" x14ac:dyDescent="0.25">
      <c r="A151" s="189" t="s">
        <v>112</v>
      </c>
      <c r="B151" s="11" t="s">
        <v>113</v>
      </c>
      <c r="C151" s="12">
        <v>45</v>
      </c>
      <c r="D151" s="12">
        <v>72</v>
      </c>
      <c r="E151" s="13">
        <v>-0.375</v>
      </c>
    </row>
    <row r="152" spans="1:5" x14ac:dyDescent="0.25">
      <c r="A152" s="191"/>
      <c r="B152" s="11" t="s">
        <v>114</v>
      </c>
      <c r="C152" s="12">
        <v>138</v>
      </c>
      <c r="D152" s="12">
        <v>187</v>
      </c>
      <c r="E152" s="13">
        <v>-0.26203208556149699</v>
      </c>
    </row>
    <row r="153" spans="1:5" x14ac:dyDescent="0.25">
      <c r="A153" s="189" t="s">
        <v>115</v>
      </c>
      <c r="B153" s="11" t="s">
        <v>19</v>
      </c>
      <c r="C153" s="12">
        <v>101</v>
      </c>
      <c r="D153" s="12">
        <v>59</v>
      </c>
      <c r="E153" s="13">
        <v>0.71186440677966101</v>
      </c>
    </row>
    <row r="154" spans="1:5" x14ac:dyDescent="0.25">
      <c r="A154" s="191"/>
      <c r="B154" s="11" t="s">
        <v>23</v>
      </c>
      <c r="C154" s="12">
        <v>22</v>
      </c>
      <c r="D154" s="12">
        <v>101</v>
      </c>
      <c r="E154" s="13">
        <v>-0.78217821782178198</v>
      </c>
    </row>
    <row r="155" spans="1:5" x14ac:dyDescent="0.25">
      <c r="A155" s="10" t="s">
        <v>116</v>
      </c>
      <c r="B155" s="14"/>
      <c r="C155" s="15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0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0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0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0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0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0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0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0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0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0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0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0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0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0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0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0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0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0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0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0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0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0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0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0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0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0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0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0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0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0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0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0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0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0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0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0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0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0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0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0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0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0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0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0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0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0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0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0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0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5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5</v>
      </c>
      <c r="D247" s="12">
        <v>0</v>
      </c>
      <c r="E247" s="13">
        <v>0</v>
      </c>
    </row>
    <row r="248" spans="1:5" x14ac:dyDescent="0.25">
      <c r="A248" s="10" t="s">
        <v>171</v>
      </c>
      <c r="B248" s="14"/>
      <c r="C248" s="12">
        <v>38</v>
      </c>
      <c r="D248" s="12">
        <v>18</v>
      </c>
      <c r="E248" s="13">
        <v>1.1111111111111101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44</v>
      </c>
      <c r="D252" s="12">
        <v>54</v>
      </c>
      <c r="E252" s="13">
        <v>-0.18518518518518501</v>
      </c>
    </row>
    <row r="253" spans="1:5" x14ac:dyDescent="0.25">
      <c r="A253" s="189" t="s">
        <v>174</v>
      </c>
      <c r="B253" s="11" t="s">
        <v>175</v>
      </c>
      <c r="C253" s="12">
        <v>1</v>
      </c>
      <c r="D253" s="12">
        <v>0</v>
      </c>
      <c r="E253" s="13">
        <v>0</v>
      </c>
    </row>
    <row r="254" spans="1:5" x14ac:dyDescent="0.25">
      <c r="A254" s="190"/>
      <c r="B254" s="11" t="s">
        <v>176</v>
      </c>
      <c r="C254" s="12">
        <v>1</v>
      </c>
      <c r="D254" s="12">
        <v>1</v>
      </c>
      <c r="E254" s="13">
        <v>0</v>
      </c>
    </row>
    <row r="255" spans="1:5" x14ac:dyDescent="0.25">
      <c r="A255" s="191"/>
      <c r="B255" s="11" t="s">
        <v>177</v>
      </c>
      <c r="C255" s="12">
        <v>0</v>
      </c>
      <c r="D255" s="12">
        <v>1</v>
      </c>
      <c r="E255" s="13">
        <v>-1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6</v>
      </c>
      <c r="D257" s="12">
        <v>9</v>
      </c>
      <c r="E257" s="13">
        <v>-0.33333333333333298</v>
      </c>
    </row>
    <row r="258" spans="1:5" x14ac:dyDescent="0.25">
      <c r="A258" s="10" t="s">
        <v>111</v>
      </c>
      <c r="B258" s="14"/>
      <c r="C258" s="12">
        <v>5</v>
      </c>
      <c r="D258" s="12">
        <v>35</v>
      </c>
      <c r="E258" s="13">
        <v>-0.85714285714285698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11</v>
      </c>
      <c r="D262" s="12">
        <v>12</v>
      </c>
      <c r="E262" s="13">
        <v>-8.3333333333333301E-2</v>
      </c>
    </row>
    <row r="263" spans="1:5" x14ac:dyDescent="0.25">
      <c r="A263" s="189" t="s">
        <v>69</v>
      </c>
      <c r="B263" s="11" t="s">
        <v>182</v>
      </c>
      <c r="C263" s="12">
        <v>23</v>
      </c>
      <c r="D263" s="12">
        <v>8</v>
      </c>
      <c r="E263" s="13">
        <v>1.875</v>
      </c>
    </row>
    <row r="264" spans="1:5" x14ac:dyDescent="0.25">
      <c r="A264" s="191"/>
      <c r="B264" s="11" t="s">
        <v>111</v>
      </c>
      <c r="C264" s="12">
        <v>99</v>
      </c>
      <c r="D264" s="12">
        <v>90</v>
      </c>
      <c r="E264" s="13">
        <v>0.1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1</v>
      </c>
      <c r="D271" s="12">
        <v>2</v>
      </c>
      <c r="E271" s="13">
        <v>-0.5</v>
      </c>
    </row>
    <row r="272" spans="1:5" x14ac:dyDescent="0.25">
      <c r="A272" s="191"/>
      <c r="B272" s="11" t="s">
        <v>189</v>
      </c>
      <c r="C272" s="12">
        <v>15</v>
      </c>
      <c r="D272" s="12">
        <v>34</v>
      </c>
      <c r="E272" s="13">
        <v>-0.55882352941176505</v>
      </c>
    </row>
    <row r="273" spans="1:5" x14ac:dyDescent="0.25">
      <c r="A273" s="10" t="s">
        <v>190</v>
      </c>
      <c r="B273" s="14"/>
      <c r="C273" s="12">
        <v>0</v>
      </c>
      <c r="D273" s="12">
        <v>6</v>
      </c>
      <c r="E273" s="13">
        <v>-1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6" t="s">
        <v>198</v>
      </c>
      <c r="B283" s="11" t="s">
        <v>199</v>
      </c>
      <c r="C283" s="12">
        <v>8</v>
      </c>
      <c r="D283" s="12">
        <v>8</v>
      </c>
      <c r="E283" s="19">
        <v>0</v>
      </c>
    </row>
    <row r="284" spans="1:5" x14ac:dyDescent="0.25">
      <c r="A284" s="187"/>
      <c r="B284" s="11" t="s">
        <v>200</v>
      </c>
      <c r="C284" s="12">
        <v>668</v>
      </c>
      <c r="D284" s="12">
        <v>668</v>
      </c>
      <c r="E284" s="19">
        <v>0</v>
      </c>
    </row>
    <row r="285" spans="1:5" x14ac:dyDescent="0.25">
      <c r="A285" s="188"/>
      <c r="B285" s="11" t="s">
        <v>201</v>
      </c>
      <c r="C285" s="12">
        <v>4</v>
      </c>
      <c r="D285" s="12">
        <v>4</v>
      </c>
      <c r="E285" s="19">
        <v>0</v>
      </c>
    </row>
    <row r="286" spans="1:5" x14ac:dyDescent="0.25">
      <c r="A286" s="186" t="s">
        <v>202</v>
      </c>
      <c r="B286" s="11" t="s">
        <v>203</v>
      </c>
      <c r="C286" s="12">
        <v>16</v>
      </c>
      <c r="D286" s="12">
        <v>13</v>
      </c>
      <c r="E286" s="19">
        <v>0</v>
      </c>
    </row>
    <row r="287" spans="1:5" x14ac:dyDescent="0.25">
      <c r="A287" s="187"/>
      <c r="B287" s="11" t="s">
        <v>204</v>
      </c>
      <c r="C287" s="12">
        <v>8</v>
      </c>
      <c r="D287" s="12">
        <v>1</v>
      </c>
      <c r="E287" s="19">
        <v>0</v>
      </c>
    </row>
    <row r="288" spans="1:5" x14ac:dyDescent="0.25">
      <c r="A288" s="188"/>
      <c r="B288" s="11" t="s">
        <v>205</v>
      </c>
      <c r="C288" s="12">
        <v>19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7</v>
      </c>
      <c r="D289" s="12">
        <v>7</v>
      </c>
      <c r="E289" s="19">
        <v>2</v>
      </c>
    </row>
    <row r="290" spans="1:5" x14ac:dyDescent="0.25">
      <c r="A290" s="186" t="s">
        <v>208</v>
      </c>
      <c r="B290" s="11" t="s">
        <v>209</v>
      </c>
      <c r="C290" s="12">
        <v>9</v>
      </c>
      <c r="D290" s="12">
        <v>6</v>
      </c>
      <c r="E290" s="19">
        <v>0</v>
      </c>
    </row>
    <row r="291" spans="1:5" x14ac:dyDescent="0.25">
      <c r="A291" s="187"/>
      <c r="B291" s="11" t="s">
        <v>210</v>
      </c>
      <c r="C291" s="12">
        <v>10</v>
      </c>
      <c r="D291" s="12">
        <v>13</v>
      </c>
      <c r="E291" s="19">
        <v>0</v>
      </c>
    </row>
    <row r="292" spans="1:5" x14ac:dyDescent="0.25">
      <c r="A292" s="188"/>
      <c r="B292" s="11" t="s">
        <v>211</v>
      </c>
      <c r="C292" s="12">
        <v>12</v>
      </c>
      <c r="D292" s="12">
        <v>8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6" t="s">
        <v>214</v>
      </c>
      <c r="B294" s="11" t="s">
        <v>205</v>
      </c>
      <c r="C294" s="12">
        <v>47</v>
      </c>
      <c r="D294" s="12">
        <v>23</v>
      </c>
      <c r="E294" s="19">
        <v>7</v>
      </c>
    </row>
    <row r="295" spans="1:5" x14ac:dyDescent="0.25">
      <c r="A295" s="187"/>
      <c r="B295" s="11" t="s">
        <v>215</v>
      </c>
      <c r="C295" s="12">
        <v>44</v>
      </c>
      <c r="D295" s="12">
        <v>49</v>
      </c>
      <c r="E295" s="19">
        <v>14</v>
      </c>
    </row>
    <row r="296" spans="1:5" x14ac:dyDescent="0.25">
      <c r="A296" s="188"/>
      <c r="B296" s="11" t="s">
        <v>216</v>
      </c>
      <c r="C296" s="12">
        <v>0</v>
      </c>
      <c r="D296" s="12">
        <v>0</v>
      </c>
      <c r="E296" s="19">
        <v>0</v>
      </c>
    </row>
    <row r="297" spans="1:5" x14ac:dyDescent="0.25">
      <c r="A297" s="186" t="s">
        <v>217</v>
      </c>
      <c r="B297" s="11" t="s">
        <v>218</v>
      </c>
      <c r="C297" s="12">
        <v>96</v>
      </c>
      <c r="D297" s="12">
        <v>34</v>
      </c>
      <c r="E297" s="19">
        <v>68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7"/>
      <c r="B299" s="11" t="s">
        <v>220</v>
      </c>
      <c r="C299" s="12">
        <v>250</v>
      </c>
      <c r="D299" s="12">
        <v>255</v>
      </c>
      <c r="E299" s="19">
        <v>211</v>
      </c>
    </row>
    <row r="300" spans="1:5" x14ac:dyDescent="0.25">
      <c r="A300" s="187"/>
      <c r="B300" s="11" t="s">
        <v>221</v>
      </c>
      <c r="C300" s="12">
        <v>685</v>
      </c>
      <c r="D300" s="12">
        <v>449</v>
      </c>
      <c r="E300" s="19">
        <v>0</v>
      </c>
    </row>
    <row r="301" spans="1:5" x14ac:dyDescent="0.25">
      <c r="A301" s="187"/>
      <c r="B301" s="11" t="s">
        <v>222</v>
      </c>
      <c r="C301" s="12">
        <v>21</v>
      </c>
      <c r="D301" s="12">
        <v>3</v>
      </c>
      <c r="E301" s="19">
        <v>0</v>
      </c>
    </row>
    <row r="302" spans="1:5" x14ac:dyDescent="0.25">
      <c r="A302" s="187"/>
      <c r="B302" s="11" t="s">
        <v>223</v>
      </c>
      <c r="C302" s="12">
        <v>241</v>
      </c>
      <c r="D302" s="12">
        <v>255</v>
      </c>
      <c r="E302" s="19">
        <v>211</v>
      </c>
    </row>
    <row r="303" spans="1:5" x14ac:dyDescent="0.25">
      <c r="A303" s="187"/>
      <c r="B303" s="11" t="s">
        <v>224</v>
      </c>
      <c r="C303" s="12">
        <v>119</v>
      </c>
      <c r="D303" s="12">
        <v>103</v>
      </c>
      <c r="E303" s="19">
        <v>0</v>
      </c>
    </row>
    <row r="304" spans="1:5" x14ac:dyDescent="0.25">
      <c r="A304" s="187"/>
      <c r="B304" s="11" t="s">
        <v>225</v>
      </c>
      <c r="C304" s="12">
        <v>17</v>
      </c>
      <c r="D304" s="12">
        <v>1</v>
      </c>
      <c r="E304" s="19">
        <v>0</v>
      </c>
    </row>
    <row r="305" spans="1:5" x14ac:dyDescent="0.25">
      <c r="A305" s="187"/>
      <c r="B305" s="11" t="s">
        <v>226</v>
      </c>
      <c r="C305" s="12">
        <v>182</v>
      </c>
      <c r="D305" s="12">
        <v>26</v>
      </c>
      <c r="E305" s="19">
        <v>142</v>
      </c>
    </row>
    <row r="306" spans="1:5" x14ac:dyDescent="0.25">
      <c r="A306" s="187"/>
      <c r="B306" s="11" t="s">
        <v>227</v>
      </c>
      <c r="C306" s="12">
        <v>1</v>
      </c>
      <c r="D306" s="12">
        <v>0</v>
      </c>
      <c r="E306" s="19">
        <v>0</v>
      </c>
    </row>
    <row r="307" spans="1:5" x14ac:dyDescent="0.25">
      <c r="A307" s="187"/>
      <c r="B307" s="11" t="s">
        <v>228</v>
      </c>
      <c r="C307" s="12">
        <v>2</v>
      </c>
      <c r="D307" s="12">
        <v>2</v>
      </c>
      <c r="E307" s="19">
        <v>0</v>
      </c>
    </row>
    <row r="308" spans="1:5" x14ac:dyDescent="0.25">
      <c r="A308" s="187"/>
      <c r="B308" s="11" t="s">
        <v>229</v>
      </c>
      <c r="C308" s="12">
        <v>0</v>
      </c>
      <c r="D308" s="12">
        <v>0</v>
      </c>
      <c r="E308" s="19">
        <v>0</v>
      </c>
    </row>
    <row r="309" spans="1:5" x14ac:dyDescent="0.25">
      <c r="A309" s="187"/>
      <c r="B309" s="11" t="s">
        <v>230</v>
      </c>
      <c r="C309" s="12">
        <v>0</v>
      </c>
      <c r="D309" s="12">
        <v>0</v>
      </c>
      <c r="E309" s="19">
        <v>0</v>
      </c>
    </row>
    <row r="310" spans="1:5" x14ac:dyDescent="0.25">
      <c r="A310" s="187"/>
      <c r="B310" s="11" t="s">
        <v>231</v>
      </c>
      <c r="C310" s="12">
        <v>2</v>
      </c>
      <c r="D310" s="12">
        <v>7</v>
      </c>
      <c r="E310" s="19">
        <v>0</v>
      </c>
    </row>
    <row r="311" spans="1:5" x14ac:dyDescent="0.25">
      <c r="A311" s="188"/>
      <c r="B311" s="11" t="s">
        <v>232</v>
      </c>
      <c r="C311" s="12">
        <v>20</v>
      </c>
      <c r="D311" s="12">
        <v>14</v>
      </c>
      <c r="E311" s="19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7"/>
      <c r="B316" s="11" t="s">
        <v>238</v>
      </c>
      <c r="C316" s="12">
        <v>51</v>
      </c>
      <c r="D316" s="12">
        <v>38</v>
      </c>
      <c r="E316" s="19">
        <v>0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7"/>
      <c r="B319" s="11" t="s">
        <v>241</v>
      </c>
      <c r="C319" s="12">
        <v>245</v>
      </c>
      <c r="D319" s="12">
        <v>229</v>
      </c>
      <c r="E319" s="19">
        <v>34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7"/>
      <c r="B321" s="11" t="s">
        <v>243</v>
      </c>
      <c r="C321" s="12">
        <v>0</v>
      </c>
      <c r="D321" s="12">
        <v>0</v>
      </c>
      <c r="E321" s="19">
        <v>0</v>
      </c>
    </row>
    <row r="322" spans="1:5" x14ac:dyDescent="0.25">
      <c r="A322" s="187"/>
      <c r="B322" s="11" t="s">
        <v>244</v>
      </c>
      <c r="C322" s="12">
        <v>5</v>
      </c>
      <c r="D322" s="12">
        <v>8</v>
      </c>
      <c r="E322" s="19">
        <v>1</v>
      </c>
    </row>
    <row r="323" spans="1:5" x14ac:dyDescent="0.25">
      <c r="A323" s="187"/>
      <c r="B323" s="11" t="s">
        <v>245</v>
      </c>
      <c r="C323" s="12">
        <v>6</v>
      </c>
      <c r="D323" s="12">
        <v>2</v>
      </c>
      <c r="E323" s="19">
        <v>5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7"/>
      <c r="B325" s="11" t="s">
        <v>247</v>
      </c>
      <c r="C325" s="12">
        <v>0</v>
      </c>
      <c r="D325" s="12">
        <v>0</v>
      </c>
      <c r="E325" s="19">
        <v>0</v>
      </c>
    </row>
    <row r="326" spans="1:5" x14ac:dyDescent="0.25">
      <c r="A326" s="187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7"/>
      <c r="B327" s="11" t="s">
        <v>249</v>
      </c>
      <c r="C327" s="12">
        <v>5</v>
      </c>
      <c r="D327" s="12">
        <v>2</v>
      </c>
      <c r="E327" s="19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7"/>
      <c r="B329" s="11" t="s">
        <v>251</v>
      </c>
      <c r="C329" s="12">
        <v>457</v>
      </c>
      <c r="D329" s="12">
        <v>488</v>
      </c>
      <c r="E329" s="19">
        <v>215</v>
      </c>
    </row>
    <row r="330" spans="1:5" x14ac:dyDescent="0.25">
      <c r="A330" s="187"/>
      <c r="B330" s="11" t="s">
        <v>252</v>
      </c>
      <c r="C330" s="12">
        <v>60</v>
      </c>
      <c r="D330" s="12">
        <v>15</v>
      </c>
      <c r="E330" s="19">
        <v>54</v>
      </c>
    </row>
    <row r="331" spans="1:5" x14ac:dyDescent="0.25">
      <c r="A331" s="187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7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7"/>
      <c r="B335" s="11" t="s">
        <v>257</v>
      </c>
      <c r="C335" s="12">
        <v>35</v>
      </c>
      <c r="D335" s="12">
        <v>62</v>
      </c>
      <c r="E335" s="19">
        <v>46</v>
      </c>
    </row>
    <row r="336" spans="1:5" x14ac:dyDescent="0.25">
      <c r="A336" s="187"/>
      <c r="B336" s="11" t="s">
        <v>258</v>
      </c>
      <c r="C336" s="12">
        <v>0</v>
      </c>
      <c r="D336" s="12">
        <v>0</v>
      </c>
      <c r="E336" s="19">
        <v>0</v>
      </c>
    </row>
    <row r="337" spans="1:5" x14ac:dyDescent="0.25">
      <c r="A337" s="187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87"/>
      <c r="B338" s="11" t="s">
        <v>260</v>
      </c>
      <c r="C338" s="12">
        <v>3</v>
      </c>
      <c r="D338" s="12">
        <v>3</v>
      </c>
      <c r="E338" s="19">
        <v>1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7"/>
      <c r="B340" s="11" t="s">
        <v>262</v>
      </c>
      <c r="C340" s="12">
        <v>0</v>
      </c>
      <c r="D340" s="12">
        <v>0</v>
      </c>
      <c r="E340" s="19">
        <v>0</v>
      </c>
    </row>
    <row r="341" spans="1:5" x14ac:dyDescent="0.25">
      <c r="A341" s="187"/>
      <c r="B341" s="11" t="s">
        <v>263</v>
      </c>
      <c r="C341" s="12">
        <v>0</v>
      </c>
      <c r="D341" s="12">
        <v>0</v>
      </c>
      <c r="E341" s="19">
        <v>0</v>
      </c>
    </row>
    <row r="342" spans="1:5" x14ac:dyDescent="0.25">
      <c r="A342" s="187"/>
      <c r="B342" s="11" t="s">
        <v>264</v>
      </c>
      <c r="C342" s="12">
        <v>1</v>
      </c>
      <c r="D342" s="12">
        <v>1</v>
      </c>
      <c r="E342" s="19">
        <v>0</v>
      </c>
    </row>
    <row r="343" spans="1:5" x14ac:dyDescent="0.25">
      <c r="A343" s="187"/>
      <c r="B343" s="11" t="s">
        <v>265</v>
      </c>
      <c r="C343" s="12">
        <v>1</v>
      </c>
      <c r="D343" s="12">
        <v>1</v>
      </c>
      <c r="E343" s="19">
        <v>0</v>
      </c>
    </row>
    <row r="344" spans="1:5" x14ac:dyDescent="0.25">
      <c r="A344" s="188"/>
      <c r="B344" s="11" t="s">
        <v>266</v>
      </c>
      <c r="C344" s="12">
        <v>0</v>
      </c>
      <c r="D344" s="12">
        <v>0</v>
      </c>
      <c r="E344" s="19">
        <v>0</v>
      </c>
    </row>
    <row r="345" spans="1:5" x14ac:dyDescent="0.25">
      <c r="A345" s="186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7"/>
      <c r="B346" s="11" t="s">
        <v>269</v>
      </c>
      <c r="C346" s="12">
        <v>1</v>
      </c>
      <c r="D346" s="12">
        <v>0</v>
      </c>
      <c r="E346" s="19">
        <v>0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19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7"/>
      <c r="B350" s="11" t="s">
        <v>273</v>
      </c>
      <c r="C350" s="12">
        <v>0</v>
      </c>
      <c r="D350" s="12">
        <v>0</v>
      </c>
      <c r="E350" s="19">
        <v>0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6" t="s">
        <v>279</v>
      </c>
      <c r="B356" s="11" t="s">
        <v>280</v>
      </c>
      <c r="C356" s="12">
        <v>20</v>
      </c>
      <c r="D356" s="12">
        <v>1</v>
      </c>
      <c r="E356" s="19">
        <v>0</v>
      </c>
    </row>
    <row r="357" spans="1:5" x14ac:dyDescent="0.25">
      <c r="A357" s="187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7"/>
      <c r="B359" s="11" t="s">
        <v>283</v>
      </c>
      <c r="C359" s="12">
        <v>55</v>
      </c>
      <c r="D359" s="12">
        <v>13</v>
      </c>
      <c r="E359" s="19">
        <v>8</v>
      </c>
    </row>
    <row r="360" spans="1:5" x14ac:dyDescent="0.25">
      <c r="A360" s="187"/>
      <c r="B360" s="11" t="s">
        <v>284</v>
      </c>
      <c r="C360" s="12">
        <v>1</v>
      </c>
      <c r="D360" s="12">
        <v>1</v>
      </c>
      <c r="E360" s="19">
        <v>0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6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87"/>
      <c r="B366" s="11" t="s">
        <v>291</v>
      </c>
      <c r="C366" s="12">
        <v>1</v>
      </c>
      <c r="D366" s="12">
        <v>0</v>
      </c>
      <c r="E366" s="19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7"/>
      <c r="B368" s="11" t="s">
        <v>293</v>
      </c>
      <c r="C368" s="12">
        <v>4</v>
      </c>
      <c r="D368" s="12">
        <v>5</v>
      </c>
      <c r="E368" s="19">
        <v>0</v>
      </c>
    </row>
    <row r="369" spans="1:5" x14ac:dyDescent="0.25">
      <c r="A369" s="187"/>
      <c r="B369" s="11" t="s">
        <v>209</v>
      </c>
      <c r="C369" s="12">
        <v>0</v>
      </c>
      <c r="D369" s="12">
        <v>0</v>
      </c>
      <c r="E369" s="19">
        <v>0</v>
      </c>
    </row>
    <row r="370" spans="1:5" x14ac:dyDescent="0.25">
      <c r="A370" s="187"/>
      <c r="B370" s="11" t="s">
        <v>294</v>
      </c>
      <c r="C370" s="12">
        <v>4</v>
      </c>
      <c r="D370" s="12">
        <v>5</v>
      </c>
      <c r="E370" s="19">
        <v>0</v>
      </c>
    </row>
    <row r="371" spans="1:5" x14ac:dyDescent="0.25">
      <c r="A371" s="187"/>
      <c r="B371" s="11" t="s">
        <v>295</v>
      </c>
      <c r="C371" s="12">
        <v>0</v>
      </c>
      <c r="D371" s="12">
        <v>1</v>
      </c>
      <c r="E371" s="19">
        <v>0</v>
      </c>
    </row>
    <row r="372" spans="1:5" x14ac:dyDescent="0.25">
      <c r="A372" s="187"/>
      <c r="B372" s="11" t="s">
        <v>296</v>
      </c>
      <c r="C372" s="12">
        <v>2</v>
      </c>
      <c r="D372" s="12">
        <v>30</v>
      </c>
      <c r="E372" s="19">
        <v>0</v>
      </c>
    </row>
    <row r="373" spans="1:5" x14ac:dyDescent="0.25">
      <c r="A373" s="187"/>
      <c r="B373" s="11" t="s">
        <v>297</v>
      </c>
      <c r="C373" s="12">
        <v>0</v>
      </c>
      <c r="D373" s="12">
        <v>0</v>
      </c>
      <c r="E373" s="19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8"/>
      <c r="B377" s="11" t="s">
        <v>301</v>
      </c>
      <c r="C377" s="12">
        <v>1</v>
      </c>
      <c r="D377" s="12">
        <v>1</v>
      </c>
      <c r="E377" s="19">
        <v>0</v>
      </c>
    </row>
    <row r="378" spans="1:5" x14ac:dyDescent="0.25">
      <c r="A378" s="4"/>
    </row>
  </sheetData>
  <sheetProtection algorithmName="SHA-512" hashValue="BNNALIguWYPlLvNCb6RjrKvzM87ebN+XcG/ZINOCKBt03aX6hQJpmRYislG7mb/aa+RuzT2pZ9xvm/Eqv2mfWw==" saltValue="5nRDOVhzrXmP8ipU9/jDd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6FC3-A831-4E73-82F4-59E6CF158A25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181" t="s">
        <v>1828</v>
      </c>
      <c r="D1" s="181"/>
      <c r="E1" s="181"/>
      <c r="F1" s="132"/>
      <c r="H1" s="175"/>
      <c r="I1" s="175"/>
      <c r="J1" s="17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1829</v>
      </c>
      <c r="D3" s="124"/>
      <c r="E3" s="124"/>
      <c r="F3" s="124"/>
      <c r="G3" s="124"/>
      <c r="H3" s="124" t="s">
        <v>1830</v>
      </c>
      <c r="I3" s="124"/>
      <c r="J3" s="124"/>
      <c r="K3" s="124"/>
      <c r="L3" s="124"/>
      <c r="M3" s="124" t="s">
        <v>1818</v>
      </c>
      <c r="N3" s="124"/>
      <c r="O3" s="124"/>
      <c r="P3" s="124"/>
      <c r="Q3" s="124"/>
      <c r="R3" s="124" t="s">
        <v>1831</v>
      </c>
      <c r="S3" s="124"/>
      <c r="T3" s="124"/>
      <c r="U3" s="124"/>
      <c r="V3" s="124"/>
      <c r="W3" s="124" t="s">
        <v>1832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1774</v>
      </c>
      <c r="D25" s="131">
        <v>0</v>
      </c>
      <c r="E25" s="135"/>
      <c r="F25" s="135"/>
      <c r="G25" s="135"/>
      <c r="H25" s="130" t="s">
        <v>1774</v>
      </c>
      <c r="I25" s="131">
        <v>0</v>
      </c>
      <c r="J25" s="135"/>
      <c r="K25" s="135"/>
      <c r="L25" s="135"/>
      <c r="M25" s="130" t="s">
        <v>1774</v>
      </c>
      <c r="N25" s="131">
        <v>0</v>
      </c>
      <c r="O25" s="135"/>
      <c r="P25" s="135"/>
      <c r="Q25" s="135"/>
      <c r="R25" s="130" t="s">
        <v>1774</v>
      </c>
      <c r="S25" s="131">
        <v>0</v>
      </c>
      <c r="T25" s="135"/>
      <c r="U25" s="135"/>
      <c r="V25" s="135"/>
      <c r="W25" s="130" t="s">
        <v>1774</v>
      </c>
      <c r="X25" s="131">
        <v>0</v>
      </c>
      <c r="Y25" s="135"/>
      <c r="Z25" s="135"/>
    </row>
  </sheetData>
  <sheetProtection algorithmName="SHA-512" hashValue="xfNLUraa7lbMl6veBzBgV0Anic2H4FLaYkeYh+glppDDB3Wh7j5VVZtF3qy15jrt9SMSuvNWF9G4XXPk7e6usQ==" saltValue="xn4cuL5RCcsqtn5HL1K8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83D9-0E51-453A-B3A9-0E8574121A7D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181" t="s">
        <v>1833</v>
      </c>
      <c r="D1" s="181"/>
      <c r="E1" s="181"/>
      <c r="F1" s="132"/>
      <c r="H1" s="175"/>
      <c r="I1" s="175"/>
      <c r="J1" s="175"/>
      <c r="K1" s="132"/>
      <c r="M1" s="175"/>
      <c r="N1" s="175"/>
      <c r="O1" s="175"/>
      <c r="P1" s="132"/>
      <c r="R1" s="175"/>
      <c r="S1" s="175"/>
      <c r="T1" s="175"/>
      <c r="U1" s="132"/>
      <c r="W1" s="175"/>
      <c r="X1" s="175"/>
      <c r="Y1" s="175"/>
      <c r="Z1" s="132"/>
      <c r="AB1" s="175"/>
      <c r="AC1" s="175"/>
      <c r="AD1" s="175"/>
      <c r="AE1" s="132"/>
      <c r="AG1" s="175"/>
      <c r="AH1" s="175"/>
      <c r="AI1" s="175"/>
      <c r="AJ1" s="132"/>
      <c r="AL1" s="175"/>
      <c r="AM1" s="175"/>
      <c r="AN1" s="175"/>
      <c r="AO1" s="132"/>
      <c r="AQ1" s="175"/>
      <c r="AR1" s="175"/>
      <c r="AS1" s="175"/>
      <c r="AT1" s="132"/>
      <c r="AV1" s="175"/>
      <c r="AW1" s="175"/>
      <c r="AX1" s="175"/>
      <c r="AY1" s="132"/>
      <c r="BA1" s="175"/>
      <c r="BB1" s="175"/>
      <c r="BC1" s="175"/>
      <c r="BD1" s="132"/>
      <c r="BF1" s="175"/>
      <c r="BG1" s="175"/>
      <c r="BH1" s="17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1608</v>
      </c>
      <c r="I3" s="124"/>
      <c r="J3" s="124"/>
      <c r="K3" s="124"/>
      <c r="L3" s="124"/>
      <c r="M3" s="124" t="s">
        <v>1834</v>
      </c>
      <c r="N3" s="124"/>
      <c r="O3" s="124"/>
      <c r="P3" s="124"/>
      <c r="Q3" s="124"/>
      <c r="R3" s="124" t="s">
        <v>1835</v>
      </c>
      <c r="S3" s="124"/>
      <c r="T3" s="124"/>
      <c r="U3" s="124"/>
      <c r="V3" s="124"/>
      <c r="W3" s="124" t="s">
        <v>1836</v>
      </c>
      <c r="X3" s="124"/>
      <c r="Y3" s="124"/>
      <c r="Z3" s="124"/>
      <c r="AA3" s="124"/>
      <c r="AB3" s="124" t="s">
        <v>1612</v>
      </c>
      <c r="AC3" s="124"/>
      <c r="AD3" s="124"/>
      <c r="AE3" s="124"/>
      <c r="AF3" s="124"/>
      <c r="AG3" s="124" t="s">
        <v>1613</v>
      </c>
      <c r="AH3" s="124"/>
      <c r="AI3" s="124"/>
      <c r="AJ3" s="124"/>
      <c r="AK3" s="124"/>
      <c r="AL3" s="124" t="s">
        <v>1614</v>
      </c>
      <c r="AM3" s="124"/>
      <c r="AN3" s="124"/>
      <c r="AO3" s="124"/>
      <c r="AP3" s="124"/>
      <c r="AQ3" s="124" t="s">
        <v>1615</v>
      </c>
      <c r="AR3" s="124"/>
      <c r="AS3" s="124"/>
      <c r="AT3" s="124"/>
      <c r="AU3" s="124"/>
      <c r="AV3" s="124" t="s">
        <v>1818</v>
      </c>
      <c r="AW3" s="124"/>
      <c r="AX3" s="124"/>
      <c r="AY3" s="124"/>
      <c r="AZ3" s="124"/>
      <c r="BA3" s="124" t="s">
        <v>1616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1774</v>
      </c>
      <c r="D25" s="131">
        <v>0</v>
      </c>
      <c r="E25" s="135"/>
      <c r="F25" s="135"/>
      <c r="G25" s="135"/>
      <c r="H25" s="130" t="s">
        <v>1774</v>
      </c>
      <c r="I25" s="131">
        <v>0</v>
      </c>
      <c r="J25" s="135"/>
      <c r="K25" s="135"/>
      <c r="L25" s="135"/>
      <c r="M25" s="130" t="s">
        <v>1774</v>
      </c>
      <c r="N25" s="131">
        <v>0</v>
      </c>
      <c r="O25" s="135"/>
      <c r="P25" s="135"/>
      <c r="Q25" s="135"/>
      <c r="R25" s="130" t="s">
        <v>1774</v>
      </c>
      <c r="S25" s="131">
        <v>0</v>
      </c>
      <c r="T25" s="135"/>
      <c r="U25" s="135"/>
      <c r="V25" s="135"/>
      <c r="W25" s="130" t="s">
        <v>1774</v>
      </c>
      <c r="X25" s="131">
        <v>0</v>
      </c>
      <c r="Y25" s="135"/>
      <c r="Z25" s="135"/>
      <c r="AA25" s="135"/>
      <c r="AB25" s="130" t="s">
        <v>1774</v>
      </c>
      <c r="AC25" s="131">
        <v>0</v>
      </c>
      <c r="AD25" s="135"/>
      <c r="AE25" s="135"/>
      <c r="AF25" s="135"/>
      <c r="AG25" s="130" t="s">
        <v>1774</v>
      </c>
      <c r="AH25" s="131">
        <v>0</v>
      </c>
      <c r="AI25" s="135"/>
      <c r="AJ25" s="135"/>
      <c r="AK25" s="135"/>
      <c r="AL25" s="130" t="s">
        <v>1774</v>
      </c>
      <c r="AM25" s="131">
        <v>0</v>
      </c>
      <c r="AN25" s="135"/>
      <c r="AO25" s="135"/>
      <c r="AP25" s="135"/>
      <c r="AQ25" s="130" t="s">
        <v>1774</v>
      </c>
      <c r="AR25" s="131">
        <v>0</v>
      </c>
      <c r="AS25" s="135"/>
      <c r="AT25" s="135"/>
      <c r="AU25" s="135"/>
      <c r="AV25" s="130" t="s">
        <v>1774</v>
      </c>
      <c r="AW25" s="131">
        <v>0</v>
      </c>
      <c r="AX25" s="135"/>
      <c r="AY25" s="135"/>
      <c r="AZ25" s="135"/>
      <c r="BA25" s="130" t="s">
        <v>1774</v>
      </c>
      <c r="BB25" s="131">
        <v>0</v>
      </c>
      <c r="BC25" s="135"/>
      <c r="BD25" s="135"/>
      <c r="BE25" s="135"/>
      <c r="BF25" s="130" t="s">
        <v>1774</v>
      </c>
      <c r="BG25" s="131">
        <v>0</v>
      </c>
      <c r="BH25" s="135"/>
      <c r="BI25" s="135"/>
    </row>
  </sheetData>
  <sheetProtection algorithmName="SHA-512" hashValue="Gsu21J59bmNbfdYtwdqFr370uU2g2mvK2E7lL0tDj+buC4eE+kPPbaWZ7TVMsPUPNYxWNAOsD8Mst+yDCkN/2w==" saltValue="KWaBCY8uHBXrhmzELA/0h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FA65-41BE-460B-A003-BEE7BD35D9AA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181" t="s">
        <v>1837</v>
      </c>
      <c r="D1" s="181"/>
      <c r="E1" s="181"/>
      <c r="F1" s="132"/>
      <c r="H1" s="175"/>
      <c r="I1" s="175"/>
      <c r="J1" s="175"/>
      <c r="K1" s="132"/>
      <c r="M1" s="175"/>
      <c r="N1" s="175"/>
      <c r="O1" s="175"/>
      <c r="P1" s="175"/>
      <c r="Q1" s="175"/>
      <c r="S1" s="132"/>
      <c r="U1" s="175"/>
      <c r="V1" s="175"/>
      <c r="W1" s="175"/>
      <c r="X1" s="175"/>
      <c r="Y1" s="175"/>
    </row>
    <row r="3" spans="1:26" x14ac:dyDescent="0.2">
      <c r="A3" s="124"/>
      <c r="B3" s="124"/>
      <c r="C3" s="124" t="s">
        <v>1818</v>
      </c>
      <c r="D3" s="124"/>
      <c r="E3" s="124"/>
      <c r="F3" s="124"/>
      <c r="G3" s="124"/>
      <c r="H3" s="124" t="s">
        <v>1838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6" t="s">
        <v>1194</v>
      </c>
      <c r="N5" s="176" t="s">
        <v>1195</v>
      </c>
      <c r="O5" s="176" t="s">
        <v>1196</v>
      </c>
      <c r="P5" s="176" t="s">
        <v>1197</v>
      </c>
      <c r="Q5" s="176" t="s">
        <v>615</v>
      </c>
      <c r="R5" s="176" t="s">
        <v>1198</v>
      </c>
      <c r="S5" s="177"/>
      <c r="U5" s="178" t="s">
        <v>1194</v>
      </c>
      <c r="V5" s="178" t="s">
        <v>1195</v>
      </c>
      <c r="W5" s="178" t="s">
        <v>1196</v>
      </c>
      <c r="X5" s="178" t="s">
        <v>1197</v>
      </c>
      <c r="Y5" s="178" t="s">
        <v>615</v>
      </c>
      <c r="Z5" s="178" t="s">
        <v>1198</v>
      </c>
    </row>
    <row r="6" spans="1:26" x14ac:dyDescent="0.2">
      <c r="M6" s="179">
        <f>DatosMedioAmbiente!C53</f>
        <v>4</v>
      </c>
      <c r="N6" s="179">
        <f>DatosMedioAmbiente!C55</f>
        <v>0</v>
      </c>
      <c r="O6" s="179">
        <f>DatosMedioAmbiente!C57</f>
        <v>0</v>
      </c>
      <c r="P6" s="179">
        <f>DatosMedioAmbiente!C59</f>
        <v>1</v>
      </c>
      <c r="Q6" s="179">
        <f>DatosMedioAmbiente!C61</f>
        <v>0</v>
      </c>
      <c r="R6" s="179">
        <f>DatosMedioAmbiente!C63</f>
        <v>6</v>
      </c>
      <c r="S6" s="177"/>
      <c r="U6" s="180">
        <f>DatosMedioAmbiente!C54</f>
        <v>0</v>
      </c>
      <c r="V6" s="180">
        <f>DatosMedioAmbiente!C56</f>
        <v>0</v>
      </c>
      <c r="W6" s="180">
        <f>DatosMedioAmbiente!C58</f>
        <v>0</v>
      </c>
      <c r="X6" s="180">
        <f>DatosMedioAmbiente!C60</f>
        <v>0</v>
      </c>
      <c r="Y6" s="180">
        <f>DatosMedioAmbiente!C62</f>
        <v>0</v>
      </c>
      <c r="Z6" s="180">
        <f>DatosMedioAmbiente!C64</f>
        <v>2</v>
      </c>
    </row>
    <row r="25" spans="1:20" s="75" customFormat="1" ht="15.75" x14ac:dyDescent="0.25">
      <c r="A25" s="135"/>
      <c r="B25" s="135"/>
      <c r="C25" s="130" t="s">
        <v>1774</v>
      </c>
      <c r="D25" s="131">
        <v>0</v>
      </c>
      <c r="E25" s="135"/>
      <c r="F25" s="135"/>
      <c r="G25" s="135"/>
      <c r="H25" s="130" t="s">
        <v>1774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WFhko+mEsTlNaPSwPLEi8iXV2mMAQRftwqjS70tCJTojk2yTWleZ+hevSdN/PunoU5vuuyzVEemUkgFpGz07Rg==" saltValue="BrXzlfdj/ihLuFruIj+hD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423C-9A6E-4C6D-8926-D19B49FC1F47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1753</v>
      </c>
      <c r="C2" s="75" t="s">
        <v>1741</v>
      </c>
      <c r="D2" s="75" t="s">
        <v>1618</v>
      </c>
      <c r="E2" s="75" t="s">
        <v>1618</v>
      </c>
      <c r="F2" s="75" t="s">
        <v>1620</v>
      </c>
      <c r="G2" s="75" t="s">
        <v>1647</v>
      </c>
      <c r="H2" s="75" t="s">
        <v>1647</v>
      </c>
      <c r="I2" s="75" t="s">
        <v>1618</v>
      </c>
      <c r="J2" s="75" t="s">
        <v>1618</v>
      </c>
      <c r="K2" s="75" t="s">
        <v>1618</v>
      </c>
      <c r="L2" s="75" t="s">
        <v>1618</v>
      </c>
      <c r="M2" s="75" t="s">
        <v>1618</v>
      </c>
      <c r="N2" s="75" t="s">
        <v>1618</v>
      </c>
      <c r="O2" s="75" t="s">
        <v>1618</v>
      </c>
      <c r="P2" s="75" t="s">
        <v>1671</v>
      </c>
      <c r="Q2" s="75" t="s">
        <v>1671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1194</v>
      </c>
      <c r="AF2" s="75" t="s">
        <v>1107</v>
      </c>
      <c r="AI2" s="75" t="s">
        <v>232</v>
      </c>
      <c r="AL2" s="75" t="s">
        <v>647</v>
      </c>
      <c r="AM2" s="75" t="s">
        <v>647</v>
      </c>
      <c r="AN2" s="75" t="s">
        <v>649</v>
      </c>
      <c r="AO2" s="75" t="s">
        <v>649</v>
      </c>
      <c r="AU2" s="75" t="s">
        <v>657</v>
      </c>
      <c r="AV2" s="75" t="s">
        <v>647</v>
      </c>
      <c r="AW2" s="75" t="s">
        <v>1194</v>
      </c>
      <c r="AX2" s="75" t="s">
        <v>1198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1759</v>
      </c>
      <c r="B3" s="75" t="s">
        <v>1754</v>
      </c>
      <c r="C3" s="75" t="s">
        <v>1742</v>
      </c>
      <c r="D3" s="75" t="s">
        <v>1619</v>
      </c>
      <c r="E3" s="75" t="s">
        <v>1619</v>
      </c>
      <c r="F3" s="75" t="s">
        <v>1622</v>
      </c>
      <c r="G3" s="75" t="s">
        <v>1619</v>
      </c>
      <c r="H3" s="75" t="s">
        <v>1619</v>
      </c>
      <c r="I3" s="75" t="s">
        <v>1619</v>
      </c>
      <c r="J3" s="75" t="s">
        <v>1619</v>
      </c>
      <c r="K3" s="75" t="s">
        <v>1619</v>
      </c>
      <c r="L3" s="75" t="s">
        <v>1619</v>
      </c>
      <c r="M3" s="75" t="s">
        <v>1619</v>
      </c>
      <c r="N3" s="75" t="s">
        <v>1620</v>
      </c>
      <c r="O3" s="75" t="s">
        <v>1619</v>
      </c>
      <c r="P3" s="75" t="s">
        <v>1620</v>
      </c>
      <c r="Q3" s="75" t="s">
        <v>1620</v>
      </c>
      <c r="S3" s="75" t="s">
        <v>1620</v>
      </c>
      <c r="T3" s="75" t="s">
        <v>1620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1195</v>
      </c>
      <c r="AF3" s="75" t="s">
        <v>1204</v>
      </c>
      <c r="AI3" s="75" t="s">
        <v>238</v>
      </c>
      <c r="AL3" s="75" t="s">
        <v>649</v>
      </c>
      <c r="AM3" s="75" t="s">
        <v>649</v>
      </c>
      <c r="AN3" s="75" t="s">
        <v>651</v>
      </c>
      <c r="AO3" s="75" t="s">
        <v>651</v>
      </c>
      <c r="AV3" s="75" t="s">
        <v>649</v>
      </c>
      <c r="AW3" s="75" t="s">
        <v>1197</v>
      </c>
      <c r="BA3" s="75" t="s">
        <v>1802</v>
      </c>
      <c r="BC3" s="75" t="s">
        <v>1804</v>
      </c>
      <c r="BD3" s="75" t="s">
        <v>334</v>
      </c>
      <c r="BF3" s="75" t="s">
        <v>114</v>
      </c>
      <c r="BG3" s="75" t="s">
        <v>114</v>
      </c>
      <c r="BH3" s="75" t="s">
        <v>1164</v>
      </c>
    </row>
    <row r="4" spans="1:61" x14ac:dyDescent="0.2">
      <c r="A4" s="75" t="s">
        <v>1760</v>
      </c>
      <c r="B4" s="75" t="s">
        <v>109</v>
      </c>
      <c r="C4" s="75" t="s">
        <v>1743</v>
      </c>
      <c r="D4" s="75" t="s">
        <v>1620</v>
      </c>
      <c r="E4" s="75" t="s">
        <v>1620</v>
      </c>
      <c r="F4" s="75" t="s">
        <v>1194</v>
      </c>
      <c r="G4" s="75" t="s">
        <v>1620</v>
      </c>
      <c r="H4" s="75" t="s">
        <v>1620</v>
      </c>
      <c r="I4" s="75" t="s">
        <v>1620</v>
      </c>
      <c r="J4" s="75" t="s">
        <v>1620</v>
      </c>
      <c r="K4" s="75" t="s">
        <v>1620</v>
      </c>
      <c r="L4" s="75" t="s">
        <v>1620</v>
      </c>
      <c r="M4" s="75" t="s">
        <v>1620</v>
      </c>
      <c r="N4" s="75" t="s">
        <v>1624</v>
      </c>
      <c r="O4" s="75" t="s">
        <v>1620</v>
      </c>
      <c r="P4" s="75" t="s">
        <v>1673</v>
      </c>
      <c r="Q4" s="75" t="s">
        <v>1673</v>
      </c>
      <c r="S4" s="75" t="s">
        <v>1673</v>
      </c>
      <c r="T4" s="75" t="s">
        <v>1673</v>
      </c>
      <c r="V4" s="75" t="s">
        <v>31</v>
      </c>
      <c r="W4" s="75" t="s">
        <v>1767</v>
      </c>
      <c r="AA4" s="75" t="s">
        <v>1153</v>
      </c>
      <c r="AB4" s="75" t="s">
        <v>1157</v>
      </c>
      <c r="AD4" s="75" t="s">
        <v>651</v>
      </c>
      <c r="AE4" s="75" t="s">
        <v>1197</v>
      </c>
      <c r="AF4" s="75" t="s">
        <v>1147</v>
      </c>
      <c r="AI4" s="75" t="s">
        <v>241</v>
      </c>
      <c r="AL4" s="75" t="s">
        <v>651</v>
      </c>
      <c r="AM4" s="75" t="s">
        <v>651</v>
      </c>
      <c r="AN4" s="75" t="s">
        <v>655</v>
      </c>
      <c r="AO4" s="75" t="s">
        <v>655</v>
      </c>
      <c r="AV4" s="75" t="s">
        <v>651</v>
      </c>
      <c r="AW4" s="75" t="s">
        <v>1198</v>
      </c>
      <c r="BA4" s="75" t="s">
        <v>1803</v>
      </c>
      <c r="BC4" s="75" t="s">
        <v>989</v>
      </c>
      <c r="BD4" s="75" t="s">
        <v>962</v>
      </c>
      <c r="BG4" s="75" t="s">
        <v>1080</v>
      </c>
      <c r="BH4" s="75" t="s">
        <v>1165</v>
      </c>
    </row>
    <row r="5" spans="1:61" x14ac:dyDescent="0.2">
      <c r="A5" s="75" t="s">
        <v>1051</v>
      </c>
      <c r="B5" s="75" t="s">
        <v>110</v>
      </c>
      <c r="C5" s="75" t="s">
        <v>174</v>
      </c>
      <c r="D5" s="75" t="s">
        <v>1622</v>
      </c>
      <c r="E5" s="75" t="s">
        <v>1622</v>
      </c>
      <c r="F5" s="75" t="s">
        <v>111</v>
      </c>
      <c r="G5" s="75" t="s">
        <v>1622</v>
      </c>
      <c r="H5" s="75" t="s">
        <v>1622</v>
      </c>
      <c r="I5" s="75" t="s">
        <v>1622</v>
      </c>
      <c r="J5" s="75" t="s">
        <v>1622</v>
      </c>
      <c r="K5" s="75" t="s">
        <v>1622</v>
      </c>
      <c r="L5" s="75" t="s">
        <v>1622</v>
      </c>
      <c r="M5" s="75" t="s">
        <v>1624</v>
      </c>
      <c r="N5" s="75" t="s">
        <v>1638</v>
      </c>
      <c r="O5" s="75" t="s">
        <v>1622</v>
      </c>
      <c r="P5" s="75" t="s">
        <v>1674</v>
      </c>
      <c r="Q5" s="75" t="s">
        <v>1676</v>
      </c>
      <c r="S5" s="75" t="s">
        <v>1674</v>
      </c>
      <c r="T5" s="75" t="s">
        <v>1674</v>
      </c>
      <c r="V5" s="75" t="s">
        <v>32</v>
      </c>
      <c r="AA5" s="75" t="s">
        <v>1155</v>
      </c>
      <c r="AB5" s="75" t="s">
        <v>1155</v>
      </c>
      <c r="AD5" s="75" t="s">
        <v>653</v>
      </c>
      <c r="AE5" s="75" t="s">
        <v>615</v>
      </c>
      <c r="AF5" s="75" t="s">
        <v>1205</v>
      </c>
      <c r="AI5" s="75" t="s">
        <v>111</v>
      </c>
      <c r="AL5" s="75" t="s">
        <v>653</v>
      </c>
      <c r="AM5" s="75" t="s">
        <v>653</v>
      </c>
      <c r="AN5" s="75" t="s">
        <v>657</v>
      </c>
      <c r="AO5" s="75" t="s">
        <v>657</v>
      </c>
      <c r="AV5" s="75" t="s">
        <v>653</v>
      </c>
      <c r="BC5" s="75" t="s">
        <v>990</v>
      </c>
      <c r="BD5" s="75" t="s">
        <v>964</v>
      </c>
    </row>
    <row r="6" spans="1:61" x14ac:dyDescent="0.2">
      <c r="A6" s="75" t="s">
        <v>1761</v>
      </c>
      <c r="B6" s="75" t="s">
        <v>111</v>
      </c>
      <c r="C6" s="75" t="s">
        <v>1744</v>
      </c>
      <c r="D6" s="75" t="s">
        <v>1624</v>
      </c>
      <c r="E6" s="75" t="s">
        <v>978</v>
      </c>
      <c r="G6" s="75" t="s">
        <v>978</v>
      </c>
      <c r="H6" s="75" t="s">
        <v>1648</v>
      </c>
      <c r="I6" s="75" t="s">
        <v>978</v>
      </c>
      <c r="J6" s="75" t="s">
        <v>978</v>
      </c>
      <c r="K6" s="75" t="s">
        <v>1624</v>
      </c>
      <c r="L6" s="75" t="s">
        <v>978</v>
      </c>
      <c r="M6" s="75" t="s">
        <v>978</v>
      </c>
      <c r="O6" s="75" t="s">
        <v>978</v>
      </c>
      <c r="P6" s="75" t="s">
        <v>1675</v>
      </c>
      <c r="S6" s="75" t="s">
        <v>1675</v>
      </c>
      <c r="T6" s="75" t="s">
        <v>1675</v>
      </c>
      <c r="V6" s="75" t="s">
        <v>33</v>
      </c>
      <c r="AD6" s="75" t="s">
        <v>655</v>
      </c>
      <c r="AE6" s="75" t="s">
        <v>1198</v>
      </c>
      <c r="AL6" s="75" t="s">
        <v>655</v>
      </c>
      <c r="AM6" s="75" t="s">
        <v>655</v>
      </c>
      <c r="AN6" s="75" t="s">
        <v>659</v>
      </c>
      <c r="AO6" s="75" t="s">
        <v>659</v>
      </c>
      <c r="AV6" s="75" t="s">
        <v>655</v>
      </c>
      <c r="BC6" s="75" t="s">
        <v>993</v>
      </c>
      <c r="BD6" s="75" t="s">
        <v>965</v>
      </c>
    </row>
    <row r="7" spans="1:61" x14ac:dyDescent="0.2">
      <c r="C7" s="75" t="s">
        <v>1745</v>
      </c>
      <c r="D7" s="75" t="s">
        <v>1626</v>
      </c>
      <c r="E7" s="75" t="s">
        <v>1632</v>
      </c>
      <c r="G7" s="75" t="s">
        <v>1633</v>
      </c>
      <c r="H7" s="75" t="s">
        <v>978</v>
      </c>
      <c r="I7" s="75" t="s">
        <v>1632</v>
      </c>
      <c r="J7" s="75" t="s">
        <v>1632</v>
      </c>
      <c r="K7" s="75" t="s">
        <v>978</v>
      </c>
      <c r="L7" s="75" t="s">
        <v>1636</v>
      </c>
      <c r="M7" s="75" t="s">
        <v>1634</v>
      </c>
      <c r="O7" s="75" t="s">
        <v>1632</v>
      </c>
      <c r="P7" s="75" t="s">
        <v>1676</v>
      </c>
      <c r="S7" s="75" t="s">
        <v>1676</v>
      </c>
      <c r="T7" s="75" t="s">
        <v>1676</v>
      </c>
      <c r="AD7" s="75" t="s">
        <v>657</v>
      </c>
      <c r="AL7" s="75" t="s">
        <v>657</v>
      </c>
      <c r="AM7" s="75" t="s">
        <v>657</v>
      </c>
      <c r="AV7" s="75" t="s">
        <v>657</v>
      </c>
      <c r="BC7" s="75" t="s">
        <v>995</v>
      </c>
      <c r="BD7" s="75" t="s">
        <v>966</v>
      </c>
    </row>
    <row r="8" spans="1:61" x14ac:dyDescent="0.2">
      <c r="C8" s="75" t="s">
        <v>1746</v>
      </c>
      <c r="D8" s="75" t="s">
        <v>978</v>
      </c>
      <c r="E8" s="75" t="s">
        <v>1633</v>
      </c>
      <c r="G8" s="75" t="s">
        <v>1636</v>
      </c>
      <c r="H8" s="75" t="s">
        <v>1632</v>
      </c>
      <c r="I8" s="75" t="s">
        <v>1633</v>
      </c>
      <c r="J8" s="75" t="s">
        <v>1633</v>
      </c>
      <c r="K8" s="75" t="s">
        <v>1631</v>
      </c>
      <c r="L8" s="75" t="s">
        <v>1638</v>
      </c>
      <c r="M8" s="75" t="s">
        <v>1635</v>
      </c>
      <c r="O8" s="75" t="s">
        <v>1633</v>
      </c>
      <c r="AD8" s="75" t="s">
        <v>659</v>
      </c>
      <c r="AL8" s="75" t="s">
        <v>659</v>
      </c>
      <c r="AM8" s="75" t="s">
        <v>659</v>
      </c>
      <c r="BC8" s="75" t="s">
        <v>980</v>
      </c>
      <c r="BD8" s="75" t="s">
        <v>518</v>
      </c>
    </row>
    <row r="9" spans="1:61" x14ac:dyDescent="0.2">
      <c r="C9" s="75" t="s">
        <v>209</v>
      </c>
      <c r="D9" s="75" t="s">
        <v>1632</v>
      </c>
      <c r="E9" s="75" t="s">
        <v>1635</v>
      </c>
      <c r="G9" s="75" t="s">
        <v>1638</v>
      </c>
      <c r="H9" s="75" t="s">
        <v>1633</v>
      </c>
      <c r="I9" s="75" t="s">
        <v>1634</v>
      </c>
      <c r="J9" s="75" t="s">
        <v>1636</v>
      </c>
      <c r="K9" s="75" t="s">
        <v>1632</v>
      </c>
      <c r="M9" s="75" t="s">
        <v>1638</v>
      </c>
      <c r="O9" s="75" t="s">
        <v>1636</v>
      </c>
      <c r="BD9" s="75" t="s">
        <v>967</v>
      </c>
    </row>
    <row r="10" spans="1:61" x14ac:dyDescent="0.2">
      <c r="C10" s="75" t="s">
        <v>1747</v>
      </c>
      <c r="D10" s="75" t="s">
        <v>1633</v>
      </c>
      <c r="E10" s="75" t="s">
        <v>1636</v>
      </c>
      <c r="G10" s="75" t="s">
        <v>111</v>
      </c>
      <c r="H10" s="75" t="s">
        <v>1634</v>
      </c>
      <c r="I10" s="75" t="s">
        <v>1636</v>
      </c>
      <c r="J10" s="75" t="s">
        <v>1638</v>
      </c>
      <c r="K10" s="75" t="s">
        <v>1636</v>
      </c>
      <c r="M10" s="75" t="s">
        <v>1642</v>
      </c>
      <c r="O10" s="75" t="s">
        <v>1638</v>
      </c>
      <c r="BD10" s="75" t="s">
        <v>968</v>
      </c>
    </row>
    <row r="11" spans="1:61" x14ac:dyDescent="0.2">
      <c r="C11" s="75" t="s">
        <v>289</v>
      </c>
      <c r="D11" s="75" t="s">
        <v>1634</v>
      </c>
      <c r="E11" s="75" t="s">
        <v>1638</v>
      </c>
      <c r="H11" s="75" t="s">
        <v>1636</v>
      </c>
      <c r="I11" s="75" t="s">
        <v>1638</v>
      </c>
      <c r="J11" s="75" t="s">
        <v>111</v>
      </c>
      <c r="K11" s="75" t="s">
        <v>1638</v>
      </c>
      <c r="O11" s="75" t="s">
        <v>111</v>
      </c>
      <c r="BD11" s="75" t="s">
        <v>969</v>
      </c>
    </row>
    <row r="12" spans="1:61" x14ac:dyDescent="0.2">
      <c r="D12" s="75" t="s">
        <v>1636</v>
      </c>
      <c r="H12" s="75" t="s">
        <v>1638</v>
      </c>
      <c r="I12" s="75" t="s">
        <v>1642</v>
      </c>
      <c r="K12" s="75" t="s">
        <v>1642</v>
      </c>
      <c r="BD12" s="75" t="s">
        <v>972</v>
      </c>
    </row>
    <row r="13" spans="1:61" x14ac:dyDescent="0.2">
      <c r="D13" s="75" t="s">
        <v>1638</v>
      </c>
      <c r="H13" s="75" t="s">
        <v>111</v>
      </c>
      <c r="I13" s="75" t="s">
        <v>111</v>
      </c>
      <c r="BD13" s="75" t="s">
        <v>974</v>
      </c>
    </row>
    <row r="14" spans="1:61" x14ac:dyDescent="0.2">
      <c r="D14" s="75" t="s">
        <v>1642</v>
      </c>
      <c r="BD14" s="75" t="s">
        <v>111</v>
      </c>
    </row>
    <row r="15" spans="1:61" x14ac:dyDescent="0.2">
      <c r="D15" s="75" t="s">
        <v>111</v>
      </c>
      <c r="BD15" s="75" t="s">
        <v>975</v>
      </c>
    </row>
    <row r="16" spans="1:61" x14ac:dyDescent="0.2">
      <c r="BD16" s="75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1F44-30ED-4590-832F-BF2901AE600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2087</v>
      </c>
      <c r="D4" s="92">
        <f>SUM(DatosViolenciaGénero!D63:D69)</f>
        <v>475</v>
      </c>
    </row>
    <row r="5" spans="2:4" x14ac:dyDescent="0.2">
      <c r="B5" s="91" t="s">
        <v>1620</v>
      </c>
      <c r="C5" s="92">
        <f>SUM(DatosViolenciaGénero!C70:C73)</f>
        <v>411</v>
      </c>
      <c r="D5" s="92">
        <f>SUM(DatosViolenciaGénero!D70:D73)</f>
        <v>293</v>
      </c>
    </row>
    <row r="6" spans="2:4" ht="12.75" customHeight="1" x14ac:dyDescent="0.2">
      <c r="B6" s="91" t="s">
        <v>1672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1673</v>
      </c>
      <c r="C7" s="92">
        <f>SUM(DatosViolenciaGénero!C75:C77)</f>
        <v>92</v>
      </c>
      <c r="D7" s="92">
        <f>SUM(DatosViolenciaGénero!D75:D77)</f>
        <v>7</v>
      </c>
    </row>
    <row r="8" spans="2:4" ht="12.75" customHeight="1" x14ac:dyDescent="0.2">
      <c r="B8" s="91" t="s">
        <v>1674</v>
      </c>
      <c r="C8" s="92">
        <f>DatosViolenciaGénero!C81</f>
        <v>4</v>
      </c>
      <c r="D8" s="92">
        <f>DatosViolenciaGénero!D81</f>
        <v>1</v>
      </c>
    </row>
    <row r="9" spans="2:4" ht="12.75" customHeight="1" x14ac:dyDescent="0.2">
      <c r="B9" s="91" t="s">
        <v>1675</v>
      </c>
      <c r="C9" s="92">
        <f>DatosViolenciaGénero!C78</f>
        <v>13</v>
      </c>
      <c r="D9" s="92">
        <f>DatosViolenciaGénero!D78</f>
        <v>4</v>
      </c>
    </row>
    <row r="10" spans="2:4" ht="12.75" customHeight="1" x14ac:dyDescent="0.2">
      <c r="B10" s="91" t="s">
        <v>1676</v>
      </c>
      <c r="C10" s="92">
        <f>SUM(DatosViolenciaGénero!C79:C80)</f>
        <v>576</v>
      </c>
      <c r="D10" s="92">
        <f>SUM(DatosViolenciaGénero!D79:D80)</f>
        <v>170</v>
      </c>
    </row>
    <row r="14" spans="2:4" ht="12.95" customHeight="1" thickTop="1" thickBot="1" x14ac:dyDescent="0.25">
      <c r="B14" s="235" t="s">
        <v>1680</v>
      </c>
      <c r="C14" s="235"/>
    </row>
    <row r="15" spans="2:4" ht="13.5" thickTop="1" x14ac:dyDescent="0.2">
      <c r="B15" s="93" t="s">
        <v>1678</v>
      </c>
      <c r="C15" s="94">
        <f>DatosViolenciaGénero!C38</f>
        <v>239</v>
      </c>
    </row>
    <row r="16" spans="2:4" ht="13.5" thickBot="1" x14ac:dyDescent="0.25">
      <c r="B16" s="95" t="s">
        <v>1679</v>
      </c>
      <c r="C16" s="96">
        <f>DatosViolenciaGénero!C39</f>
        <v>707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4481-7629-4CB5-B934-215AB40EAE3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831</v>
      </c>
      <c r="D4" s="92">
        <f>SUM(DatosViolenciaDoméstica!D48:D54)</f>
        <v>101</v>
      </c>
    </row>
    <row r="5" spans="2:4" x14ac:dyDescent="0.2">
      <c r="B5" s="91" t="s">
        <v>1620</v>
      </c>
      <c r="C5" s="92">
        <f>SUM(DatosViolenciaDoméstica!C55:C58)</f>
        <v>144</v>
      </c>
      <c r="D5" s="92">
        <f>SUM(DatosViolenciaDoméstica!D55:D58)</f>
        <v>30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8</v>
      </c>
      <c r="D7" s="92">
        <f>SUM(DatosViolenciaDoméstica!D60:D62)</f>
        <v>1</v>
      </c>
    </row>
    <row r="8" spans="2:4" ht="12.75" customHeight="1" x14ac:dyDescent="0.2">
      <c r="B8" s="91" t="s">
        <v>1674</v>
      </c>
      <c r="C8" s="92">
        <f>DatosViolenciaDoméstica!C66</f>
        <v>1</v>
      </c>
      <c r="D8" s="92">
        <f>DatosViolenciaDoméstica!D66</f>
        <v>0</v>
      </c>
    </row>
    <row r="9" spans="2:4" ht="12.75" customHeight="1" x14ac:dyDescent="0.2">
      <c r="B9" s="91" t="s">
        <v>1675</v>
      </c>
      <c r="C9" s="92">
        <f>DatosViolenciaDoméstica!C63</f>
        <v>3</v>
      </c>
      <c r="D9" s="92">
        <f>DatosViolenciaDoméstica!D63</f>
        <v>0</v>
      </c>
    </row>
    <row r="10" spans="2:4" ht="12.75" customHeight="1" x14ac:dyDescent="0.2">
      <c r="B10" s="91" t="s">
        <v>1676</v>
      </c>
      <c r="C10" s="92">
        <f>SUM(DatosViolenciaDoméstica!C64:C65)</f>
        <v>58</v>
      </c>
      <c r="D10" s="92">
        <f>SUM(DatosViolenciaDoméstica!D64:D65)</f>
        <v>12</v>
      </c>
    </row>
    <row r="14" spans="2:4" ht="12.95" customHeight="1" thickTop="1" thickBot="1" x14ac:dyDescent="0.25">
      <c r="B14" s="235" t="s">
        <v>1677</v>
      </c>
      <c r="C14" s="235"/>
    </row>
    <row r="15" spans="2:4" ht="13.5" thickTop="1" x14ac:dyDescent="0.2">
      <c r="B15" s="93" t="s">
        <v>1678</v>
      </c>
      <c r="C15" s="94">
        <f>DatosViolenciaDoméstica!C33</f>
        <v>7</v>
      </c>
    </row>
    <row r="16" spans="2:4" ht="13.5" thickBot="1" x14ac:dyDescent="0.25">
      <c r="B16" s="95" t="s">
        <v>1679</v>
      </c>
      <c r="C16" s="96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AE070-BC92-454D-B83A-2C728EF5116B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8" t="s">
        <v>1655</v>
      </c>
      <c r="F4" s="238"/>
    </row>
    <row r="5" spans="2:6" ht="12.75" customHeight="1" x14ac:dyDescent="0.2">
      <c r="B5" s="236" t="s">
        <v>1656</v>
      </c>
      <c r="C5" s="79" t="s">
        <v>1018</v>
      </c>
      <c r="D5" s="80">
        <f>DatosMenores!C86</f>
        <v>93</v>
      </c>
      <c r="E5" s="81" t="s">
        <v>1657</v>
      </c>
      <c r="F5" s="82">
        <f>DatosMenores!C105+DatosMenores!C106</f>
        <v>35</v>
      </c>
    </row>
    <row r="6" spans="2:6" ht="33.75" x14ac:dyDescent="0.2">
      <c r="B6" s="237"/>
      <c r="C6" s="79" t="s">
        <v>1013</v>
      </c>
      <c r="D6" s="80">
        <f>DatosMenores!C87</f>
        <v>137</v>
      </c>
      <c r="E6" s="83" t="s">
        <v>1658</v>
      </c>
      <c r="F6" s="82">
        <f>DatosMenores!C107</f>
        <v>51</v>
      </c>
    </row>
    <row r="7" spans="2:6" ht="33.75" x14ac:dyDescent="0.2">
      <c r="B7" s="236" t="s">
        <v>1659</v>
      </c>
      <c r="C7" s="79" t="s">
        <v>1018</v>
      </c>
      <c r="D7" s="80">
        <f>DatosMenores!C88</f>
        <v>296</v>
      </c>
      <c r="E7" s="83" t="s">
        <v>1660</v>
      </c>
      <c r="F7" s="82">
        <f>DatosMenores!C108</f>
        <v>0</v>
      </c>
    </row>
    <row r="8" spans="2:6" ht="33.75" x14ac:dyDescent="0.2">
      <c r="B8" s="237"/>
      <c r="C8" s="79" t="s">
        <v>1013</v>
      </c>
      <c r="D8" s="80">
        <f>DatosMenores!C89</f>
        <v>129</v>
      </c>
      <c r="E8" s="83" t="s">
        <v>1661</v>
      </c>
      <c r="F8" s="82">
        <f>DatosMenores!C109</f>
        <v>0</v>
      </c>
    </row>
    <row r="9" spans="2:6" ht="33.75" x14ac:dyDescent="0.2">
      <c r="B9" s="236" t="s">
        <v>266</v>
      </c>
      <c r="C9" s="79" t="s">
        <v>1018</v>
      </c>
      <c r="D9" s="80">
        <f>DatosMenores!C90</f>
        <v>207</v>
      </c>
      <c r="E9" s="83" t="s">
        <v>1662</v>
      </c>
      <c r="F9" s="82">
        <f>DatosMenores!C110</f>
        <v>0</v>
      </c>
    </row>
    <row r="10" spans="2:6" ht="22.5" x14ac:dyDescent="0.2">
      <c r="B10" s="237"/>
      <c r="C10" s="79" t="s">
        <v>1013</v>
      </c>
      <c r="D10" s="80">
        <f>DatosMenores!C91</f>
        <v>570</v>
      </c>
      <c r="E10" s="83" t="s">
        <v>1663</v>
      </c>
      <c r="F10" s="82">
        <f>DatosMenores!C111</f>
        <v>0</v>
      </c>
    </row>
    <row r="11" spans="2:6" ht="45" x14ac:dyDescent="0.2">
      <c r="B11" s="236" t="s">
        <v>1664</v>
      </c>
      <c r="C11" s="79" t="s">
        <v>1018</v>
      </c>
      <c r="D11" s="80">
        <f>DatosMenores!C92</f>
        <v>0</v>
      </c>
      <c r="E11" s="83" t="s">
        <v>1665</v>
      </c>
      <c r="F11" s="82">
        <f>DatosMenores!C112</f>
        <v>130</v>
      </c>
    </row>
    <row r="12" spans="2:6" x14ac:dyDescent="0.2">
      <c r="B12" s="237"/>
      <c r="C12" s="79" t="s">
        <v>1013</v>
      </c>
      <c r="D12" s="80">
        <f>DatosMenores!C93</f>
        <v>0</v>
      </c>
    </row>
    <row r="13" spans="2:6" x14ac:dyDescent="0.2">
      <c r="B13" s="236" t="s">
        <v>1666</v>
      </c>
      <c r="C13" s="79" t="s">
        <v>1018</v>
      </c>
      <c r="D13" s="80">
        <f>DatosMenores!C94</f>
        <v>20</v>
      </c>
    </row>
    <row r="14" spans="2:6" x14ac:dyDescent="0.2">
      <c r="B14" s="237"/>
      <c r="C14" s="79" t="s">
        <v>1013</v>
      </c>
      <c r="D14" s="80">
        <f>DatosMenores!C95</f>
        <v>7</v>
      </c>
    </row>
    <row r="15" spans="2:6" x14ac:dyDescent="0.2">
      <c r="B15" s="236" t="s">
        <v>1667</v>
      </c>
      <c r="C15" s="79" t="s">
        <v>1018</v>
      </c>
      <c r="D15" s="80">
        <f>DatosMenores!C96</f>
        <v>61</v>
      </c>
    </row>
    <row r="16" spans="2:6" x14ac:dyDescent="0.2">
      <c r="B16" s="237"/>
      <c r="C16" s="79" t="s">
        <v>1013</v>
      </c>
      <c r="D16" s="80">
        <f>DatosMenores!C97</f>
        <v>15</v>
      </c>
    </row>
    <row r="17" spans="2:4" x14ac:dyDescent="0.2">
      <c r="B17" s="236" t="s">
        <v>1668</v>
      </c>
      <c r="C17" s="79" t="s">
        <v>1018</v>
      </c>
      <c r="D17" s="80">
        <f>DatosMenores!C98</f>
        <v>0</v>
      </c>
    </row>
    <row r="18" spans="2:4" x14ac:dyDescent="0.2">
      <c r="B18" s="237"/>
      <c r="C18" s="79" t="s">
        <v>1013</v>
      </c>
      <c r="D18" s="80">
        <f>DatosMenores!C99</f>
        <v>1</v>
      </c>
    </row>
    <row r="19" spans="2:4" ht="22.5" x14ac:dyDescent="0.2">
      <c r="B19" s="84" t="s">
        <v>1669</v>
      </c>
      <c r="C19" s="85"/>
      <c r="D19" s="80">
        <f>DatosMenores!C100</f>
        <v>42</v>
      </c>
    </row>
    <row r="20" spans="2:4" ht="22.5" x14ac:dyDescent="0.2">
      <c r="B20" s="84" t="s">
        <v>1670</v>
      </c>
      <c r="C20" s="85"/>
      <c r="D20" s="80">
        <f>DatosMenores!C101</f>
        <v>3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21BA-EB84-4765-9DE6-CE612A483714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39" t="s">
        <v>1618</v>
      </c>
      <c r="C11" s="239"/>
      <c r="D11" s="58">
        <f>DatosDelitos!C5+DatosDelitos!C13-DatosDelitos!C17</f>
        <v>3131</v>
      </c>
      <c r="E11" s="59">
        <f>DatosDelitos!H5+DatosDelitos!H13-DatosDelitos!H17</f>
        <v>355</v>
      </c>
      <c r="F11" s="59">
        <f>DatosDelitos!I5+DatosDelitos!I13-DatosDelitos!I17</f>
        <v>288</v>
      </c>
      <c r="G11" s="59">
        <f>DatosDelitos!J5+DatosDelitos!J13-DatosDelitos!J17</f>
        <v>22</v>
      </c>
      <c r="H11" s="60">
        <f>DatosDelitos!K5+DatosDelitos!K13-DatosDelitos!K17</f>
        <v>9</v>
      </c>
      <c r="I11" s="60">
        <f>DatosDelitos!L5+DatosDelitos!L13-DatosDelitos!L17</f>
        <v>10</v>
      </c>
      <c r="J11" s="60">
        <f>DatosDelitos!M5+DatosDelitos!M13-DatosDelitos!M17</f>
        <v>1</v>
      </c>
      <c r="K11" s="60">
        <f>DatosDelitos!O5+DatosDelitos!O13-DatosDelitos!O17</f>
        <v>45</v>
      </c>
      <c r="L11" s="61">
        <f>DatosDelitos!P5+DatosDelitos!P13-DatosDelitos!P17</f>
        <v>175</v>
      </c>
    </row>
    <row r="12" spans="2:13" ht="13.35" customHeight="1" x14ac:dyDescent="0.2">
      <c r="B12" s="240" t="s">
        <v>329</v>
      </c>
      <c r="C12" s="240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0" t="s">
        <v>347</v>
      </c>
      <c r="C13" s="240"/>
      <c r="D13" s="62">
        <f>DatosDelitos!C20</f>
        <v>1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0" t="s">
        <v>352</v>
      </c>
      <c r="C14" s="240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0" t="s">
        <v>1619</v>
      </c>
      <c r="C15" s="240"/>
      <c r="D15" s="62">
        <f>DatosDelitos!C17+DatosDelitos!C44</f>
        <v>1954</v>
      </c>
      <c r="E15" s="63">
        <f>DatosDelitos!H17+DatosDelitos!H44</f>
        <v>425</v>
      </c>
      <c r="F15" s="63">
        <f>DatosDelitos!I16+DatosDelitos!I44</f>
        <v>123</v>
      </c>
      <c r="G15" s="63">
        <f>DatosDelitos!J17+DatosDelitos!J44</f>
        <v>27</v>
      </c>
      <c r="H15" s="63">
        <f>DatosDelitos!K17+DatosDelitos!K44</f>
        <v>24</v>
      </c>
      <c r="I15" s="63">
        <f>DatosDelitos!L17+DatosDelitos!L44</f>
        <v>1</v>
      </c>
      <c r="J15" s="63">
        <f>DatosDelitos!M17+DatosDelitos!M44</f>
        <v>0</v>
      </c>
      <c r="K15" s="63">
        <f>DatosDelitos!O17+DatosDelitos!O44</f>
        <v>10</v>
      </c>
      <c r="L15" s="64">
        <f>DatosDelitos!P17+DatosDelitos!P44</f>
        <v>362</v>
      </c>
    </row>
    <row r="16" spans="2:13" ht="13.35" customHeight="1" x14ac:dyDescent="0.2">
      <c r="B16" s="240" t="s">
        <v>1620</v>
      </c>
      <c r="C16" s="240"/>
      <c r="D16" s="62">
        <f>DatosDelitos!C30</f>
        <v>1154</v>
      </c>
      <c r="E16" s="63">
        <f>DatosDelitos!H30</f>
        <v>298</v>
      </c>
      <c r="F16" s="63">
        <f>DatosDelitos!I30</f>
        <v>314</v>
      </c>
      <c r="G16" s="63">
        <f>DatosDelitos!J30</f>
        <v>4</v>
      </c>
      <c r="H16" s="63">
        <f>DatosDelitos!K30</f>
        <v>12</v>
      </c>
      <c r="I16" s="63">
        <f>DatosDelitos!L30</f>
        <v>6</v>
      </c>
      <c r="J16" s="63">
        <f>DatosDelitos!M30</f>
        <v>3</v>
      </c>
      <c r="K16" s="63">
        <f>DatosDelitos!O30</f>
        <v>7</v>
      </c>
      <c r="L16" s="64">
        <f>DatosDelitos!P30</f>
        <v>283</v>
      </c>
    </row>
    <row r="17" spans="2:12" ht="13.35" customHeight="1" x14ac:dyDescent="0.2">
      <c r="B17" s="241" t="s">
        <v>1621</v>
      </c>
      <c r="C17" s="241"/>
      <c r="D17" s="62">
        <f>DatosDelitos!C42-DatosDelitos!C44</f>
        <v>32</v>
      </c>
      <c r="E17" s="63">
        <f>DatosDelitos!H42-DatosDelitos!H44</f>
        <v>3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0" t="s">
        <v>1622</v>
      </c>
      <c r="C18" s="240"/>
      <c r="D18" s="62">
        <f>DatosDelitos!C50</f>
        <v>613</v>
      </c>
      <c r="E18" s="63">
        <f>DatosDelitos!H50</f>
        <v>103</v>
      </c>
      <c r="F18" s="63">
        <f>DatosDelitos!I50</f>
        <v>89</v>
      </c>
      <c r="G18" s="63">
        <f>DatosDelitos!J50</f>
        <v>55</v>
      </c>
      <c r="H18" s="63">
        <f>DatosDelitos!K50</f>
        <v>48</v>
      </c>
      <c r="I18" s="63">
        <f>DatosDelitos!L50</f>
        <v>0</v>
      </c>
      <c r="J18" s="63">
        <f>DatosDelitos!M50</f>
        <v>0</v>
      </c>
      <c r="K18" s="63">
        <f>DatosDelitos!O50</f>
        <v>23</v>
      </c>
      <c r="L18" s="64">
        <f>DatosDelitos!P50</f>
        <v>81</v>
      </c>
    </row>
    <row r="19" spans="2:12" ht="13.35" customHeight="1" x14ac:dyDescent="0.2">
      <c r="B19" s="240" t="s">
        <v>1623</v>
      </c>
      <c r="C19" s="240"/>
      <c r="D19" s="62">
        <f>DatosDelitos!C72</f>
        <v>11</v>
      </c>
      <c r="E19" s="63">
        <f>DatosDelitos!H72</f>
        <v>1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0" t="s">
        <v>1624</v>
      </c>
      <c r="C20" s="240"/>
      <c r="D20" s="62">
        <f>DatosDelitos!C74</f>
        <v>161</v>
      </c>
      <c r="E20" s="63">
        <f>DatosDelitos!H74</f>
        <v>21</v>
      </c>
      <c r="F20" s="63">
        <f>DatosDelitos!I74</f>
        <v>2</v>
      </c>
      <c r="G20" s="63">
        <f>DatosDelitos!J74</f>
        <v>2</v>
      </c>
      <c r="H20" s="63">
        <f>DatosDelitos!K74</f>
        <v>0</v>
      </c>
      <c r="I20" s="63">
        <f>DatosDelitos!L74</f>
        <v>5</v>
      </c>
      <c r="J20" s="63">
        <f>DatosDelitos!M74</f>
        <v>1</v>
      </c>
      <c r="K20" s="63">
        <f>DatosDelitos!O74</f>
        <v>0</v>
      </c>
      <c r="L20" s="64">
        <f>DatosDelitos!P74</f>
        <v>10</v>
      </c>
    </row>
    <row r="21" spans="2:12" ht="13.35" customHeight="1" x14ac:dyDescent="0.2">
      <c r="B21" s="241" t="s">
        <v>1625</v>
      </c>
      <c r="C21" s="241"/>
      <c r="D21" s="62">
        <f>DatosDelitos!C82</f>
        <v>90</v>
      </c>
      <c r="E21" s="63">
        <f>DatosDelitos!H82</f>
        <v>10</v>
      </c>
      <c r="F21" s="63">
        <f>DatosDelitos!I82</f>
        <v>8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4</v>
      </c>
    </row>
    <row r="22" spans="2:12" ht="13.35" customHeight="1" x14ac:dyDescent="0.2">
      <c r="B22" s="240" t="s">
        <v>1626</v>
      </c>
      <c r="C22" s="240"/>
      <c r="D22" s="62">
        <f>DatosDelitos!C85</f>
        <v>132</v>
      </c>
      <c r="E22" s="63">
        <f>DatosDelitos!H85</f>
        <v>50</v>
      </c>
      <c r="F22" s="63">
        <f>DatosDelitos!I85</f>
        <v>39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23</v>
      </c>
    </row>
    <row r="23" spans="2:12" ht="13.35" customHeight="1" x14ac:dyDescent="0.2">
      <c r="B23" s="240" t="s">
        <v>978</v>
      </c>
      <c r="C23" s="240"/>
      <c r="D23" s="62">
        <f>DatosDelitos!C97</f>
        <v>5906</v>
      </c>
      <c r="E23" s="63">
        <f>DatosDelitos!H97</f>
        <v>1354</v>
      </c>
      <c r="F23" s="63">
        <f>DatosDelitos!I97</f>
        <v>1112</v>
      </c>
      <c r="G23" s="63">
        <f>DatosDelitos!J97</f>
        <v>3</v>
      </c>
      <c r="H23" s="63">
        <f>DatosDelitos!K97</f>
        <v>2</v>
      </c>
      <c r="I23" s="63">
        <f>DatosDelitos!L97</f>
        <v>1</v>
      </c>
      <c r="J23" s="63">
        <f>DatosDelitos!M97</f>
        <v>0</v>
      </c>
      <c r="K23" s="63">
        <f>DatosDelitos!O97</f>
        <v>64</v>
      </c>
      <c r="L23" s="64">
        <f>DatosDelitos!P97</f>
        <v>670</v>
      </c>
    </row>
    <row r="24" spans="2:12" ht="27" customHeight="1" x14ac:dyDescent="0.2">
      <c r="B24" s="240" t="s">
        <v>1627</v>
      </c>
      <c r="C24" s="240"/>
      <c r="D24" s="62">
        <f>DatosDelitos!C131</f>
        <v>8</v>
      </c>
      <c r="E24" s="63">
        <f>DatosDelitos!H131</f>
        <v>1</v>
      </c>
      <c r="F24" s="63">
        <f>DatosDelitos!I131</f>
        <v>1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240" t="s">
        <v>1628</v>
      </c>
      <c r="C25" s="240"/>
      <c r="D25" s="62">
        <f>DatosDelitos!C137</f>
        <v>41</v>
      </c>
      <c r="E25" s="63">
        <f>DatosDelitos!H137</f>
        <v>2</v>
      </c>
      <c r="F25" s="63">
        <f>DatosDelitos!I137</f>
        <v>3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3</v>
      </c>
    </row>
    <row r="26" spans="2:12" ht="13.35" customHeight="1" x14ac:dyDescent="0.2">
      <c r="B26" s="241" t="s">
        <v>1629</v>
      </c>
      <c r="C26" s="241"/>
      <c r="D26" s="62">
        <f>DatosDelitos!C144</f>
        <v>3</v>
      </c>
      <c r="E26" s="63">
        <f>DatosDelitos!H144</f>
        <v>1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3</v>
      </c>
    </row>
    <row r="27" spans="2:12" ht="38.25" customHeight="1" x14ac:dyDescent="0.2">
      <c r="B27" s="240" t="s">
        <v>1630</v>
      </c>
      <c r="C27" s="240"/>
      <c r="D27" s="62">
        <f>DatosDelitos!C147</f>
        <v>44</v>
      </c>
      <c r="E27" s="63">
        <f>DatosDelitos!H147</f>
        <v>7</v>
      </c>
      <c r="F27" s="63">
        <f>DatosDelitos!I147</f>
        <v>7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3</v>
      </c>
    </row>
    <row r="28" spans="2:12" ht="13.35" customHeight="1" x14ac:dyDescent="0.2">
      <c r="B28" s="240" t="s">
        <v>1631</v>
      </c>
      <c r="C28" s="240"/>
      <c r="D28" s="62">
        <f>DatosDelitos!C156+SUM(DatosDelitos!C167:C172)</f>
        <v>27</v>
      </c>
      <c r="E28" s="63">
        <f>DatosDelitos!H156+SUM(DatosDelitos!H167:H172)</f>
        <v>4</v>
      </c>
      <c r="F28" s="63">
        <f>DatosDelitos!I156+SUM(DatosDelitos!I167:I172)</f>
        <v>2</v>
      </c>
      <c r="G28" s="63">
        <f>DatosDelitos!J156+SUM(DatosDelitos!J167:J172)</f>
        <v>1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4</v>
      </c>
    </row>
    <row r="29" spans="2:12" ht="13.35" customHeight="1" x14ac:dyDescent="0.2">
      <c r="B29" s="240" t="s">
        <v>1632</v>
      </c>
      <c r="C29" s="240"/>
      <c r="D29" s="62">
        <f>SUM(DatosDelitos!C173:C177)</f>
        <v>627</v>
      </c>
      <c r="E29" s="63">
        <f>SUM(DatosDelitos!H173:H177)</f>
        <v>224</v>
      </c>
      <c r="F29" s="63">
        <f>SUM(DatosDelitos!I173:I177)</f>
        <v>179</v>
      </c>
      <c r="G29" s="63">
        <f>SUM(DatosDelitos!J173:J177)</f>
        <v>3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3</v>
      </c>
      <c r="L29" s="63">
        <f>SUM(DatosDelitos!P173:P177)</f>
        <v>94</v>
      </c>
    </row>
    <row r="30" spans="2:12" ht="13.35" customHeight="1" x14ac:dyDescent="0.2">
      <c r="B30" s="240" t="s">
        <v>1633</v>
      </c>
      <c r="C30" s="240"/>
      <c r="D30" s="62">
        <f>DatosDelitos!C178</f>
        <v>922</v>
      </c>
      <c r="E30" s="63">
        <f>DatosDelitos!H178</f>
        <v>237</v>
      </c>
      <c r="F30" s="63">
        <f>DatosDelitos!I178</f>
        <v>224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3</v>
      </c>
      <c r="L30" s="63">
        <f>DatosDelitos!P178</f>
        <v>1273</v>
      </c>
    </row>
    <row r="31" spans="2:12" ht="13.35" customHeight="1" x14ac:dyDescent="0.2">
      <c r="B31" s="240" t="s">
        <v>1634</v>
      </c>
      <c r="C31" s="240"/>
      <c r="D31" s="62">
        <f>DatosDelitos!C186</f>
        <v>377</v>
      </c>
      <c r="E31" s="63">
        <f>DatosDelitos!H186</f>
        <v>52</v>
      </c>
      <c r="F31" s="63">
        <f>DatosDelitos!I186</f>
        <v>26</v>
      </c>
      <c r="G31" s="63">
        <f>DatosDelitos!J186</f>
        <v>0</v>
      </c>
      <c r="H31" s="63">
        <f>DatosDelitos!K186</f>
        <v>0</v>
      </c>
      <c r="I31" s="63">
        <f>DatosDelitos!L186</f>
        <v>2</v>
      </c>
      <c r="J31" s="63">
        <f>DatosDelitos!M186</f>
        <v>0</v>
      </c>
      <c r="K31" s="63">
        <f>DatosDelitos!O186</f>
        <v>0</v>
      </c>
      <c r="L31" s="63">
        <f>DatosDelitos!P186</f>
        <v>38</v>
      </c>
    </row>
    <row r="32" spans="2:12" ht="13.35" customHeight="1" x14ac:dyDescent="0.2">
      <c r="B32" s="240" t="s">
        <v>1635</v>
      </c>
      <c r="C32" s="240"/>
      <c r="D32" s="62">
        <f>DatosDelitos!C201</f>
        <v>16</v>
      </c>
      <c r="E32" s="63">
        <f>DatosDelitos!H201</f>
        <v>0</v>
      </c>
      <c r="F32" s="63">
        <f>DatosDelitos!I201</f>
        <v>1</v>
      </c>
      <c r="G32" s="63">
        <f>DatosDelitos!J201</f>
        <v>0</v>
      </c>
      <c r="H32" s="63">
        <f>DatosDelitos!K201</f>
        <v>0</v>
      </c>
      <c r="I32" s="63">
        <f>DatosDelitos!L201</f>
        <v>3</v>
      </c>
      <c r="J32" s="63">
        <f>DatosDelitos!M201</f>
        <v>0</v>
      </c>
      <c r="K32" s="63">
        <f>DatosDelitos!O201</f>
        <v>1</v>
      </c>
      <c r="L32" s="63">
        <f>DatosDelitos!P201</f>
        <v>17</v>
      </c>
    </row>
    <row r="33" spans="2:13" ht="13.35" customHeight="1" x14ac:dyDescent="0.2">
      <c r="B33" s="240" t="s">
        <v>1636</v>
      </c>
      <c r="C33" s="240"/>
      <c r="D33" s="62">
        <f>DatosDelitos!C223</f>
        <v>1004</v>
      </c>
      <c r="E33" s="63">
        <f>DatosDelitos!H223</f>
        <v>249</v>
      </c>
      <c r="F33" s="63">
        <f>DatosDelitos!I223</f>
        <v>213</v>
      </c>
      <c r="G33" s="63">
        <f>DatosDelitos!J223</f>
        <v>1</v>
      </c>
      <c r="H33" s="63">
        <f>DatosDelitos!K223</f>
        <v>2</v>
      </c>
      <c r="I33" s="63">
        <f>DatosDelitos!L223</f>
        <v>0</v>
      </c>
      <c r="J33" s="63">
        <f>DatosDelitos!M223</f>
        <v>0</v>
      </c>
      <c r="K33" s="63">
        <f>DatosDelitos!O223</f>
        <v>3</v>
      </c>
      <c r="L33" s="63">
        <f>DatosDelitos!P223</f>
        <v>294</v>
      </c>
    </row>
    <row r="34" spans="2:13" ht="13.35" customHeight="1" x14ac:dyDescent="0.2">
      <c r="B34" s="240" t="s">
        <v>1637</v>
      </c>
      <c r="C34" s="240"/>
      <c r="D34" s="62">
        <f>DatosDelitos!C244</f>
        <v>18</v>
      </c>
      <c r="E34" s="63">
        <f>DatosDelitos!H244</f>
        <v>4</v>
      </c>
      <c r="F34" s="63">
        <f>DatosDelitos!I244</f>
        <v>11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1</v>
      </c>
    </row>
    <row r="35" spans="2:13" ht="13.35" customHeight="1" x14ac:dyDescent="0.2">
      <c r="B35" s="240" t="s">
        <v>1638</v>
      </c>
      <c r="C35" s="240"/>
      <c r="D35" s="62">
        <f>DatosDelitos!C271</f>
        <v>570</v>
      </c>
      <c r="E35" s="63">
        <f>DatosDelitos!H271</f>
        <v>243</v>
      </c>
      <c r="F35" s="63">
        <f>DatosDelitos!I271</f>
        <v>257</v>
      </c>
      <c r="G35" s="63">
        <f>DatosDelitos!J271</f>
        <v>1</v>
      </c>
      <c r="H35" s="63">
        <f>DatosDelitos!K271</f>
        <v>1</v>
      </c>
      <c r="I35" s="63">
        <f>DatosDelitos!L271</f>
        <v>1</v>
      </c>
      <c r="J35" s="63">
        <f>DatosDelitos!M271</f>
        <v>1</v>
      </c>
      <c r="K35" s="63">
        <f>DatosDelitos!O271</f>
        <v>3</v>
      </c>
      <c r="L35" s="63">
        <f>DatosDelitos!P271</f>
        <v>325</v>
      </c>
    </row>
    <row r="36" spans="2:13" ht="38.25" customHeight="1" x14ac:dyDescent="0.2">
      <c r="B36" s="240" t="s">
        <v>1639</v>
      </c>
      <c r="C36" s="240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0" t="s">
        <v>1640</v>
      </c>
      <c r="C37" s="240"/>
      <c r="D37" s="62">
        <f>DatosDelitos!C305</f>
        <v>2</v>
      </c>
      <c r="E37" s="63">
        <f>DatosDelitos!H305</f>
        <v>1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0" t="s">
        <v>1641</v>
      </c>
      <c r="C38" s="240"/>
      <c r="D38" s="62">
        <f>DatosDelitos!C312+DatosDelitos!C318+DatosDelitos!C320</f>
        <v>25</v>
      </c>
      <c r="E38" s="63">
        <f>DatosDelitos!H312+DatosDelitos!H318+DatosDelitos!H320</f>
        <v>6</v>
      </c>
      <c r="F38" s="63">
        <f>DatosDelitos!I312+DatosDelitos!I318+DatosDelitos!I320</f>
        <v>2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3</v>
      </c>
    </row>
    <row r="39" spans="2:13" ht="13.35" customHeight="1" x14ac:dyDescent="0.2">
      <c r="B39" s="240" t="s">
        <v>1642</v>
      </c>
      <c r="C39" s="240"/>
      <c r="D39" s="62">
        <f>DatosDelitos!C323</f>
        <v>2128</v>
      </c>
      <c r="E39" s="63">
        <f>DatosDelitos!H323</f>
        <v>65</v>
      </c>
      <c r="F39" s="63">
        <f>DatosDelitos!I323</f>
        <v>19</v>
      </c>
      <c r="G39" s="63">
        <f>DatosDelitos!J323</f>
        <v>3</v>
      </c>
      <c r="H39" s="63">
        <f>DatosDelitos!K323</f>
        <v>0</v>
      </c>
      <c r="I39" s="63">
        <f>DatosDelitos!L323</f>
        <v>2</v>
      </c>
      <c r="J39" s="63">
        <f>DatosDelitos!M323</f>
        <v>0</v>
      </c>
      <c r="K39" s="63">
        <f>DatosDelitos!O323</f>
        <v>0</v>
      </c>
      <c r="L39" s="63">
        <f>DatosDelitos!P323</f>
        <v>9</v>
      </c>
    </row>
    <row r="40" spans="2:13" ht="13.35" customHeight="1" x14ac:dyDescent="0.2">
      <c r="B40" s="240" t="s">
        <v>1643</v>
      </c>
      <c r="C40" s="240"/>
      <c r="D40" s="62">
        <f>DatosDelitos!C325</f>
        <v>3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0" t="s">
        <v>952</v>
      </c>
      <c r="C41" s="240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0" t="s">
        <v>1644</v>
      </c>
      <c r="C42" s="240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3" t="s">
        <v>956</v>
      </c>
      <c r="C43" s="243"/>
      <c r="D43" s="65">
        <f>SUM(D11:D42)</f>
        <v>19000</v>
      </c>
      <c r="E43" s="65">
        <f t="shared" ref="E43:L43" si="0">SUM(E11:E42)</f>
        <v>3716</v>
      </c>
      <c r="F43" s="65">
        <f t="shared" si="0"/>
        <v>2921</v>
      </c>
      <c r="G43" s="65">
        <f t="shared" si="0"/>
        <v>122</v>
      </c>
      <c r="H43" s="65">
        <f t="shared" si="0"/>
        <v>98</v>
      </c>
      <c r="I43" s="65">
        <f t="shared" si="0"/>
        <v>31</v>
      </c>
      <c r="J43" s="65">
        <f t="shared" si="0"/>
        <v>6</v>
      </c>
      <c r="K43" s="65">
        <f t="shared" si="0"/>
        <v>162</v>
      </c>
      <c r="L43" s="65">
        <f t="shared" si="0"/>
        <v>3675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2" t="s">
        <v>1646</v>
      </c>
      <c r="C49" s="242"/>
      <c r="D49" s="68">
        <f>DatosDelitos!F5</f>
        <v>1</v>
      </c>
      <c r="E49" s="68">
        <f>DatosDelitos!G5</f>
        <v>0</v>
      </c>
    </row>
    <row r="50" spans="2:5" ht="13.35" customHeight="1" x14ac:dyDescent="0.25">
      <c r="B50" s="242" t="s">
        <v>1647</v>
      </c>
      <c r="C50" s="242"/>
      <c r="D50" s="68">
        <f>DatosDelitos!F13-DatosDelitos!F17</f>
        <v>159</v>
      </c>
      <c r="E50" s="68">
        <f>DatosDelitos!G13-DatosDelitos!G17</f>
        <v>47</v>
      </c>
    </row>
    <row r="51" spans="2:5" ht="13.35" customHeight="1" x14ac:dyDescent="0.25">
      <c r="B51" s="242" t="s">
        <v>329</v>
      </c>
      <c r="C51" s="24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2" t="s">
        <v>347</v>
      </c>
      <c r="C52" s="24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2" t="s">
        <v>352</v>
      </c>
      <c r="C53" s="24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2" t="s">
        <v>1619</v>
      </c>
      <c r="C54" s="242"/>
      <c r="D54" s="68">
        <f>DatosDelitos!F17+DatosDelitos!F44</f>
        <v>728</v>
      </c>
      <c r="E54" s="68">
        <f>DatosDelitos!G17+DatosDelitos!G44</f>
        <v>223</v>
      </c>
    </row>
    <row r="55" spans="2:5" ht="13.35" customHeight="1" x14ac:dyDescent="0.25">
      <c r="B55" s="242" t="s">
        <v>1620</v>
      </c>
      <c r="C55" s="242"/>
      <c r="D55" s="68">
        <f>DatosDelitos!F30</f>
        <v>286</v>
      </c>
      <c r="E55" s="68">
        <f>DatosDelitos!G30</f>
        <v>128</v>
      </c>
    </row>
    <row r="56" spans="2:5" ht="13.35" customHeight="1" x14ac:dyDescent="0.25">
      <c r="B56" s="242" t="s">
        <v>1621</v>
      </c>
      <c r="C56" s="242"/>
      <c r="D56" s="68">
        <f>DatosDelitos!F42-DatosDelitos!F44</f>
        <v>1</v>
      </c>
      <c r="E56" s="68">
        <f>DatosDelitos!G42-DatosDelitos!G44</f>
        <v>0</v>
      </c>
    </row>
    <row r="57" spans="2:5" ht="13.35" customHeight="1" x14ac:dyDescent="0.25">
      <c r="B57" s="242" t="s">
        <v>1622</v>
      </c>
      <c r="C57" s="242"/>
      <c r="D57" s="68">
        <f>DatosDelitos!F50</f>
        <v>64</v>
      </c>
      <c r="E57" s="68">
        <f>DatosDelitos!G50</f>
        <v>23</v>
      </c>
    </row>
    <row r="58" spans="2:5" ht="13.35" customHeight="1" x14ac:dyDescent="0.25">
      <c r="B58" s="242" t="s">
        <v>1623</v>
      </c>
      <c r="C58" s="242"/>
      <c r="D58" s="68">
        <f>DatosDelitos!F72</f>
        <v>1</v>
      </c>
      <c r="E58" s="68">
        <f>DatosDelitos!G72</f>
        <v>0</v>
      </c>
    </row>
    <row r="59" spans="2:5" ht="27" customHeight="1" x14ac:dyDescent="0.25">
      <c r="B59" s="242" t="s">
        <v>1648</v>
      </c>
      <c r="C59" s="242"/>
      <c r="D59" s="68">
        <f>DatosDelitos!F74</f>
        <v>23</v>
      </c>
      <c r="E59" s="68">
        <f>DatosDelitos!G74</f>
        <v>14</v>
      </c>
    </row>
    <row r="60" spans="2:5" ht="13.35" customHeight="1" x14ac:dyDescent="0.25">
      <c r="B60" s="242" t="s">
        <v>1625</v>
      </c>
      <c r="C60" s="242"/>
      <c r="D60" s="68">
        <f>DatosDelitos!F82</f>
        <v>3</v>
      </c>
      <c r="E60" s="68">
        <f>DatosDelitos!G82</f>
        <v>2</v>
      </c>
    </row>
    <row r="61" spans="2:5" ht="13.35" customHeight="1" x14ac:dyDescent="0.25">
      <c r="B61" s="242" t="s">
        <v>1626</v>
      </c>
      <c r="C61" s="242"/>
      <c r="D61" s="68">
        <f>DatosDelitos!F85</f>
        <v>25</v>
      </c>
      <c r="E61" s="68">
        <f>DatosDelitos!G85</f>
        <v>1</v>
      </c>
    </row>
    <row r="62" spans="2:5" ht="13.35" customHeight="1" x14ac:dyDescent="0.25">
      <c r="B62" s="242" t="s">
        <v>978</v>
      </c>
      <c r="C62" s="242"/>
      <c r="D62" s="68">
        <f>DatosDelitos!F97</f>
        <v>391</v>
      </c>
      <c r="E62" s="68">
        <f>DatosDelitos!G97</f>
        <v>190</v>
      </c>
    </row>
    <row r="63" spans="2:5" ht="27" customHeight="1" x14ac:dyDescent="0.25">
      <c r="B63" s="242" t="s">
        <v>1649</v>
      </c>
      <c r="C63" s="242"/>
      <c r="D63" s="68">
        <f>DatosDelitos!F131</f>
        <v>1</v>
      </c>
      <c r="E63" s="68">
        <f>DatosDelitos!G131</f>
        <v>0</v>
      </c>
    </row>
    <row r="64" spans="2:5" ht="13.35" customHeight="1" x14ac:dyDescent="0.25">
      <c r="B64" s="242" t="s">
        <v>1628</v>
      </c>
      <c r="C64" s="24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2" t="s">
        <v>1629</v>
      </c>
      <c r="C65" s="242"/>
      <c r="D65" s="68">
        <f>DatosDelitos!F144</f>
        <v>1</v>
      </c>
      <c r="E65" s="68">
        <f>DatosDelitos!G144</f>
        <v>1</v>
      </c>
    </row>
    <row r="66" spans="2:5" ht="40.5" customHeight="1" x14ac:dyDescent="0.25">
      <c r="B66" s="242" t="s">
        <v>1630</v>
      </c>
      <c r="C66" s="242"/>
      <c r="D66" s="68">
        <f>DatosDelitos!F147</f>
        <v>1</v>
      </c>
      <c r="E66" s="68">
        <f>DatosDelitos!G147</f>
        <v>0</v>
      </c>
    </row>
    <row r="67" spans="2:5" ht="13.35" customHeight="1" x14ac:dyDescent="0.25">
      <c r="B67" s="242" t="s">
        <v>1631</v>
      </c>
      <c r="C67" s="242"/>
      <c r="D67" s="68">
        <f>DatosDelitos!F156+SUM(DatosDelitos!F167:G172)</f>
        <v>2</v>
      </c>
      <c r="E67" s="68">
        <f>DatosDelitos!G156+SUM(DatosDelitos!G167:H172)</f>
        <v>4</v>
      </c>
    </row>
    <row r="68" spans="2:5" ht="13.35" customHeight="1" x14ac:dyDescent="0.25">
      <c r="B68" s="242" t="s">
        <v>1632</v>
      </c>
      <c r="C68" s="242"/>
      <c r="D68" s="68">
        <f>SUM(DatosDelitos!F173:G177)</f>
        <v>9</v>
      </c>
      <c r="E68" s="68">
        <f>SUM(DatosDelitos!G173:H177)</f>
        <v>225</v>
      </c>
    </row>
    <row r="69" spans="2:5" ht="13.35" customHeight="1" x14ac:dyDescent="0.25">
      <c r="B69" s="242" t="s">
        <v>1633</v>
      </c>
      <c r="C69" s="242"/>
      <c r="D69" s="68">
        <f>DatosDelitos!F178</f>
        <v>1350</v>
      </c>
      <c r="E69" s="68">
        <f>DatosDelitos!G178</f>
        <v>1109</v>
      </c>
    </row>
    <row r="70" spans="2:5" ht="13.35" customHeight="1" x14ac:dyDescent="0.25">
      <c r="B70" s="242" t="s">
        <v>1634</v>
      </c>
      <c r="C70" s="242"/>
      <c r="D70" s="68">
        <f>DatosDelitos!F186</f>
        <v>31</v>
      </c>
      <c r="E70" s="68">
        <f>DatosDelitos!G186</f>
        <v>16</v>
      </c>
    </row>
    <row r="71" spans="2:5" ht="13.35" customHeight="1" x14ac:dyDescent="0.25">
      <c r="B71" s="242" t="s">
        <v>1635</v>
      </c>
      <c r="C71" s="242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2" t="s">
        <v>1636</v>
      </c>
      <c r="C72" s="242"/>
      <c r="D72" s="68">
        <f>DatosDelitos!F223</f>
        <v>354</v>
      </c>
      <c r="E72" s="68">
        <f>DatosDelitos!G223</f>
        <v>217</v>
      </c>
    </row>
    <row r="73" spans="2:5" ht="13.35" customHeight="1" x14ac:dyDescent="0.25">
      <c r="B73" s="242" t="s">
        <v>1637</v>
      </c>
      <c r="C73" s="242"/>
      <c r="D73" s="68">
        <f>DatosDelitos!F244</f>
        <v>1</v>
      </c>
      <c r="E73" s="68">
        <f>DatosDelitos!G244</f>
        <v>0</v>
      </c>
    </row>
    <row r="74" spans="2:5" ht="13.35" customHeight="1" x14ac:dyDescent="0.25">
      <c r="B74" s="242" t="s">
        <v>1638</v>
      </c>
      <c r="C74" s="242"/>
      <c r="D74" s="68">
        <f>DatosDelitos!F271</f>
        <v>247</v>
      </c>
      <c r="E74" s="68">
        <f>DatosDelitos!G271</f>
        <v>146</v>
      </c>
    </row>
    <row r="75" spans="2:5" ht="38.25" customHeight="1" x14ac:dyDescent="0.25">
      <c r="B75" s="242" t="s">
        <v>1639</v>
      </c>
      <c r="C75" s="24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2" t="s">
        <v>1640</v>
      </c>
      <c r="C76" s="24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2" t="s">
        <v>1641</v>
      </c>
      <c r="C77" s="242"/>
      <c r="D77" s="68">
        <f>DatosDelitos!F312+DatosDelitos!F318+DatosDelitos!F320</f>
        <v>3</v>
      </c>
      <c r="E77" s="68">
        <f>DatosDelitos!G312+DatosDelitos!G318+DatosDelitos!G320</f>
        <v>1</v>
      </c>
    </row>
    <row r="78" spans="2:5" ht="14.1" customHeight="1" x14ac:dyDescent="0.25">
      <c r="B78" s="242" t="s">
        <v>1642</v>
      </c>
      <c r="C78" s="242"/>
      <c r="D78" s="68">
        <f>DatosDelitos!F323</f>
        <v>21</v>
      </c>
      <c r="E78" s="68">
        <f>DatosDelitos!G323</f>
        <v>5</v>
      </c>
    </row>
    <row r="79" spans="2:5" ht="15" customHeight="1" x14ac:dyDescent="0.25">
      <c r="B79" s="244" t="s">
        <v>1643</v>
      </c>
      <c r="C79" s="244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4" t="s">
        <v>952</v>
      </c>
      <c r="C80" s="244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4" t="s">
        <v>1644</v>
      </c>
      <c r="C81" s="244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4" t="s">
        <v>1650</v>
      </c>
      <c r="C82" s="244"/>
      <c r="D82" s="68">
        <f>SUM(D49:D81)</f>
        <v>3703</v>
      </c>
      <c r="E82" s="68">
        <f>SUM(E49:E81)</f>
        <v>2352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2" t="s">
        <v>1618</v>
      </c>
      <c r="C87" s="242"/>
      <c r="D87" s="68">
        <f>DatosDelitos!N5+DatosDelitos!N13-DatosDelitos!N17</f>
        <v>2</v>
      </c>
    </row>
    <row r="88" spans="2:13" ht="13.35" customHeight="1" x14ac:dyDescent="0.25">
      <c r="B88" s="242" t="s">
        <v>329</v>
      </c>
      <c r="C88" s="242"/>
      <c r="D88" s="68">
        <f>DatosDelitos!N10</f>
        <v>0</v>
      </c>
    </row>
    <row r="89" spans="2:13" ht="13.35" customHeight="1" x14ac:dyDescent="0.25">
      <c r="B89" s="242" t="s">
        <v>347</v>
      </c>
      <c r="C89" s="242"/>
      <c r="D89" s="68">
        <f>DatosDelitos!N20</f>
        <v>0</v>
      </c>
    </row>
    <row r="90" spans="2:13" ht="13.35" customHeight="1" x14ac:dyDescent="0.25">
      <c r="B90" s="242" t="s">
        <v>352</v>
      </c>
      <c r="C90" s="242"/>
      <c r="D90" s="68">
        <f>DatosDelitos!N23</f>
        <v>0</v>
      </c>
    </row>
    <row r="91" spans="2:13" ht="13.35" customHeight="1" x14ac:dyDescent="0.25">
      <c r="B91" s="242" t="s">
        <v>1652</v>
      </c>
      <c r="C91" s="242"/>
      <c r="D91" s="68">
        <f>SUM(DatosDelitos!N17,DatosDelitos!N44)</f>
        <v>6</v>
      </c>
    </row>
    <row r="92" spans="2:13" ht="13.35" customHeight="1" x14ac:dyDescent="0.25">
      <c r="B92" s="242" t="s">
        <v>1620</v>
      </c>
      <c r="C92" s="242"/>
      <c r="D92" s="68">
        <f>DatosDelitos!N30</f>
        <v>11</v>
      </c>
    </row>
    <row r="93" spans="2:13" ht="13.35" customHeight="1" x14ac:dyDescent="0.25">
      <c r="B93" s="242" t="s">
        <v>1621</v>
      </c>
      <c r="C93" s="242"/>
      <c r="D93" s="68">
        <f>DatosDelitos!N42-DatosDelitos!N44</f>
        <v>4</v>
      </c>
    </row>
    <row r="94" spans="2:13" ht="13.35" customHeight="1" x14ac:dyDescent="0.25">
      <c r="B94" s="242" t="s">
        <v>1622</v>
      </c>
      <c r="C94" s="242"/>
      <c r="D94" s="68">
        <f>DatosDelitos!N50</f>
        <v>22</v>
      </c>
    </row>
    <row r="95" spans="2:13" ht="13.35" customHeight="1" x14ac:dyDescent="0.25">
      <c r="B95" s="242" t="s">
        <v>1623</v>
      </c>
      <c r="C95" s="242"/>
      <c r="D95" s="68">
        <f>DatosDelitos!N72</f>
        <v>0</v>
      </c>
    </row>
    <row r="96" spans="2:13" ht="27" customHeight="1" x14ac:dyDescent="0.25">
      <c r="B96" s="242" t="s">
        <v>1648</v>
      </c>
      <c r="C96" s="242"/>
      <c r="D96" s="68">
        <f>DatosDelitos!N74</f>
        <v>3</v>
      </c>
    </row>
    <row r="97" spans="2:4" ht="13.35" customHeight="1" x14ac:dyDescent="0.25">
      <c r="B97" s="242" t="s">
        <v>1625</v>
      </c>
      <c r="C97" s="242"/>
      <c r="D97" s="68">
        <f>DatosDelitos!N82</f>
        <v>7</v>
      </c>
    </row>
    <row r="98" spans="2:4" ht="13.35" customHeight="1" x14ac:dyDescent="0.25">
      <c r="B98" s="242" t="s">
        <v>1626</v>
      </c>
      <c r="C98" s="242"/>
      <c r="D98" s="68">
        <f>DatosDelitos!N85</f>
        <v>5</v>
      </c>
    </row>
    <row r="99" spans="2:4" ht="13.35" customHeight="1" x14ac:dyDescent="0.25">
      <c r="B99" s="242" t="s">
        <v>978</v>
      </c>
      <c r="C99" s="242"/>
      <c r="D99" s="68">
        <f>DatosDelitos!N97</f>
        <v>9</v>
      </c>
    </row>
    <row r="100" spans="2:4" ht="27" customHeight="1" x14ac:dyDescent="0.25">
      <c r="B100" s="242" t="s">
        <v>1649</v>
      </c>
      <c r="C100" s="242"/>
      <c r="D100" s="68">
        <f>DatosDelitos!N131</f>
        <v>0</v>
      </c>
    </row>
    <row r="101" spans="2:4" ht="13.35" customHeight="1" x14ac:dyDescent="0.25">
      <c r="B101" s="242" t="s">
        <v>1628</v>
      </c>
      <c r="C101" s="242"/>
      <c r="D101" s="68">
        <f>DatosDelitos!N137</f>
        <v>1</v>
      </c>
    </row>
    <row r="102" spans="2:4" ht="13.35" customHeight="1" x14ac:dyDescent="0.25">
      <c r="B102" s="242" t="s">
        <v>1629</v>
      </c>
      <c r="C102" s="242"/>
      <c r="D102" s="68">
        <f>DatosDelitos!N144</f>
        <v>1</v>
      </c>
    </row>
    <row r="103" spans="2:4" ht="13.35" customHeight="1" x14ac:dyDescent="0.25">
      <c r="B103" s="242" t="s">
        <v>1653</v>
      </c>
      <c r="C103" s="242"/>
      <c r="D103" s="68">
        <f>DatosDelitos!N148</f>
        <v>0</v>
      </c>
    </row>
    <row r="104" spans="2:4" ht="13.35" customHeight="1" x14ac:dyDescent="0.25">
      <c r="B104" s="242" t="s">
        <v>1196</v>
      </c>
      <c r="C104" s="242"/>
      <c r="D104" s="68">
        <f>SUM(DatosDelitos!N149,DatosDelitos!N150)</f>
        <v>0</v>
      </c>
    </row>
    <row r="105" spans="2:4" ht="13.35" customHeight="1" x14ac:dyDescent="0.25">
      <c r="B105" s="242" t="s">
        <v>1194</v>
      </c>
      <c r="C105" s="242"/>
      <c r="D105" s="68">
        <f>SUM(DatosDelitos!N151:N155)</f>
        <v>13</v>
      </c>
    </row>
    <row r="106" spans="2:4" ht="13.35" customHeight="1" x14ac:dyDescent="0.25">
      <c r="B106" s="242" t="s">
        <v>1631</v>
      </c>
      <c r="C106" s="242"/>
      <c r="D106" s="68">
        <f>SUM(SUM(DatosDelitos!N157:N160),SUM(DatosDelitos!N167:N172))</f>
        <v>1</v>
      </c>
    </row>
    <row r="107" spans="2:4" ht="13.35" customHeight="1" x14ac:dyDescent="0.25">
      <c r="B107" s="242" t="s">
        <v>1654</v>
      </c>
      <c r="C107" s="242"/>
      <c r="D107" s="68">
        <f>SUM(DatosDelitos!N161:N165)</f>
        <v>8</v>
      </c>
    </row>
    <row r="108" spans="2:4" ht="13.35" customHeight="1" x14ac:dyDescent="0.25">
      <c r="B108" s="242" t="s">
        <v>1632</v>
      </c>
      <c r="C108" s="242"/>
      <c r="D108" s="68">
        <f>SUM(DatosDelitos!N173:N177)</f>
        <v>5</v>
      </c>
    </row>
    <row r="109" spans="2:4" ht="13.35" customHeight="1" x14ac:dyDescent="0.25">
      <c r="B109" s="242" t="s">
        <v>1633</v>
      </c>
      <c r="C109" s="242"/>
      <c r="D109" s="68">
        <f>DatosDelitos!N178</f>
        <v>0</v>
      </c>
    </row>
    <row r="110" spans="2:4" ht="13.35" customHeight="1" x14ac:dyDescent="0.25">
      <c r="B110" s="242" t="s">
        <v>1634</v>
      </c>
      <c r="C110" s="242"/>
      <c r="D110" s="68">
        <f>DatosDelitos!N186</f>
        <v>4</v>
      </c>
    </row>
    <row r="111" spans="2:4" ht="13.35" customHeight="1" x14ac:dyDescent="0.25">
      <c r="B111" s="242" t="s">
        <v>1635</v>
      </c>
      <c r="C111" s="242"/>
      <c r="D111" s="68">
        <f>DatosDelitos!N201</f>
        <v>8</v>
      </c>
    </row>
    <row r="112" spans="2:4" ht="13.35" customHeight="1" x14ac:dyDescent="0.25">
      <c r="B112" s="242" t="s">
        <v>1636</v>
      </c>
      <c r="C112" s="242"/>
      <c r="D112" s="68">
        <f>DatosDelitos!N223</f>
        <v>7</v>
      </c>
    </row>
    <row r="113" spans="2:4" ht="13.35" customHeight="1" x14ac:dyDescent="0.25">
      <c r="B113" s="242" t="s">
        <v>1637</v>
      </c>
      <c r="C113" s="242"/>
      <c r="D113" s="68">
        <f>DatosDelitos!N244</f>
        <v>5</v>
      </c>
    </row>
    <row r="114" spans="2:4" ht="13.35" customHeight="1" x14ac:dyDescent="0.25">
      <c r="B114" s="242" t="s">
        <v>1638</v>
      </c>
      <c r="C114" s="242"/>
      <c r="D114" s="68">
        <f>DatosDelitos!N271</f>
        <v>1</v>
      </c>
    </row>
    <row r="115" spans="2:4" ht="38.25" customHeight="1" x14ac:dyDescent="0.25">
      <c r="B115" s="242" t="s">
        <v>1639</v>
      </c>
      <c r="C115" s="242"/>
      <c r="D115" s="68">
        <f>DatosDelitos!N301</f>
        <v>0</v>
      </c>
    </row>
    <row r="116" spans="2:4" ht="13.35" customHeight="1" x14ac:dyDescent="0.25">
      <c r="B116" s="242" t="s">
        <v>1640</v>
      </c>
      <c r="C116" s="242"/>
      <c r="D116" s="68">
        <f>DatosDelitos!N305</f>
        <v>0</v>
      </c>
    </row>
    <row r="117" spans="2:4" ht="13.35" customHeight="1" x14ac:dyDescent="0.25">
      <c r="B117" s="242" t="s">
        <v>1641</v>
      </c>
      <c r="C117" s="242"/>
      <c r="D117" s="68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8">
        <f>DatosDelitos!N318</f>
        <v>0</v>
      </c>
    </row>
    <row r="119" spans="2:4" ht="14.1" customHeight="1" x14ac:dyDescent="0.25">
      <c r="B119" s="242" t="s">
        <v>1642</v>
      </c>
      <c r="C119" s="242"/>
      <c r="D119" s="68">
        <f>DatosDelitos!N323</f>
        <v>5</v>
      </c>
    </row>
    <row r="120" spans="2:4" ht="12.75" customHeight="1" x14ac:dyDescent="0.25">
      <c r="B120" s="244" t="s">
        <v>1643</v>
      </c>
      <c r="C120" s="244"/>
      <c r="D120" s="68">
        <f>DatosDelitos!N325</f>
        <v>0</v>
      </c>
    </row>
    <row r="121" spans="2:4" ht="15" customHeight="1" x14ac:dyDescent="0.25">
      <c r="B121" s="244" t="s">
        <v>952</v>
      </c>
      <c r="C121" s="244"/>
      <c r="D121" s="68">
        <f>DatosDelitos!N337</f>
        <v>0</v>
      </c>
    </row>
    <row r="122" spans="2:4" ht="15" customHeight="1" x14ac:dyDescent="0.25">
      <c r="B122" s="244" t="s">
        <v>1644</v>
      </c>
      <c r="C122" s="244"/>
      <c r="D122" s="68">
        <f>DatosDelitos!N339</f>
        <v>0</v>
      </c>
    </row>
    <row r="123" spans="2:4" ht="15" customHeight="1" x14ac:dyDescent="0.25">
      <c r="B123" s="242" t="s">
        <v>1650</v>
      </c>
      <c r="C123" s="242"/>
      <c r="D123" s="68">
        <f>SUM(D87:D122)</f>
        <v>128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6" t="s">
        <v>318</v>
      </c>
      <c r="B5" s="197"/>
      <c r="C5" s="21">
        <v>50</v>
      </c>
      <c r="D5" s="21">
        <v>54</v>
      </c>
      <c r="E5" s="22">
        <v>-7.4074074074074098E-2</v>
      </c>
      <c r="F5" s="21">
        <v>1</v>
      </c>
      <c r="G5" s="21">
        <v>0</v>
      </c>
      <c r="H5" s="21">
        <v>11</v>
      </c>
      <c r="I5" s="21">
        <v>4</v>
      </c>
      <c r="J5" s="21">
        <v>11</v>
      </c>
      <c r="K5" s="21">
        <v>5</v>
      </c>
      <c r="L5" s="21">
        <v>6</v>
      </c>
      <c r="M5" s="21">
        <v>1</v>
      </c>
      <c r="N5" s="21">
        <v>0</v>
      </c>
      <c r="O5" s="21">
        <v>21</v>
      </c>
      <c r="P5" s="23">
        <v>9</v>
      </c>
    </row>
    <row r="6" spans="1:16" x14ac:dyDescent="0.25">
      <c r="A6" s="24" t="s">
        <v>319</v>
      </c>
      <c r="B6" s="24" t="s">
        <v>320</v>
      </c>
      <c r="C6" s="12">
        <v>26</v>
      </c>
      <c r="D6" s="12">
        <v>38</v>
      </c>
      <c r="E6" s="25">
        <v>-0.31578947368421101</v>
      </c>
      <c r="F6" s="12">
        <v>1</v>
      </c>
      <c r="G6" s="12">
        <v>0</v>
      </c>
      <c r="H6" s="12">
        <v>5</v>
      </c>
      <c r="I6" s="12">
        <v>1</v>
      </c>
      <c r="J6" s="12">
        <v>11</v>
      </c>
      <c r="K6" s="12">
        <v>5</v>
      </c>
      <c r="L6" s="12">
        <v>5</v>
      </c>
      <c r="M6" s="12">
        <v>1</v>
      </c>
      <c r="N6" s="12">
        <v>0</v>
      </c>
      <c r="O6" s="12">
        <v>20</v>
      </c>
      <c r="P6" s="19">
        <v>3</v>
      </c>
    </row>
    <row r="7" spans="1:16" x14ac:dyDescent="0.25">
      <c r="A7" s="24" t="s">
        <v>321</v>
      </c>
      <c r="B7" s="24" t="s">
        <v>322</v>
      </c>
      <c r="C7" s="12">
        <v>0</v>
      </c>
      <c r="D7" s="12">
        <v>3</v>
      </c>
      <c r="E7" s="25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0</v>
      </c>
    </row>
    <row r="8" spans="1:16" x14ac:dyDescent="0.25">
      <c r="A8" s="24" t="s">
        <v>323</v>
      </c>
      <c r="B8" s="24" t="s">
        <v>324</v>
      </c>
      <c r="C8" s="12">
        <v>22</v>
      </c>
      <c r="D8" s="12">
        <v>8</v>
      </c>
      <c r="E8" s="25">
        <v>1.75</v>
      </c>
      <c r="F8" s="12">
        <v>0</v>
      </c>
      <c r="G8" s="12">
        <v>0</v>
      </c>
      <c r="H8" s="12">
        <v>6</v>
      </c>
      <c r="I8" s="12">
        <v>3</v>
      </c>
      <c r="J8" s="12">
        <v>0</v>
      </c>
      <c r="K8" s="12">
        <v>0</v>
      </c>
      <c r="L8" s="12">
        <v>1</v>
      </c>
      <c r="M8" s="12">
        <v>0</v>
      </c>
      <c r="N8" s="12">
        <v>0</v>
      </c>
      <c r="O8" s="12">
        <v>1</v>
      </c>
      <c r="P8" s="19">
        <v>6</v>
      </c>
    </row>
    <row r="9" spans="1:16" x14ac:dyDescent="0.25">
      <c r="A9" s="24" t="s">
        <v>325</v>
      </c>
      <c r="B9" s="24" t="s">
        <v>326</v>
      </c>
      <c r="C9" s="12">
        <v>2</v>
      </c>
      <c r="D9" s="12">
        <v>5</v>
      </c>
      <c r="E9" s="25">
        <v>-0.6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6" t="s">
        <v>327</v>
      </c>
      <c r="B10" s="197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0</v>
      </c>
      <c r="E11" s="25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6" t="s">
        <v>332</v>
      </c>
      <c r="B13" s="197"/>
      <c r="C13" s="21">
        <v>4214</v>
      </c>
      <c r="D13" s="21">
        <v>4641</v>
      </c>
      <c r="E13" s="22">
        <v>-9.2006033182503805E-2</v>
      </c>
      <c r="F13" s="21">
        <v>619</v>
      </c>
      <c r="G13" s="21">
        <v>219</v>
      </c>
      <c r="H13" s="21">
        <v>614</v>
      </c>
      <c r="I13" s="21">
        <v>548</v>
      </c>
      <c r="J13" s="21">
        <v>27</v>
      </c>
      <c r="K13" s="21">
        <v>18</v>
      </c>
      <c r="L13" s="21">
        <v>5</v>
      </c>
      <c r="M13" s="21">
        <v>0</v>
      </c>
      <c r="N13" s="21">
        <v>5</v>
      </c>
      <c r="O13" s="21">
        <v>29</v>
      </c>
      <c r="P13" s="23">
        <v>435</v>
      </c>
    </row>
    <row r="14" spans="1:16" x14ac:dyDescent="0.25">
      <c r="A14" s="24" t="s">
        <v>333</v>
      </c>
      <c r="B14" s="24" t="s">
        <v>334</v>
      </c>
      <c r="C14" s="12">
        <v>2718</v>
      </c>
      <c r="D14" s="12">
        <v>2941</v>
      </c>
      <c r="E14" s="25">
        <v>-7.5824549472968406E-2</v>
      </c>
      <c r="F14" s="12">
        <v>144</v>
      </c>
      <c r="G14" s="12">
        <v>45</v>
      </c>
      <c r="H14" s="12">
        <v>311</v>
      </c>
      <c r="I14" s="12">
        <v>250</v>
      </c>
      <c r="J14" s="12">
        <v>10</v>
      </c>
      <c r="K14" s="12">
        <v>2</v>
      </c>
      <c r="L14" s="12">
        <v>4</v>
      </c>
      <c r="M14" s="12">
        <v>0</v>
      </c>
      <c r="N14" s="12">
        <v>1</v>
      </c>
      <c r="O14" s="12">
        <v>23</v>
      </c>
      <c r="P14" s="19">
        <v>151</v>
      </c>
    </row>
    <row r="15" spans="1:16" x14ac:dyDescent="0.25">
      <c r="A15" s="24" t="s">
        <v>335</v>
      </c>
      <c r="B15" s="24" t="s">
        <v>336</v>
      </c>
      <c r="C15" s="12">
        <v>9</v>
      </c>
      <c r="D15" s="12">
        <v>6</v>
      </c>
      <c r="E15" s="25">
        <v>0.5</v>
      </c>
      <c r="F15" s="12">
        <v>4</v>
      </c>
      <c r="G15" s="12">
        <v>0</v>
      </c>
      <c r="H15" s="12">
        <v>14</v>
      </c>
      <c r="I15" s="12">
        <v>15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  <c r="P15" s="19">
        <v>4</v>
      </c>
    </row>
    <row r="16" spans="1:16" x14ac:dyDescent="0.25">
      <c r="A16" s="24" t="s">
        <v>337</v>
      </c>
      <c r="B16" s="24" t="s">
        <v>338</v>
      </c>
      <c r="C16" s="12">
        <v>349</v>
      </c>
      <c r="D16" s="12">
        <v>648</v>
      </c>
      <c r="E16" s="25">
        <v>-0.46141975308642003</v>
      </c>
      <c r="F16" s="12">
        <v>11</v>
      </c>
      <c r="G16" s="12">
        <v>2</v>
      </c>
      <c r="H16" s="12">
        <v>16</v>
      </c>
      <c r="I16" s="12">
        <v>17</v>
      </c>
      <c r="J16" s="12">
        <v>1</v>
      </c>
      <c r="K16" s="12">
        <v>0</v>
      </c>
      <c r="L16" s="12">
        <v>0</v>
      </c>
      <c r="M16" s="12">
        <v>0</v>
      </c>
      <c r="N16" s="12">
        <v>1</v>
      </c>
      <c r="O16" s="12">
        <v>1</v>
      </c>
      <c r="P16" s="19">
        <v>11</v>
      </c>
    </row>
    <row r="17" spans="1:16" ht="33.75" x14ac:dyDescent="0.25">
      <c r="A17" s="24" t="s">
        <v>339</v>
      </c>
      <c r="B17" s="24" t="s">
        <v>340</v>
      </c>
      <c r="C17" s="12">
        <v>1133</v>
      </c>
      <c r="D17" s="12">
        <v>1038</v>
      </c>
      <c r="E17" s="25">
        <v>9.1522157996146394E-2</v>
      </c>
      <c r="F17" s="12">
        <v>460</v>
      </c>
      <c r="G17" s="12">
        <v>172</v>
      </c>
      <c r="H17" s="12">
        <v>270</v>
      </c>
      <c r="I17" s="12">
        <v>264</v>
      </c>
      <c r="J17" s="12">
        <v>16</v>
      </c>
      <c r="K17" s="12">
        <v>14</v>
      </c>
      <c r="L17" s="12">
        <v>1</v>
      </c>
      <c r="M17" s="12">
        <v>0</v>
      </c>
      <c r="N17" s="12">
        <v>3</v>
      </c>
      <c r="O17" s="12">
        <v>5</v>
      </c>
      <c r="P17" s="19">
        <v>269</v>
      </c>
    </row>
    <row r="18" spans="1:16" x14ac:dyDescent="0.25">
      <c r="A18" s="24" t="s">
        <v>341</v>
      </c>
      <c r="B18" s="24" t="s">
        <v>342</v>
      </c>
      <c r="C18" s="12">
        <v>5</v>
      </c>
      <c r="D18" s="12">
        <v>8</v>
      </c>
      <c r="E18" s="25">
        <v>-0.375</v>
      </c>
      <c r="F18" s="12">
        <v>0</v>
      </c>
      <c r="G18" s="12">
        <v>0</v>
      </c>
      <c r="H18" s="12">
        <v>3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6" t="s">
        <v>345</v>
      </c>
      <c r="B20" s="197"/>
      <c r="C20" s="21">
        <v>1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1</v>
      </c>
      <c r="D22" s="12">
        <v>0</v>
      </c>
      <c r="E22" s="25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6" t="s">
        <v>350</v>
      </c>
      <c r="B23" s="197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6" t="s">
        <v>363</v>
      </c>
      <c r="B30" s="197"/>
      <c r="C30" s="21">
        <v>1154</v>
      </c>
      <c r="D30" s="21">
        <v>1056</v>
      </c>
      <c r="E30" s="22">
        <v>9.2803030303030304E-2</v>
      </c>
      <c r="F30" s="21">
        <v>286</v>
      </c>
      <c r="G30" s="21">
        <v>128</v>
      </c>
      <c r="H30" s="21">
        <v>298</v>
      </c>
      <c r="I30" s="21">
        <v>314</v>
      </c>
      <c r="J30" s="21">
        <v>4</v>
      </c>
      <c r="K30" s="21">
        <v>12</v>
      </c>
      <c r="L30" s="21">
        <v>6</v>
      </c>
      <c r="M30" s="21">
        <v>3</v>
      </c>
      <c r="N30" s="21">
        <v>11</v>
      </c>
      <c r="O30" s="21">
        <v>7</v>
      </c>
      <c r="P30" s="23">
        <v>283</v>
      </c>
    </row>
    <row r="31" spans="1:16" x14ac:dyDescent="0.25">
      <c r="A31" s="24" t="s">
        <v>364</v>
      </c>
      <c r="B31" s="24" t="s">
        <v>365</v>
      </c>
      <c r="C31" s="12">
        <v>22</v>
      </c>
      <c r="D31" s="12">
        <v>8</v>
      </c>
      <c r="E31" s="25">
        <v>1.75</v>
      </c>
      <c r="F31" s="12">
        <v>1</v>
      </c>
      <c r="G31" s="12">
        <v>0</v>
      </c>
      <c r="H31" s="12">
        <v>2</v>
      </c>
      <c r="I31" s="12">
        <v>3</v>
      </c>
      <c r="J31" s="12">
        <v>1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19">
        <v>2</v>
      </c>
    </row>
    <row r="32" spans="1:16" x14ac:dyDescent="0.25">
      <c r="A32" s="24" t="s">
        <v>366</v>
      </c>
      <c r="B32" s="24" t="s">
        <v>367</v>
      </c>
      <c r="C32" s="12">
        <v>3</v>
      </c>
      <c r="D32" s="12">
        <v>6</v>
      </c>
      <c r="E32" s="25">
        <v>-0.5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362</v>
      </c>
      <c r="D33" s="12">
        <v>377</v>
      </c>
      <c r="E33" s="25">
        <v>-3.9787798408488097E-2</v>
      </c>
      <c r="F33" s="12">
        <v>80</v>
      </c>
      <c r="G33" s="12">
        <v>35</v>
      </c>
      <c r="H33" s="12">
        <v>76</v>
      </c>
      <c r="I33" s="12">
        <v>75</v>
      </c>
      <c r="J33" s="12">
        <v>0</v>
      </c>
      <c r="K33" s="12">
        <v>0</v>
      </c>
      <c r="L33" s="12">
        <v>3</v>
      </c>
      <c r="M33" s="12">
        <v>1</v>
      </c>
      <c r="N33" s="12">
        <v>4</v>
      </c>
      <c r="O33" s="12">
        <v>4</v>
      </c>
      <c r="P33" s="19">
        <v>65</v>
      </c>
    </row>
    <row r="34" spans="1:16" x14ac:dyDescent="0.25">
      <c r="A34" s="24" t="s">
        <v>370</v>
      </c>
      <c r="B34" s="24" t="s">
        <v>371</v>
      </c>
      <c r="C34" s="12">
        <v>56</v>
      </c>
      <c r="D34" s="12">
        <v>40</v>
      </c>
      <c r="E34" s="25">
        <v>0.4</v>
      </c>
      <c r="F34" s="12">
        <v>4</v>
      </c>
      <c r="G34" s="12">
        <v>1</v>
      </c>
      <c r="H34" s="12">
        <v>11</v>
      </c>
      <c r="I34" s="12">
        <v>8</v>
      </c>
      <c r="J34" s="12">
        <v>0</v>
      </c>
      <c r="K34" s="12">
        <v>0</v>
      </c>
      <c r="L34" s="12">
        <v>1</v>
      </c>
      <c r="M34" s="12">
        <v>0</v>
      </c>
      <c r="N34" s="12">
        <v>0</v>
      </c>
      <c r="O34" s="12">
        <v>0</v>
      </c>
      <c r="P34" s="19">
        <v>3</v>
      </c>
    </row>
    <row r="35" spans="1:16" x14ac:dyDescent="0.25">
      <c r="A35" s="24" t="s">
        <v>372</v>
      </c>
      <c r="B35" s="24" t="s">
        <v>373</v>
      </c>
      <c r="C35" s="12">
        <v>267</v>
      </c>
      <c r="D35" s="12">
        <v>250</v>
      </c>
      <c r="E35" s="25">
        <v>6.8000000000000005E-2</v>
      </c>
      <c r="F35" s="12">
        <v>32</v>
      </c>
      <c r="G35" s="12">
        <v>11</v>
      </c>
      <c r="H35" s="12">
        <v>26</v>
      </c>
      <c r="I35" s="12">
        <v>27</v>
      </c>
      <c r="J35" s="12">
        <v>1</v>
      </c>
      <c r="K35" s="12">
        <v>0</v>
      </c>
      <c r="L35" s="12">
        <v>1</v>
      </c>
      <c r="M35" s="12">
        <v>2</v>
      </c>
      <c r="N35" s="12">
        <v>5</v>
      </c>
      <c r="O35" s="12">
        <v>0</v>
      </c>
      <c r="P35" s="19">
        <v>22</v>
      </c>
    </row>
    <row r="36" spans="1:16" ht="22.5" x14ac:dyDescent="0.25">
      <c r="A36" s="24" t="s">
        <v>374</v>
      </c>
      <c r="B36" s="24" t="s">
        <v>375</v>
      </c>
      <c r="C36" s="12">
        <v>127</v>
      </c>
      <c r="D36" s="12">
        <v>100</v>
      </c>
      <c r="E36" s="25">
        <v>0.27</v>
      </c>
      <c r="F36" s="12">
        <v>80</v>
      </c>
      <c r="G36" s="12">
        <v>49</v>
      </c>
      <c r="H36" s="12">
        <v>103</v>
      </c>
      <c r="I36" s="12">
        <v>124</v>
      </c>
      <c r="J36" s="12">
        <v>2</v>
      </c>
      <c r="K36" s="12">
        <v>8</v>
      </c>
      <c r="L36" s="12">
        <v>0</v>
      </c>
      <c r="M36" s="12">
        <v>0</v>
      </c>
      <c r="N36" s="12">
        <v>0</v>
      </c>
      <c r="O36" s="12">
        <v>2</v>
      </c>
      <c r="P36" s="19">
        <v>112</v>
      </c>
    </row>
    <row r="37" spans="1:16" ht="22.5" x14ac:dyDescent="0.25">
      <c r="A37" s="24" t="s">
        <v>376</v>
      </c>
      <c r="B37" s="24" t="s">
        <v>377</v>
      </c>
      <c r="C37" s="12">
        <v>128</v>
      </c>
      <c r="D37" s="12">
        <v>95</v>
      </c>
      <c r="E37" s="25">
        <v>0.34736842105263099</v>
      </c>
      <c r="F37" s="12">
        <v>49</v>
      </c>
      <c r="G37" s="12">
        <v>20</v>
      </c>
      <c r="H37" s="12">
        <v>56</v>
      </c>
      <c r="I37" s="12">
        <v>63</v>
      </c>
      <c r="J37" s="12">
        <v>0</v>
      </c>
      <c r="K37" s="12">
        <v>4</v>
      </c>
      <c r="L37" s="12">
        <v>0</v>
      </c>
      <c r="M37" s="12">
        <v>0</v>
      </c>
      <c r="N37" s="12">
        <v>0</v>
      </c>
      <c r="O37" s="12">
        <v>0</v>
      </c>
      <c r="P37" s="19">
        <v>48</v>
      </c>
    </row>
    <row r="38" spans="1:16" ht="22.5" x14ac:dyDescent="0.25">
      <c r="A38" s="24" t="s">
        <v>378</v>
      </c>
      <c r="B38" s="24" t="s">
        <v>379</v>
      </c>
      <c r="C38" s="12">
        <v>28</v>
      </c>
      <c r="D38" s="12">
        <v>41</v>
      </c>
      <c r="E38" s="25">
        <v>-0.31707317073170699</v>
      </c>
      <c r="F38" s="12">
        <v>16</v>
      </c>
      <c r="G38" s="12">
        <v>8</v>
      </c>
      <c r="H38" s="12">
        <v>11</v>
      </c>
      <c r="I38" s="12">
        <v>6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14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1</v>
      </c>
      <c r="E39" s="25">
        <v>-1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161</v>
      </c>
      <c r="D41" s="12">
        <v>138</v>
      </c>
      <c r="E41" s="25">
        <v>0.16666666666666699</v>
      </c>
      <c r="F41" s="12">
        <v>24</v>
      </c>
      <c r="G41" s="12">
        <v>4</v>
      </c>
      <c r="H41" s="12">
        <v>13</v>
      </c>
      <c r="I41" s="12">
        <v>8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1</v>
      </c>
      <c r="P41" s="19">
        <v>17</v>
      </c>
    </row>
    <row r="42" spans="1:16" x14ac:dyDescent="0.25">
      <c r="A42" s="196" t="s">
        <v>386</v>
      </c>
      <c r="B42" s="197"/>
      <c r="C42" s="21">
        <v>853</v>
      </c>
      <c r="D42" s="21">
        <v>898</v>
      </c>
      <c r="E42" s="22">
        <v>-5.0111358574610201E-2</v>
      </c>
      <c r="F42" s="21">
        <v>269</v>
      </c>
      <c r="G42" s="21">
        <v>51</v>
      </c>
      <c r="H42" s="21">
        <v>158</v>
      </c>
      <c r="I42" s="21">
        <v>107</v>
      </c>
      <c r="J42" s="21">
        <v>11</v>
      </c>
      <c r="K42" s="21">
        <v>10</v>
      </c>
      <c r="L42" s="21">
        <v>0</v>
      </c>
      <c r="M42" s="21">
        <v>0</v>
      </c>
      <c r="N42" s="21">
        <v>7</v>
      </c>
      <c r="O42" s="21">
        <v>5</v>
      </c>
      <c r="P42" s="23">
        <v>93</v>
      </c>
    </row>
    <row r="43" spans="1:16" x14ac:dyDescent="0.25">
      <c r="A43" s="24" t="s">
        <v>387</v>
      </c>
      <c r="B43" s="24" t="s">
        <v>388</v>
      </c>
      <c r="C43" s="12">
        <v>17</v>
      </c>
      <c r="D43" s="12">
        <v>8</v>
      </c>
      <c r="E43" s="25">
        <v>1.125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0</v>
      </c>
    </row>
    <row r="44" spans="1:16" ht="22.5" x14ac:dyDescent="0.25">
      <c r="A44" s="24" t="s">
        <v>389</v>
      </c>
      <c r="B44" s="24" t="s">
        <v>390</v>
      </c>
      <c r="C44" s="12">
        <v>821</v>
      </c>
      <c r="D44" s="12">
        <v>868</v>
      </c>
      <c r="E44" s="25">
        <v>-5.4147465437787999E-2</v>
      </c>
      <c r="F44" s="12">
        <v>268</v>
      </c>
      <c r="G44" s="12">
        <v>51</v>
      </c>
      <c r="H44" s="12">
        <v>155</v>
      </c>
      <c r="I44" s="12">
        <v>106</v>
      </c>
      <c r="J44" s="12">
        <v>11</v>
      </c>
      <c r="K44" s="12">
        <v>10</v>
      </c>
      <c r="L44" s="12">
        <v>0</v>
      </c>
      <c r="M44" s="12">
        <v>0</v>
      </c>
      <c r="N44" s="12">
        <v>3</v>
      </c>
      <c r="O44" s="12">
        <v>5</v>
      </c>
      <c r="P44" s="19">
        <v>93</v>
      </c>
    </row>
    <row r="45" spans="1:16" x14ac:dyDescent="0.25">
      <c r="A45" s="24" t="s">
        <v>391</v>
      </c>
      <c r="B45" s="24" t="s">
        <v>392</v>
      </c>
      <c r="C45" s="12">
        <v>2</v>
      </c>
      <c r="D45" s="12">
        <v>1</v>
      </c>
      <c r="E45" s="25">
        <v>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7</v>
      </c>
      <c r="D46" s="12">
        <v>9</v>
      </c>
      <c r="E46" s="25">
        <v>-0.22222222222222199</v>
      </c>
      <c r="F46" s="12">
        <v>0</v>
      </c>
      <c r="G46" s="12">
        <v>0</v>
      </c>
      <c r="H46" s="12">
        <v>3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6</v>
      </c>
      <c r="D48" s="12">
        <v>12</v>
      </c>
      <c r="E48" s="25">
        <v>-0.5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0</v>
      </c>
      <c r="D49" s="12">
        <v>0</v>
      </c>
      <c r="E49" s="25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0</v>
      </c>
      <c r="P49" s="19">
        <v>0</v>
      </c>
    </row>
    <row r="50" spans="1:16" x14ac:dyDescent="0.25">
      <c r="A50" s="196" t="s">
        <v>401</v>
      </c>
      <c r="B50" s="197"/>
      <c r="C50" s="21">
        <v>613</v>
      </c>
      <c r="D50" s="21">
        <v>574</v>
      </c>
      <c r="E50" s="22">
        <v>6.7944250871080095E-2</v>
      </c>
      <c r="F50" s="21">
        <v>64</v>
      </c>
      <c r="G50" s="21">
        <v>23</v>
      </c>
      <c r="H50" s="21">
        <v>103</v>
      </c>
      <c r="I50" s="21">
        <v>89</v>
      </c>
      <c r="J50" s="21">
        <v>55</v>
      </c>
      <c r="K50" s="21">
        <v>48</v>
      </c>
      <c r="L50" s="21">
        <v>0</v>
      </c>
      <c r="M50" s="21">
        <v>0</v>
      </c>
      <c r="N50" s="21">
        <v>22</v>
      </c>
      <c r="O50" s="21">
        <v>23</v>
      </c>
      <c r="P50" s="23">
        <v>81</v>
      </c>
    </row>
    <row r="51" spans="1:16" x14ac:dyDescent="0.25">
      <c r="A51" s="24" t="s">
        <v>402</v>
      </c>
      <c r="B51" s="24" t="s">
        <v>403</v>
      </c>
      <c r="C51" s="12">
        <v>358</v>
      </c>
      <c r="D51" s="12">
        <v>345</v>
      </c>
      <c r="E51" s="25">
        <v>3.7681159420289899E-2</v>
      </c>
      <c r="F51" s="12">
        <v>51</v>
      </c>
      <c r="G51" s="12">
        <v>17</v>
      </c>
      <c r="H51" s="12">
        <v>62</v>
      </c>
      <c r="I51" s="12">
        <v>58</v>
      </c>
      <c r="J51" s="12">
        <v>39</v>
      </c>
      <c r="K51" s="12">
        <v>27</v>
      </c>
      <c r="L51" s="12">
        <v>0</v>
      </c>
      <c r="M51" s="12">
        <v>0</v>
      </c>
      <c r="N51" s="12">
        <v>6</v>
      </c>
      <c r="O51" s="12">
        <v>18</v>
      </c>
      <c r="P51" s="19">
        <v>39</v>
      </c>
    </row>
    <row r="52" spans="1:16" x14ac:dyDescent="0.25">
      <c r="A52" s="24" t="s">
        <v>404</v>
      </c>
      <c r="B52" s="24" t="s">
        <v>405</v>
      </c>
      <c r="C52" s="12">
        <v>6</v>
      </c>
      <c r="D52" s="12">
        <v>14</v>
      </c>
      <c r="E52" s="25">
        <v>-0.57142857142857095</v>
      </c>
      <c r="F52" s="12">
        <v>1</v>
      </c>
      <c r="G52" s="12">
        <v>0</v>
      </c>
      <c r="H52" s="12">
        <v>1</v>
      </c>
      <c r="I52" s="12">
        <v>0</v>
      </c>
      <c r="J52" s="12">
        <v>1</v>
      </c>
      <c r="K52" s="12">
        <v>4</v>
      </c>
      <c r="L52" s="12">
        <v>0</v>
      </c>
      <c r="M52" s="12">
        <v>0</v>
      </c>
      <c r="N52" s="12">
        <v>1</v>
      </c>
      <c r="O52" s="12">
        <v>0</v>
      </c>
      <c r="P52" s="19">
        <v>1</v>
      </c>
    </row>
    <row r="53" spans="1:16" x14ac:dyDescent="0.25">
      <c r="A53" s="24" t="s">
        <v>406</v>
      </c>
      <c r="B53" s="24" t="s">
        <v>407</v>
      </c>
      <c r="C53" s="12">
        <v>19</v>
      </c>
      <c r="D53" s="12">
        <v>18</v>
      </c>
      <c r="E53" s="25">
        <v>5.5555555555555601E-2</v>
      </c>
      <c r="F53" s="12">
        <v>1</v>
      </c>
      <c r="G53" s="12">
        <v>0</v>
      </c>
      <c r="H53" s="12">
        <v>6</v>
      </c>
      <c r="I53" s="12">
        <v>7</v>
      </c>
      <c r="J53" s="12">
        <v>2</v>
      </c>
      <c r="K53" s="12">
        <v>1</v>
      </c>
      <c r="L53" s="12">
        <v>0</v>
      </c>
      <c r="M53" s="12">
        <v>0</v>
      </c>
      <c r="N53" s="12">
        <v>0</v>
      </c>
      <c r="O53" s="12">
        <v>1</v>
      </c>
      <c r="P53" s="19">
        <v>5</v>
      </c>
    </row>
    <row r="54" spans="1:16" ht="22.5" x14ac:dyDescent="0.25">
      <c r="A54" s="24" t="s">
        <v>408</v>
      </c>
      <c r="B54" s="24" t="s">
        <v>409</v>
      </c>
      <c r="C54" s="12">
        <v>1</v>
      </c>
      <c r="D54" s="12">
        <v>8</v>
      </c>
      <c r="E54" s="25">
        <v>-0.875</v>
      </c>
      <c r="F54" s="12">
        <v>0</v>
      </c>
      <c r="G54" s="12">
        <v>0</v>
      </c>
      <c r="H54" s="12">
        <v>1</v>
      </c>
      <c r="I54" s="12">
        <v>0</v>
      </c>
      <c r="J54" s="12">
        <v>0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19">
        <v>1</v>
      </c>
    </row>
    <row r="55" spans="1:16" x14ac:dyDescent="0.25">
      <c r="A55" s="24" t="s">
        <v>410</v>
      </c>
      <c r="B55" s="24" t="s">
        <v>411</v>
      </c>
      <c r="C55" s="12">
        <v>0</v>
      </c>
      <c r="D55" s="12">
        <v>0</v>
      </c>
      <c r="E55" s="25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17</v>
      </c>
      <c r="D56" s="12">
        <v>8</v>
      </c>
      <c r="E56" s="25">
        <v>1.125</v>
      </c>
      <c r="F56" s="12">
        <v>1</v>
      </c>
      <c r="G56" s="12">
        <v>1</v>
      </c>
      <c r="H56" s="12">
        <v>4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3</v>
      </c>
    </row>
    <row r="57" spans="1:16" ht="22.5" x14ac:dyDescent="0.25">
      <c r="A57" s="24" t="s">
        <v>414</v>
      </c>
      <c r="B57" s="24" t="s">
        <v>415</v>
      </c>
      <c r="C57" s="12">
        <v>20</v>
      </c>
      <c r="D57" s="12">
        <v>21</v>
      </c>
      <c r="E57" s="25">
        <v>-4.7619047619047603E-2</v>
      </c>
      <c r="F57" s="12">
        <v>6</v>
      </c>
      <c r="G57" s="12">
        <v>4</v>
      </c>
      <c r="H57" s="12">
        <v>6</v>
      </c>
      <c r="I57" s="12">
        <v>4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19">
        <v>6</v>
      </c>
    </row>
    <row r="58" spans="1:16" ht="22.5" x14ac:dyDescent="0.25">
      <c r="A58" s="24" t="s">
        <v>416</v>
      </c>
      <c r="B58" s="24" t="s">
        <v>417</v>
      </c>
      <c r="C58" s="12">
        <v>0</v>
      </c>
      <c r="D58" s="12">
        <v>1</v>
      </c>
      <c r="E58" s="25">
        <v>-1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2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4" t="s">
        <v>418</v>
      </c>
      <c r="B59" s="24" t="s">
        <v>419</v>
      </c>
      <c r="C59" s="12">
        <v>6</v>
      </c>
      <c r="D59" s="12">
        <v>3</v>
      </c>
      <c r="E59" s="25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5</v>
      </c>
      <c r="D60" s="12">
        <v>2</v>
      </c>
      <c r="E60" s="25">
        <v>1.5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19">
        <v>1</v>
      </c>
    </row>
    <row r="61" spans="1:16" ht="33.75" x14ac:dyDescent="0.25">
      <c r="A61" s="24" t="s">
        <v>422</v>
      </c>
      <c r="B61" s="24" t="s">
        <v>423</v>
      </c>
      <c r="C61" s="12">
        <v>14</v>
      </c>
      <c r="D61" s="12">
        <v>11</v>
      </c>
      <c r="E61" s="25">
        <v>0.27272727272727298</v>
      </c>
      <c r="F61" s="12">
        <v>0</v>
      </c>
      <c r="G61" s="12">
        <v>0</v>
      </c>
      <c r="H61" s="12">
        <v>4</v>
      </c>
      <c r="I61" s="12">
        <v>2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9">
        <v>4</v>
      </c>
    </row>
    <row r="62" spans="1:16" x14ac:dyDescent="0.25">
      <c r="A62" s="24" t="s">
        <v>424</v>
      </c>
      <c r="B62" s="24" t="s">
        <v>425</v>
      </c>
      <c r="C62" s="12">
        <v>18</v>
      </c>
      <c r="D62" s="12">
        <v>8</v>
      </c>
      <c r="E62" s="25">
        <v>1.25</v>
      </c>
      <c r="F62" s="12">
        <v>0</v>
      </c>
      <c r="G62" s="12">
        <v>0</v>
      </c>
      <c r="H62" s="12">
        <v>2</v>
      </c>
      <c r="I62" s="12">
        <v>4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19">
        <v>4</v>
      </c>
    </row>
    <row r="63" spans="1:16" ht="22.5" x14ac:dyDescent="0.25">
      <c r="A63" s="24" t="s">
        <v>426</v>
      </c>
      <c r="B63" s="24" t="s">
        <v>427</v>
      </c>
      <c r="C63" s="12">
        <v>31</v>
      </c>
      <c r="D63" s="12">
        <v>26</v>
      </c>
      <c r="E63" s="25">
        <v>0.19230769230769201</v>
      </c>
      <c r="F63" s="12">
        <v>0</v>
      </c>
      <c r="G63" s="12">
        <v>0</v>
      </c>
      <c r="H63" s="12">
        <v>0</v>
      </c>
      <c r="I63" s="12">
        <v>0</v>
      </c>
      <c r="J63" s="12">
        <v>2</v>
      </c>
      <c r="K63" s="12">
        <v>1</v>
      </c>
      <c r="L63" s="12">
        <v>0</v>
      </c>
      <c r="M63" s="12">
        <v>0</v>
      </c>
      <c r="N63" s="12">
        <v>6</v>
      </c>
      <c r="O63" s="12">
        <v>1</v>
      </c>
      <c r="P63" s="19">
        <v>7</v>
      </c>
    </row>
    <row r="64" spans="1:16" ht="22.5" x14ac:dyDescent="0.25">
      <c r="A64" s="24" t="s">
        <v>428</v>
      </c>
      <c r="B64" s="24" t="s">
        <v>429</v>
      </c>
      <c r="C64" s="12">
        <v>90</v>
      </c>
      <c r="D64" s="12">
        <v>89</v>
      </c>
      <c r="E64" s="25">
        <v>1.1235955056179799E-2</v>
      </c>
      <c r="F64" s="12">
        <v>4</v>
      </c>
      <c r="G64" s="12">
        <v>1</v>
      </c>
      <c r="H64" s="12">
        <v>14</v>
      </c>
      <c r="I64" s="12">
        <v>10</v>
      </c>
      <c r="J64" s="12">
        <v>6</v>
      </c>
      <c r="K64" s="12">
        <v>4</v>
      </c>
      <c r="L64" s="12">
        <v>0</v>
      </c>
      <c r="M64" s="12">
        <v>0</v>
      </c>
      <c r="N64" s="12">
        <v>9</v>
      </c>
      <c r="O64" s="12">
        <v>1</v>
      </c>
      <c r="P64" s="19">
        <v>8</v>
      </c>
    </row>
    <row r="65" spans="1:16" ht="33.75" x14ac:dyDescent="0.25">
      <c r="A65" s="24" t="s">
        <v>430</v>
      </c>
      <c r="B65" s="24" t="s">
        <v>431</v>
      </c>
      <c r="C65" s="12">
        <v>4</v>
      </c>
      <c r="D65" s="12">
        <v>6</v>
      </c>
      <c r="E65" s="25">
        <v>-0.33333333333333298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4" t="s">
        <v>432</v>
      </c>
      <c r="B66" s="24" t="s">
        <v>433</v>
      </c>
      <c r="C66" s="12">
        <v>1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1</v>
      </c>
    </row>
    <row r="67" spans="1:16" ht="33.75" x14ac:dyDescent="0.25">
      <c r="A67" s="24" t="s">
        <v>434</v>
      </c>
      <c r="B67" s="24" t="s">
        <v>435</v>
      </c>
      <c r="C67" s="12">
        <v>19</v>
      </c>
      <c r="D67" s="12">
        <v>12</v>
      </c>
      <c r="E67" s="25">
        <v>0.58333333333333304</v>
      </c>
      <c r="F67" s="12">
        <v>0</v>
      </c>
      <c r="G67" s="12">
        <v>0</v>
      </c>
      <c r="H67" s="12">
        <v>1</v>
      </c>
      <c r="I67" s="12">
        <v>0</v>
      </c>
      <c r="J67" s="12">
        <v>5</v>
      </c>
      <c r="K67" s="12">
        <v>4</v>
      </c>
      <c r="L67" s="12">
        <v>0</v>
      </c>
      <c r="M67" s="12">
        <v>0</v>
      </c>
      <c r="N67" s="12">
        <v>0</v>
      </c>
      <c r="O67" s="12">
        <v>0</v>
      </c>
      <c r="P67" s="19">
        <v>1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1</v>
      </c>
      <c r="E68" s="25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0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3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442</v>
      </c>
      <c r="B71" s="24" t="s">
        <v>443</v>
      </c>
      <c r="C71" s="12">
        <v>1</v>
      </c>
      <c r="D71" s="12">
        <v>1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6" t="s">
        <v>444</v>
      </c>
      <c r="B72" s="197"/>
      <c r="C72" s="21">
        <v>11</v>
      </c>
      <c r="D72" s="21">
        <v>9</v>
      </c>
      <c r="E72" s="22">
        <v>0.22222222222222199</v>
      </c>
      <c r="F72" s="21">
        <v>1</v>
      </c>
      <c r="G72" s="21">
        <v>0</v>
      </c>
      <c r="H72" s="21">
        <v>1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445</v>
      </c>
      <c r="B73" s="24" t="s">
        <v>446</v>
      </c>
      <c r="C73" s="12">
        <v>11</v>
      </c>
      <c r="D73" s="12">
        <v>9</v>
      </c>
      <c r="E73" s="25">
        <v>0.22222222222222199</v>
      </c>
      <c r="F73" s="12">
        <v>1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0</v>
      </c>
    </row>
    <row r="74" spans="1:16" x14ac:dyDescent="0.25">
      <c r="A74" s="196" t="s">
        <v>447</v>
      </c>
      <c r="B74" s="197"/>
      <c r="C74" s="21">
        <v>161</v>
      </c>
      <c r="D74" s="21">
        <v>157</v>
      </c>
      <c r="E74" s="22">
        <v>2.54777070063694E-2</v>
      </c>
      <c r="F74" s="21">
        <v>23</v>
      </c>
      <c r="G74" s="21">
        <v>14</v>
      </c>
      <c r="H74" s="21">
        <v>21</v>
      </c>
      <c r="I74" s="21">
        <v>2</v>
      </c>
      <c r="J74" s="21">
        <v>2</v>
      </c>
      <c r="K74" s="21">
        <v>0</v>
      </c>
      <c r="L74" s="21">
        <v>5</v>
      </c>
      <c r="M74" s="21">
        <v>1</v>
      </c>
      <c r="N74" s="21">
        <v>3</v>
      </c>
      <c r="O74" s="21">
        <v>0</v>
      </c>
      <c r="P74" s="23">
        <v>10</v>
      </c>
    </row>
    <row r="75" spans="1:16" x14ac:dyDescent="0.25">
      <c r="A75" s="24" t="s">
        <v>448</v>
      </c>
      <c r="B75" s="24" t="s">
        <v>449</v>
      </c>
      <c r="C75" s="12">
        <v>26</v>
      </c>
      <c r="D75" s="12">
        <v>30</v>
      </c>
      <c r="E75" s="25">
        <v>-0.133333333333333</v>
      </c>
      <c r="F75" s="12">
        <v>0</v>
      </c>
      <c r="G75" s="12">
        <v>0</v>
      </c>
      <c r="H75" s="12">
        <v>5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19">
        <v>0</v>
      </c>
    </row>
    <row r="76" spans="1:16" ht="33.75" x14ac:dyDescent="0.25">
      <c r="A76" s="24" t="s">
        <v>450</v>
      </c>
      <c r="B76" s="24" t="s">
        <v>451</v>
      </c>
      <c r="C76" s="12">
        <v>2</v>
      </c>
      <c r="D76" s="12">
        <v>2</v>
      </c>
      <c r="E76" s="25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92</v>
      </c>
      <c r="D77" s="12">
        <v>86</v>
      </c>
      <c r="E77" s="25">
        <v>6.9767441860465101E-2</v>
      </c>
      <c r="F77" s="12">
        <v>22</v>
      </c>
      <c r="G77" s="12">
        <v>13</v>
      </c>
      <c r="H77" s="12">
        <v>12</v>
      </c>
      <c r="I77" s="12">
        <v>1</v>
      </c>
      <c r="J77" s="12">
        <v>2</v>
      </c>
      <c r="K77" s="12">
        <v>0</v>
      </c>
      <c r="L77" s="12">
        <v>5</v>
      </c>
      <c r="M77" s="12">
        <v>1</v>
      </c>
      <c r="N77" s="12">
        <v>0</v>
      </c>
      <c r="O77" s="12">
        <v>0</v>
      </c>
      <c r="P77" s="19">
        <v>9</v>
      </c>
    </row>
    <row r="78" spans="1:16" x14ac:dyDescent="0.25">
      <c r="A78" s="24" t="s">
        <v>454</v>
      </c>
      <c r="B78" s="24" t="s">
        <v>455</v>
      </c>
      <c r="C78" s="12">
        <v>0</v>
      </c>
      <c r="D78" s="12">
        <v>9</v>
      </c>
      <c r="E78" s="25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34</v>
      </c>
      <c r="D79" s="12">
        <v>23</v>
      </c>
      <c r="E79" s="25">
        <v>0.47826086956521702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0</v>
      </c>
    </row>
    <row r="80" spans="1:16" ht="33.75" x14ac:dyDescent="0.25">
      <c r="A80" s="24" t="s">
        <v>458</v>
      </c>
      <c r="B80" s="24" t="s">
        <v>459</v>
      </c>
      <c r="C80" s="12">
        <v>0</v>
      </c>
      <c r="D80" s="12">
        <v>5</v>
      </c>
      <c r="E80" s="25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7</v>
      </c>
      <c r="D81" s="12">
        <v>2</v>
      </c>
      <c r="E81" s="25">
        <v>2.5</v>
      </c>
      <c r="F81" s="12">
        <v>1</v>
      </c>
      <c r="G81" s="12">
        <v>1</v>
      </c>
      <c r="H81" s="12">
        <v>3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1</v>
      </c>
    </row>
    <row r="82" spans="1:16" x14ac:dyDescent="0.25">
      <c r="A82" s="196" t="s">
        <v>462</v>
      </c>
      <c r="B82" s="197"/>
      <c r="C82" s="21">
        <v>90</v>
      </c>
      <c r="D82" s="21">
        <v>90</v>
      </c>
      <c r="E82" s="22">
        <v>0</v>
      </c>
      <c r="F82" s="21">
        <v>3</v>
      </c>
      <c r="G82" s="21">
        <v>2</v>
      </c>
      <c r="H82" s="21">
        <v>10</v>
      </c>
      <c r="I82" s="21">
        <v>8</v>
      </c>
      <c r="J82" s="21">
        <v>0</v>
      </c>
      <c r="K82" s="21">
        <v>0</v>
      </c>
      <c r="L82" s="21">
        <v>0</v>
      </c>
      <c r="M82" s="21">
        <v>0</v>
      </c>
      <c r="N82" s="21">
        <v>7</v>
      </c>
      <c r="O82" s="21">
        <v>0</v>
      </c>
      <c r="P82" s="23">
        <v>4</v>
      </c>
    </row>
    <row r="83" spans="1:16" x14ac:dyDescent="0.25">
      <c r="A83" s="24" t="s">
        <v>463</v>
      </c>
      <c r="B83" s="24" t="s">
        <v>464</v>
      </c>
      <c r="C83" s="12">
        <v>40</v>
      </c>
      <c r="D83" s="12">
        <v>31</v>
      </c>
      <c r="E83" s="25">
        <v>0.29032258064516098</v>
      </c>
      <c r="F83" s="12">
        <v>0</v>
      </c>
      <c r="G83" s="12">
        <v>0</v>
      </c>
      <c r="H83" s="12">
        <v>4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3</v>
      </c>
      <c r="O83" s="12">
        <v>0</v>
      </c>
      <c r="P83" s="19">
        <v>1</v>
      </c>
    </row>
    <row r="84" spans="1:16" x14ac:dyDescent="0.25">
      <c r="A84" s="24" t="s">
        <v>465</v>
      </c>
      <c r="B84" s="24" t="s">
        <v>466</v>
      </c>
      <c r="C84" s="12">
        <v>50</v>
      </c>
      <c r="D84" s="12">
        <v>59</v>
      </c>
      <c r="E84" s="25">
        <v>-0.152542372881356</v>
      </c>
      <c r="F84" s="12">
        <v>3</v>
      </c>
      <c r="G84" s="12">
        <v>2</v>
      </c>
      <c r="H84" s="12">
        <v>6</v>
      </c>
      <c r="I84" s="12">
        <v>6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19">
        <v>3</v>
      </c>
    </row>
    <row r="85" spans="1:16" x14ac:dyDescent="0.25">
      <c r="A85" s="196" t="s">
        <v>467</v>
      </c>
      <c r="B85" s="197"/>
      <c r="C85" s="21">
        <v>132</v>
      </c>
      <c r="D85" s="21">
        <v>175</v>
      </c>
      <c r="E85" s="22">
        <v>-0.245714285714286</v>
      </c>
      <c r="F85" s="21">
        <v>25</v>
      </c>
      <c r="G85" s="21">
        <v>1</v>
      </c>
      <c r="H85" s="21">
        <v>50</v>
      </c>
      <c r="I85" s="21">
        <v>39</v>
      </c>
      <c r="J85" s="21">
        <v>0</v>
      </c>
      <c r="K85" s="21">
        <v>0</v>
      </c>
      <c r="L85" s="21">
        <v>0</v>
      </c>
      <c r="M85" s="21">
        <v>0</v>
      </c>
      <c r="N85" s="21">
        <v>5</v>
      </c>
      <c r="O85" s="21">
        <v>0</v>
      </c>
      <c r="P85" s="23">
        <v>23</v>
      </c>
    </row>
    <row r="86" spans="1:16" x14ac:dyDescent="0.25">
      <c r="A86" s="24" t="s">
        <v>468</v>
      </c>
      <c r="B86" s="24" t="s">
        <v>469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3</v>
      </c>
      <c r="D89" s="12">
        <v>5</v>
      </c>
      <c r="E89" s="25">
        <v>-0.4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  <c r="P89" s="19">
        <v>0</v>
      </c>
    </row>
    <row r="90" spans="1:16" ht="22.5" x14ac:dyDescent="0.25">
      <c r="A90" s="24" t="s">
        <v>476</v>
      </c>
      <c r="B90" s="24" t="s">
        <v>477</v>
      </c>
      <c r="C90" s="12">
        <v>1</v>
      </c>
      <c r="D90" s="12">
        <v>1</v>
      </c>
      <c r="E90" s="25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20</v>
      </c>
      <c r="D91" s="12">
        <v>15</v>
      </c>
      <c r="E91" s="25">
        <v>0.33333333333333298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19">
        <v>0</v>
      </c>
    </row>
    <row r="92" spans="1:16" x14ac:dyDescent="0.25">
      <c r="A92" s="24" t="s">
        <v>480</v>
      </c>
      <c r="B92" s="24" t="s">
        <v>481</v>
      </c>
      <c r="C92" s="12">
        <v>21</v>
      </c>
      <c r="D92" s="12">
        <v>45</v>
      </c>
      <c r="E92" s="25">
        <v>-0.53333333333333299</v>
      </c>
      <c r="F92" s="12">
        <v>0</v>
      </c>
      <c r="G92" s="12">
        <v>0</v>
      </c>
      <c r="H92" s="12">
        <v>12</v>
      </c>
      <c r="I92" s="12">
        <v>8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19">
        <v>7</v>
      </c>
    </row>
    <row r="93" spans="1:16" x14ac:dyDescent="0.25">
      <c r="A93" s="24" t="s">
        <v>482</v>
      </c>
      <c r="B93" s="24" t="s">
        <v>483</v>
      </c>
      <c r="C93" s="12">
        <v>21</v>
      </c>
      <c r="D93" s="12">
        <v>14</v>
      </c>
      <c r="E93" s="25">
        <v>0.5</v>
      </c>
      <c r="F93" s="12">
        <v>23</v>
      </c>
      <c r="G93" s="12">
        <v>0</v>
      </c>
      <c r="H93" s="12">
        <v>2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4" t="s">
        <v>484</v>
      </c>
      <c r="B94" s="24" t="s">
        <v>485</v>
      </c>
      <c r="C94" s="12">
        <v>66</v>
      </c>
      <c r="D94" s="12">
        <v>92</v>
      </c>
      <c r="E94" s="25">
        <v>-0.282608695652174</v>
      </c>
      <c r="F94" s="12">
        <v>2</v>
      </c>
      <c r="G94" s="12">
        <v>1</v>
      </c>
      <c r="H94" s="12">
        <v>36</v>
      </c>
      <c r="I94" s="12">
        <v>26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16</v>
      </c>
    </row>
    <row r="95" spans="1:16" ht="22.5" x14ac:dyDescent="0.25">
      <c r="A95" s="24" t="s">
        <v>486</v>
      </c>
      <c r="B95" s="24" t="s">
        <v>487</v>
      </c>
      <c r="C95" s="12">
        <v>0</v>
      </c>
      <c r="D95" s="12">
        <v>2</v>
      </c>
      <c r="E95" s="25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0</v>
      </c>
      <c r="D96" s="12">
        <v>1</v>
      </c>
      <c r="E96" s="25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6" t="s">
        <v>490</v>
      </c>
      <c r="B97" s="197"/>
      <c r="C97" s="21">
        <v>5906</v>
      </c>
      <c r="D97" s="21">
        <v>5289</v>
      </c>
      <c r="E97" s="22">
        <v>0.116657213083759</v>
      </c>
      <c r="F97" s="21">
        <v>391</v>
      </c>
      <c r="G97" s="21">
        <v>190</v>
      </c>
      <c r="H97" s="21">
        <v>1354</v>
      </c>
      <c r="I97" s="21">
        <v>1112</v>
      </c>
      <c r="J97" s="21">
        <v>3</v>
      </c>
      <c r="K97" s="21">
        <v>2</v>
      </c>
      <c r="L97" s="21">
        <v>1</v>
      </c>
      <c r="M97" s="21">
        <v>0</v>
      </c>
      <c r="N97" s="21">
        <v>9</v>
      </c>
      <c r="O97" s="21">
        <v>64</v>
      </c>
      <c r="P97" s="23">
        <v>670</v>
      </c>
    </row>
    <row r="98" spans="1:16" x14ac:dyDescent="0.25">
      <c r="A98" s="24" t="s">
        <v>491</v>
      </c>
      <c r="B98" s="24" t="s">
        <v>492</v>
      </c>
      <c r="C98" s="12">
        <v>1371</v>
      </c>
      <c r="D98" s="12">
        <v>1137</v>
      </c>
      <c r="E98" s="25">
        <v>0.20580474934036899</v>
      </c>
      <c r="F98" s="12">
        <v>129</v>
      </c>
      <c r="G98" s="12">
        <v>70</v>
      </c>
      <c r="H98" s="12">
        <v>320</v>
      </c>
      <c r="I98" s="12">
        <v>266</v>
      </c>
      <c r="J98" s="12">
        <v>0</v>
      </c>
      <c r="K98" s="12">
        <v>2</v>
      </c>
      <c r="L98" s="12">
        <v>1</v>
      </c>
      <c r="M98" s="12">
        <v>0</v>
      </c>
      <c r="N98" s="12">
        <v>0</v>
      </c>
      <c r="O98" s="12">
        <v>3</v>
      </c>
      <c r="P98" s="19">
        <v>161</v>
      </c>
    </row>
    <row r="99" spans="1:16" x14ac:dyDescent="0.25">
      <c r="A99" s="24" t="s">
        <v>493</v>
      </c>
      <c r="B99" s="24" t="s">
        <v>494</v>
      </c>
      <c r="C99" s="12">
        <v>634</v>
      </c>
      <c r="D99" s="12">
        <v>602</v>
      </c>
      <c r="E99" s="25">
        <v>5.3156146179402002E-2</v>
      </c>
      <c r="F99" s="12">
        <v>48</v>
      </c>
      <c r="G99" s="12">
        <v>31</v>
      </c>
      <c r="H99" s="12">
        <v>251</v>
      </c>
      <c r="I99" s="12">
        <v>204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16</v>
      </c>
      <c r="P99" s="19">
        <v>129</v>
      </c>
    </row>
    <row r="100" spans="1:16" ht="33.75" x14ac:dyDescent="0.25">
      <c r="A100" s="24" t="s">
        <v>495</v>
      </c>
      <c r="B100" s="24" t="s">
        <v>496</v>
      </c>
      <c r="C100" s="12">
        <v>196</v>
      </c>
      <c r="D100" s="12">
        <v>216</v>
      </c>
      <c r="E100" s="25">
        <v>-9.2592592592592601E-2</v>
      </c>
      <c r="F100" s="12">
        <v>16</v>
      </c>
      <c r="G100" s="12">
        <v>8</v>
      </c>
      <c r="H100" s="12">
        <v>104</v>
      </c>
      <c r="I100" s="12">
        <v>105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9">
        <v>57</v>
      </c>
    </row>
    <row r="101" spans="1:16" ht="22.5" x14ac:dyDescent="0.25">
      <c r="A101" s="24" t="s">
        <v>497</v>
      </c>
      <c r="B101" s="24" t="s">
        <v>498</v>
      </c>
      <c r="C101" s="12">
        <v>532</v>
      </c>
      <c r="D101" s="12">
        <v>468</v>
      </c>
      <c r="E101" s="25">
        <v>0.13675213675213699</v>
      </c>
      <c r="F101" s="12">
        <v>94</v>
      </c>
      <c r="G101" s="12">
        <v>51</v>
      </c>
      <c r="H101" s="12">
        <v>171</v>
      </c>
      <c r="I101" s="12">
        <v>149</v>
      </c>
      <c r="J101" s="12">
        <v>2</v>
      </c>
      <c r="K101" s="12">
        <v>0</v>
      </c>
      <c r="L101" s="12">
        <v>0</v>
      </c>
      <c r="M101" s="12">
        <v>0</v>
      </c>
      <c r="N101" s="12">
        <v>0</v>
      </c>
      <c r="O101" s="12">
        <v>38</v>
      </c>
      <c r="P101" s="19">
        <v>103</v>
      </c>
    </row>
    <row r="102" spans="1:16" x14ac:dyDescent="0.25">
      <c r="A102" s="24" t="s">
        <v>499</v>
      </c>
      <c r="B102" s="24" t="s">
        <v>500</v>
      </c>
      <c r="C102" s="12">
        <v>56</v>
      </c>
      <c r="D102" s="12">
        <v>67</v>
      </c>
      <c r="E102" s="25">
        <v>-0.164179104477612</v>
      </c>
      <c r="F102" s="12">
        <v>0</v>
      </c>
      <c r="G102" s="12">
        <v>0</v>
      </c>
      <c r="H102" s="12">
        <v>11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5</v>
      </c>
    </row>
    <row r="103" spans="1:16" ht="22.5" x14ac:dyDescent="0.25">
      <c r="A103" s="24" t="s">
        <v>501</v>
      </c>
      <c r="B103" s="24" t="s">
        <v>502</v>
      </c>
      <c r="C103" s="12">
        <v>83</v>
      </c>
      <c r="D103" s="12">
        <v>86</v>
      </c>
      <c r="E103" s="25">
        <v>-3.4883720930232599E-2</v>
      </c>
      <c r="F103" s="12">
        <v>5</v>
      </c>
      <c r="G103" s="12">
        <v>0</v>
      </c>
      <c r="H103" s="12">
        <v>19</v>
      </c>
      <c r="I103" s="12">
        <v>16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18</v>
      </c>
    </row>
    <row r="104" spans="1:16" x14ac:dyDescent="0.25">
      <c r="A104" s="24" t="s">
        <v>503</v>
      </c>
      <c r="B104" s="24" t="s">
        <v>504</v>
      </c>
      <c r="C104" s="12">
        <v>70</v>
      </c>
      <c r="D104" s="12">
        <v>86</v>
      </c>
      <c r="E104" s="25">
        <v>-0.186046511627907</v>
      </c>
      <c r="F104" s="12">
        <v>3</v>
      </c>
      <c r="G104" s="12">
        <v>0</v>
      </c>
      <c r="H104" s="12">
        <v>6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19">
        <v>1</v>
      </c>
    </row>
    <row r="105" spans="1:16" x14ac:dyDescent="0.25">
      <c r="A105" s="24" t="s">
        <v>505</v>
      </c>
      <c r="B105" s="24" t="s">
        <v>506</v>
      </c>
      <c r="C105" s="12">
        <v>1896</v>
      </c>
      <c r="D105" s="12">
        <v>1561</v>
      </c>
      <c r="E105" s="25">
        <v>0.21460602178091001</v>
      </c>
      <c r="F105" s="12">
        <v>31</v>
      </c>
      <c r="G105" s="12">
        <v>12</v>
      </c>
      <c r="H105" s="12">
        <v>242</v>
      </c>
      <c r="I105" s="12">
        <v>189</v>
      </c>
      <c r="J105" s="12">
        <v>0</v>
      </c>
      <c r="K105" s="12">
        <v>0</v>
      </c>
      <c r="L105" s="12">
        <v>0</v>
      </c>
      <c r="M105" s="12">
        <v>0</v>
      </c>
      <c r="N105" s="12">
        <v>6</v>
      </c>
      <c r="O105" s="12">
        <v>3</v>
      </c>
      <c r="P105" s="19">
        <v>90</v>
      </c>
    </row>
    <row r="106" spans="1:16" ht="22.5" x14ac:dyDescent="0.25">
      <c r="A106" s="24" t="s">
        <v>507</v>
      </c>
      <c r="B106" s="24" t="s">
        <v>508</v>
      </c>
      <c r="C106" s="12">
        <v>331</v>
      </c>
      <c r="D106" s="12">
        <v>336</v>
      </c>
      <c r="E106" s="25">
        <v>-1.4880952380952399E-2</v>
      </c>
      <c r="F106" s="12">
        <v>5</v>
      </c>
      <c r="G106" s="12">
        <v>1</v>
      </c>
      <c r="H106" s="12">
        <v>41</v>
      </c>
      <c r="I106" s="12">
        <v>32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2</v>
      </c>
      <c r="P106" s="19">
        <v>10</v>
      </c>
    </row>
    <row r="107" spans="1:16" ht="22.5" x14ac:dyDescent="0.25">
      <c r="A107" s="24" t="s">
        <v>509</v>
      </c>
      <c r="B107" s="24" t="s">
        <v>510</v>
      </c>
      <c r="C107" s="12">
        <v>5</v>
      </c>
      <c r="D107" s="12">
        <v>13</v>
      </c>
      <c r="E107" s="25">
        <v>-0.61538461538461497</v>
      </c>
      <c r="F107" s="12">
        <v>0</v>
      </c>
      <c r="G107" s="12">
        <v>0</v>
      </c>
      <c r="H107" s="12">
        <v>2</v>
      </c>
      <c r="I107" s="12">
        <v>3</v>
      </c>
      <c r="J107" s="12">
        <v>1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2</v>
      </c>
    </row>
    <row r="108" spans="1:16" x14ac:dyDescent="0.25">
      <c r="A108" s="24" t="s">
        <v>511</v>
      </c>
      <c r="B108" s="24" t="s">
        <v>512</v>
      </c>
      <c r="C108" s="12">
        <v>3</v>
      </c>
      <c r="D108" s="12">
        <v>7</v>
      </c>
      <c r="E108" s="25">
        <v>-0.57142857142857095</v>
      </c>
      <c r="F108" s="12">
        <v>0</v>
      </c>
      <c r="G108" s="12">
        <v>0</v>
      </c>
      <c r="H108" s="12">
        <v>4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0</v>
      </c>
    </row>
    <row r="109" spans="1:16" x14ac:dyDescent="0.25">
      <c r="A109" s="24" t="s">
        <v>513</v>
      </c>
      <c r="B109" s="24" t="s">
        <v>514</v>
      </c>
      <c r="C109" s="12">
        <v>1</v>
      </c>
      <c r="D109" s="12">
        <v>3</v>
      </c>
      <c r="E109" s="25">
        <v>-0.66666666666666696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0</v>
      </c>
    </row>
    <row r="110" spans="1:16" ht="22.5" x14ac:dyDescent="0.25">
      <c r="A110" s="24" t="s">
        <v>515</v>
      </c>
      <c r="B110" s="24" t="s">
        <v>516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598</v>
      </c>
      <c r="D111" s="12">
        <v>606</v>
      </c>
      <c r="E111" s="25">
        <v>-1.32013201320132E-2</v>
      </c>
      <c r="F111" s="12">
        <v>56</v>
      </c>
      <c r="G111" s="12">
        <v>11</v>
      </c>
      <c r="H111" s="12">
        <v>137</v>
      </c>
      <c r="I111" s="12">
        <v>102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  <c r="P111" s="19">
        <v>79</v>
      </c>
    </row>
    <row r="112" spans="1:16" ht="22.5" x14ac:dyDescent="0.25">
      <c r="A112" s="24" t="s">
        <v>519</v>
      </c>
      <c r="B112" s="24" t="s">
        <v>520</v>
      </c>
      <c r="C112" s="12">
        <v>0</v>
      </c>
      <c r="D112" s="12">
        <v>2</v>
      </c>
      <c r="E112" s="25">
        <v>-1</v>
      </c>
      <c r="F112" s="12">
        <v>0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4</v>
      </c>
      <c r="D113" s="12">
        <v>0</v>
      </c>
      <c r="E113" s="25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4" t="s">
        <v>523</v>
      </c>
      <c r="B114" s="24" t="s">
        <v>524</v>
      </c>
      <c r="C114" s="12">
        <v>9</v>
      </c>
      <c r="D114" s="12">
        <v>12</v>
      </c>
      <c r="E114" s="25">
        <v>-0.25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2</v>
      </c>
    </row>
    <row r="115" spans="1:16" ht="22.5" x14ac:dyDescent="0.25">
      <c r="A115" s="24" t="s">
        <v>525</v>
      </c>
      <c r="B115" s="24" t="s">
        <v>526</v>
      </c>
      <c r="C115" s="12">
        <v>4</v>
      </c>
      <c r="D115" s="12">
        <v>5</v>
      </c>
      <c r="E115" s="25">
        <v>-0.2</v>
      </c>
      <c r="F115" s="12">
        <v>0</v>
      </c>
      <c r="G115" s="12">
        <v>0</v>
      </c>
      <c r="H115" s="12">
        <v>2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4" t="s">
        <v>527</v>
      </c>
      <c r="B116" s="24" t="s">
        <v>528</v>
      </c>
      <c r="C116" s="12">
        <v>14</v>
      </c>
      <c r="D116" s="12">
        <v>18</v>
      </c>
      <c r="E116" s="25">
        <v>-0.22222222222222199</v>
      </c>
      <c r="F116" s="12">
        <v>1</v>
      </c>
      <c r="G116" s="12">
        <v>1</v>
      </c>
      <c r="H116" s="12">
        <v>5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1</v>
      </c>
    </row>
    <row r="117" spans="1:16" ht="22.5" x14ac:dyDescent="0.25">
      <c r="A117" s="24" t="s">
        <v>529</v>
      </c>
      <c r="B117" s="24" t="s">
        <v>530</v>
      </c>
      <c r="C117" s="12">
        <v>3</v>
      </c>
      <c r="D117" s="12">
        <v>3</v>
      </c>
      <c r="E117" s="25">
        <v>0</v>
      </c>
      <c r="F117" s="12">
        <v>0</v>
      </c>
      <c r="G117" s="12">
        <v>0</v>
      </c>
      <c r="H117" s="12">
        <v>2</v>
      </c>
      <c r="I117" s="12">
        <v>2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4" t="s">
        <v>531</v>
      </c>
      <c r="B118" s="24" t="s">
        <v>532</v>
      </c>
      <c r="C118" s="12">
        <v>15</v>
      </c>
      <c r="D118" s="12">
        <v>5</v>
      </c>
      <c r="E118" s="25">
        <v>2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4" t="s">
        <v>533</v>
      </c>
      <c r="B119" s="24" t="s">
        <v>534</v>
      </c>
      <c r="C119" s="12">
        <v>6</v>
      </c>
      <c r="D119" s="12">
        <v>3</v>
      </c>
      <c r="E119" s="25">
        <v>1</v>
      </c>
      <c r="F119" s="12">
        <v>0</v>
      </c>
      <c r="G119" s="12">
        <v>1</v>
      </c>
      <c r="H119" s="12">
        <v>3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6</v>
      </c>
      <c r="D120" s="12">
        <v>5</v>
      </c>
      <c r="E120" s="25">
        <v>0.2</v>
      </c>
      <c r="F120" s="12">
        <v>0</v>
      </c>
      <c r="G120" s="12">
        <v>0</v>
      </c>
      <c r="H120" s="12">
        <v>5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4" t="s">
        <v>537</v>
      </c>
      <c r="B121" s="24" t="s">
        <v>538</v>
      </c>
      <c r="C121" s="12">
        <v>28</v>
      </c>
      <c r="D121" s="12">
        <v>27</v>
      </c>
      <c r="E121" s="25">
        <v>3.7037037037037E-2</v>
      </c>
      <c r="F121" s="12">
        <v>3</v>
      </c>
      <c r="G121" s="12">
        <v>4</v>
      </c>
      <c r="H121" s="12">
        <v>12</v>
      </c>
      <c r="I121" s="12">
        <v>18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10</v>
      </c>
    </row>
    <row r="122" spans="1:16" x14ac:dyDescent="0.25">
      <c r="A122" s="24" t="s">
        <v>539</v>
      </c>
      <c r="B122" s="24" t="s">
        <v>540</v>
      </c>
      <c r="C122" s="12">
        <v>5</v>
      </c>
      <c r="D122" s="12">
        <v>10</v>
      </c>
      <c r="E122" s="25">
        <v>-0.5</v>
      </c>
      <c r="F122" s="12">
        <v>0</v>
      </c>
      <c r="G122" s="12">
        <v>0</v>
      </c>
      <c r="H122" s="12">
        <v>8</v>
      </c>
      <c r="I122" s="12">
        <v>7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0</v>
      </c>
    </row>
    <row r="123" spans="1:16" x14ac:dyDescent="0.25">
      <c r="A123" s="24" t="s">
        <v>541</v>
      </c>
      <c r="B123" s="24" t="s">
        <v>542</v>
      </c>
      <c r="C123" s="12">
        <v>6</v>
      </c>
      <c r="D123" s="12">
        <v>2</v>
      </c>
      <c r="E123" s="25">
        <v>2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4" t="s">
        <v>543</v>
      </c>
      <c r="B124" s="24" t="s">
        <v>544</v>
      </c>
      <c r="C124" s="12">
        <v>3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1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26</v>
      </c>
      <c r="D126" s="12">
        <v>9</v>
      </c>
      <c r="E126" s="25">
        <v>1.8888888888888899</v>
      </c>
      <c r="F126" s="12">
        <v>0</v>
      </c>
      <c r="G126" s="12">
        <v>0</v>
      </c>
      <c r="H126" s="12">
        <v>6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9">
        <v>2</v>
      </c>
    </row>
    <row r="127" spans="1:16" ht="22.5" x14ac:dyDescent="0.25">
      <c r="A127" s="24" t="s">
        <v>549</v>
      </c>
      <c r="B127" s="24" t="s">
        <v>550</v>
      </c>
      <c r="C127" s="12">
        <v>0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0</v>
      </c>
      <c r="D128" s="12">
        <v>0</v>
      </c>
      <c r="E128" s="25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0</v>
      </c>
      <c r="D130" s="12">
        <v>0</v>
      </c>
      <c r="E130" s="25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6" t="s">
        <v>557</v>
      </c>
      <c r="B131" s="197"/>
      <c r="C131" s="21">
        <v>8</v>
      </c>
      <c r="D131" s="21">
        <v>16</v>
      </c>
      <c r="E131" s="22">
        <v>-0.5</v>
      </c>
      <c r="F131" s="21">
        <v>1</v>
      </c>
      <c r="G131" s="21">
        <v>0</v>
      </c>
      <c r="H131" s="21">
        <v>1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25">
      <c r="A132" s="24" t="s">
        <v>558</v>
      </c>
      <c r="B132" s="24" t="s">
        <v>559</v>
      </c>
      <c r="C132" s="12">
        <v>2</v>
      </c>
      <c r="D132" s="12">
        <v>1</v>
      </c>
      <c r="E132" s="25">
        <v>1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9">
        <v>0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5</v>
      </c>
      <c r="D134" s="12">
        <v>12</v>
      </c>
      <c r="E134" s="25">
        <v>-0.58333333333333304</v>
      </c>
      <c r="F134" s="12">
        <v>1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0</v>
      </c>
    </row>
    <row r="135" spans="1:16" x14ac:dyDescent="0.25">
      <c r="A135" s="24" t="s">
        <v>564</v>
      </c>
      <c r="B135" s="24" t="s">
        <v>565</v>
      </c>
      <c r="C135" s="12">
        <v>0</v>
      </c>
      <c r="D135" s="12">
        <v>1</v>
      </c>
      <c r="E135" s="25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1</v>
      </c>
      <c r="D136" s="12">
        <v>2</v>
      </c>
      <c r="E136" s="25">
        <v>-0.5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6" t="s">
        <v>568</v>
      </c>
      <c r="B137" s="197"/>
      <c r="C137" s="21">
        <v>41</v>
      </c>
      <c r="D137" s="21">
        <v>25</v>
      </c>
      <c r="E137" s="22">
        <v>0.64</v>
      </c>
      <c r="F137" s="21">
        <v>0</v>
      </c>
      <c r="G137" s="21">
        <v>0</v>
      </c>
      <c r="H137" s="21">
        <v>2</v>
      </c>
      <c r="I137" s="21">
        <v>3</v>
      </c>
      <c r="J137" s="21">
        <v>0</v>
      </c>
      <c r="K137" s="21">
        <v>0</v>
      </c>
      <c r="L137" s="21">
        <v>0</v>
      </c>
      <c r="M137" s="21">
        <v>0</v>
      </c>
      <c r="N137" s="21">
        <v>1</v>
      </c>
      <c r="O137" s="21">
        <v>0</v>
      </c>
      <c r="P137" s="23">
        <v>3</v>
      </c>
    </row>
    <row r="138" spans="1:16" ht="22.5" x14ac:dyDescent="0.25">
      <c r="A138" s="24" t="s">
        <v>569</v>
      </c>
      <c r="B138" s="24" t="s">
        <v>570</v>
      </c>
      <c r="C138" s="12">
        <v>2</v>
      </c>
      <c r="D138" s="12">
        <v>7</v>
      </c>
      <c r="E138" s="25">
        <v>-0.71428571428571397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4" t="s">
        <v>571</v>
      </c>
      <c r="B139" s="24" t="s">
        <v>572</v>
      </c>
      <c r="C139" s="12">
        <v>1</v>
      </c>
      <c r="D139" s="12">
        <v>0</v>
      </c>
      <c r="E139" s="25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0</v>
      </c>
      <c r="D140" s="12">
        <v>0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30</v>
      </c>
      <c r="D142" s="12">
        <v>12</v>
      </c>
      <c r="E142" s="25">
        <v>1.5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19">
        <v>3</v>
      </c>
    </row>
    <row r="143" spans="1:16" ht="22.5" x14ac:dyDescent="0.25">
      <c r="A143" s="24" t="s">
        <v>579</v>
      </c>
      <c r="B143" s="24" t="s">
        <v>580</v>
      </c>
      <c r="C143" s="12">
        <v>8</v>
      </c>
      <c r="D143" s="12">
        <v>6</v>
      </c>
      <c r="E143" s="25">
        <v>0.33333333333333298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6" t="s">
        <v>581</v>
      </c>
      <c r="B144" s="197"/>
      <c r="C144" s="21">
        <v>3</v>
      </c>
      <c r="D144" s="21">
        <v>22</v>
      </c>
      <c r="E144" s="22">
        <v>-0.86363636363636398</v>
      </c>
      <c r="F144" s="21">
        <v>1</v>
      </c>
      <c r="G144" s="21">
        <v>1</v>
      </c>
      <c r="H144" s="21">
        <v>1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1</v>
      </c>
      <c r="O144" s="21">
        <v>0</v>
      </c>
      <c r="P144" s="23">
        <v>3</v>
      </c>
    </row>
    <row r="145" spans="1:16" ht="22.5" x14ac:dyDescent="0.25">
      <c r="A145" s="24" t="s">
        <v>582</v>
      </c>
      <c r="B145" s="24" t="s">
        <v>583</v>
      </c>
      <c r="C145" s="12">
        <v>3</v>
      </c>
      <c r="D145" s="12">
        <v>13</v>
      </c>
      <c r="E145" s="25">
        <v>-0.76923076923076905</v>
      </c>
      <c r="F145" s="12">
        <v>1</v>
      </c>
      <c r="G145" s="12">
        <v>1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19">
        <v>3</v>
      </c>
    </row>
    <row r="146" spans="1:16" ht="22.5" x14ac:dyDescent="0.25">
      <c r="A146" s="24" t="s">
        <v>584</v>
      </c>
      <c r="B146" s="24" t="s">
        <v>585</v>
      </c>
      <c r="C146" s="12">
        <v>0</v>
      </c>
      <c r="D146" s="12">
        <v>9</v>
      </c>
      <c r="E146" s="25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6" t="s">
        <v>586</v>
      </c>
      <c r="B147" s="197"/>
      <c r="C147" s="21">
        <v>44</v>
      </c>
      <c r="D147" s="21">
        <v>45</v>
      </c>
      <c r="E147" s="22">
        <v>-2.2222222222222199E-2</v>
      </c>
      <c r="F147" s="21">
        <v>1</v>
      </c>
      <c r="G147" s="21">
        <v>0</v>
      </c>
      <c r="H147" s="21">
        <v>7</v>
      </c>
      <c r="I147" s="21">
        <v>7</v>
      </c>
      <c r="J147" s="21">
        <v>0</v>
      </c>
      <c r="K147" s="21">
        <v>0</v>
      </c>
      <c r="L147" s="21">
        <v>0</v>
      </c>
      <c r="M147" s="21">
        <v>0</v>
      </c>
      <c r="N147" s="21">
        <v>13</v>
      </c>
      <c r="O147" s="21">
        <v>0</v>
      </c>
      <c r="P147" s="23">
        <v>3</v>
      </c>
    </row>
    <row r="148" spans="1:16" ht="22.5" x14ac:dyDescent="0.25">
      <c r="A148" s="24" t="s">
        <v>587</v>
      </c>
      <c r="B148" s="24" t="s">
        <v>588</v>
      </c>
      <c r="C148" s="12">
        <v>0</v>
      </c>
      <c r="D148" s="12">
        <v>0</v>
      </c>
      <c r="E148" s="25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9">
        <v>0</v>
      </c>
    </row>
    <row r="149" spans="1:16" x14ac:dyDescent="0.25">
      <c r="A149" s="24" t="s">
        <v>589</v>
      </c>
      <c r="B149" s="24" t="s">
        <v>590</v>
      </c>
      <c r="C149" s="12">
        <v>2</v>
      </c>
      <c r="D149" s="12">
        <v>3</v>
      </c>
      <c r="E149" s="25">
        <v>-0.33333333333333298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9">
        <v>0</v>
      </c>
    </row>
    <row r="150" spans="1:16" ht="22.5" x14ac:dyDescent="0.25">
      <c r="A150" s="24" t="s">
        <v>591</v>
      </c>
      <c r="B150" s="24" t="s">
        <v>592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7</v>
      </c>
      <c r="D151" s="12">
        <v>10</v>
      </c>
      <c r="E151" s="25">
        <v>-0.3</v>
      </c>
      <c r="F151" s="12">
        <v>0</v>
      </c>
      <c r="G151" s="12">
        <v>0</v>
      </c>
      <c r="H151" s="12">
        <v>2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19">
        <v>1</v>
      </c>
    </row>
    <row r="152" spans="1:16" ht="33.75" x14ac:dyDescent="0.25">
      <c r="A152" s="24" t="s">
        <v>595</v>
      </c>
      <c r="B152" s="24" t="s">
        <v>596</v>
      </c>
      <c r="C152" s="12">
        <v>2</v>
      </c>
      <c r="D152" s="12">
        <v>0</v>
      </c>
      <c r="E152" s="25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0</v>
      </c>
      <c r="D153" s="12">
        <v>0</v>
      </c>
      <c r="E153" s="25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8</v>
      </c>
      <c r="D154" s="12">
        <v>3</v>
      </c>
      <c r="E154" s="25">
        <v>1.6666666666666701</v>
      </c>
      <c r="F154" s="12">
        <v>1</v>
      </c>
      <c r="G154" s="12">
        <v>0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9">
        <v>2</v>
      </c>
    </row>
    <row r="155" spans="1:16" ht="22.5" x14ac:dyDescent="0.25">
      <c r="A155" s="24" t="s">
        <v>601</v>
      </c>
      <c r="B155" s="24" t="s">
        <v>602</v>
      </c>
      <c r="C155" s="12">
        <v>25</v>
      </c>
      <c r="D155" s="12">
        <v>29</v>
      </c>
      <c r="E155" s="25">
        <v>-0.13793103448275901</v>
      </c>
      <c r="F155" s="12">
        <v>0</v>
      </c>
      <c r="G155" s="12">
        <v>0</v>
      </c>
      <c r="H155" s="12">
        <v>3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8</v>
      </c>
      <c r="O155" s="12">
        <v>0</v>
      </c>
      <c r="P155" s="19">
        <v>0</v>
      </c>
    </row>
    <row r="156" spans="1:16" x14ac:dyDescent="0.25">
      <c r="A156" s="196" t="s">
        <v>603</v>
      </c>
      <c r="B156" s="197"/>
      <c r="C156" s="21">
        <v>21</v>
      </c>
      <c r="D156" s="21">
        <v>14</v>
      </c>
      <c r="E156" s="22">
        <v>0.5</v>
      </c>
      <c r="F156" s="21">
        <v>1</v>
      </c>
      <c r="G156" s="21">
        <v>1</v>
      </c>
      <c r="H156" s="21">
        <v>1</v>
      </c>
      <c r="I156" s="21">
        <v>0</v>
      </c>
      <c r="J156" s="21">
        <v>1</v>
      </c>
      <c r="K156" s="21">
        <v>0</v>
      </c>
      <c r="L156" s="21">
        <v>0</v>
      </c>
      <c r="M156" s="21">
        <v>0</v>
      </c>
      <c r="N156" s="21">
        <v>8</v>
      </c>
      <c r="O156" s="21">
        <v>0</v>
      </c>
      <c r="P156" s="23">
        <v>0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0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8</v>
      </c>
      <c r="D161" s="12">
        <v>6</v>
      </c>
      <c r="E161" s="25">
        <v>0.33333333333333298</v>
      </c>
      <c r="F161" s="12">
        <v>1</v>
      </c>
      <c r="G161" s="12">
        <v>1</v>
      </c>
      <c r="H161" s="12">
        <v>1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4" t="s">
        <v>614</v>
      </c>
      <c r="B162" s="24" t="s">
        <v>615</v>
      </c>
      <c r="C162" s="12">
        <v>5</v>
      </c>
      <c r="D162" s="12">
        <v>1</v>
      </c>
      <c r="E162" s="25">
        <v>4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8</v>
      </c>
      <c r="O162" s="12">
        <v>0</v>
      </c>
      <c r="P162" s="19">
        <v>0</v>
      </c>
    </row>
    <row r="163" spans="1:16" ht="22.5" x14ac:dyDescent="0.25">
      <c r="A163" s="24" t="s">
        <v>616</v>
      </c>
      <c r="B163" s="24" t="s">
        <v>617</v>
      </c>
      <c r="C163" s="12">
        <v>0</v>
      </c>
      <c r="D163" s="12">
        <v>0</v>
      </c>
      <c r="E163" s="25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4</v>
      </c>
      <c r="D164" s="12">
        <v>5</v>
      </c>
      <c r="E164" s="25">
        <v>-0.2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4</v>
      </c>
      <c r="D165" s="12">
        <v>2</v>
      </c>
      <c r="E165" s="25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0</v>
      </c>
    </row>
    <row r="166" spans="1:16" x14ac:dyDescent="0.25">
      <c r="A166" s="196" t="s">
        <v>622</v>
      </c>
      <c r="B166" s="197"/>
      <c r="C166" s="21">
        <v>633</v>
      </c>
      <c r="D166" s="21">
        <v>380</v>
      </c>
      <c r="E166" s="22">
        <v>0.66578947368421104</v>
      </c>
      <c r="F166" s="21">
        <v>9</v>
      </c>
      <c r="G166" s="21">
        <v>1</v>
      </c>
      <c r="H166" s="21">
        <v>227</v>
      </c>
      <c r="I166" s="21">
        <v>181</v>
      </c>
      <c r="J166" s="21">
        <v>3</v>
      </c>
      <c r="K166" s="21">
        <v>0</v>
      </c>
      <c r="L166" s="21">
        <v>0</v>
      </c>
      <c r="M166" s="21">
        <v>0</v>
      </c>
      <c r="N166" s="21">
        <v>6</v>
      </c>
      <c r="O166" s="21">
        <v>3</v>
      </c>
      <c r="P166" s="23">
        <v>98</v>
      </c>
    </row>
    <row r="167" spans="1:16" ht="22.5" x14ac:dyDescent="0.25">
      <c r="A167" s="24" t="s">
        <v>623</v>
      </c>
      <c r="B167" s="24" t="s">
        <v>624</v>
      </c>
      <c r="C167" s="12">
        <v>2</v>
      </c>
      <c r="D167" s="12">
        <v>23</v>
      </c>
      <c r="E167" s="25">
        <v>-0.91304347826086896</v>
      </c>
      <c r="F167" s="12">
        <v>0</v>
      </c>
      <c r="G167" s="12">
        <v>0</v>
      </c>
      <c r="H167" s="12">
        <v>2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9">
        <v>4</v>
      </c>
    </row>
    <row r="168" spans="1:16" ht="22.5" x14ac:dyDescent="0.25">
      <c r="A168" s="24" t="s">
        <v>625</v>
      </c>
      <c r="B168" s="24" t="s">
        <v>626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0</v>
      </c>
      <c r="D169" s="12">
        <v>0</v>
      </c>
      <c r="E169" s="25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629</v>
      </c>
      <c r="B170" s="24" t="s">
        <v>630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4</v>
      </c>
      <c r="D171" s="12">
        <v>2</v>
      </c>
      <c r="E171" s="25">
        <v>1</v>
      </c>
      <c r="F171" s="12">
        <v>1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194</v>
      </c>
      <c r="D173" s="12">
        <v>81</v>
      </c>
      <c r="E173" s="25">
        <v>1.3950617283950599</v>
      </c>
      <c r="F173" s="12">
        <v>4</v>
      </c>
      <c r="G173" s="12">
        <v>0</v>
      </c>
      <c r="H173" s="12">
        <v>87</v>
      </c>
      <c r="I173" s="12">
        <v>74</v>
      </c>
      <c r="J173" s="12">
        <v>1</v>
      </c>
      <c r="K173" s="12">
        <v>0</v>
      </c>
      <c r="L173" s="12">
        <v>0</v>
      </c>
      <c r="M173" s="12">
        <v>0</v>
      </c>
      <c r="N173" s="12">
        <v>1</v>
      </c>
      <c r="O173" s="12">
        <v>2</v>
      </c>
      <c r="P173" s="19">
        <v>47</v>
      </c>
    </row>
    <row r="174" spans="1:16" ht="22.5" x14ac:dyDescent="0.25">
      <c r="A174" s="24" t="s">
        <v>637</v>
      </c>
      <c r="B174" s="24" t="s">
        <v>638</v>
      </c>
      <c r="C174" s="12">
        <v>359</v>
      </c>
      <c r="D174" s="12">
        <v>200</v>
      </c>
      <c r="E174" s="25">
        <v>0.79500000000000004</v>
      </c>
      <c r="F174" s="12">
        <v>3</v>
      </c>
      <c r="G174" s="12">
        <v>0</v>
      </c>
      <c r="H174" s="12">
        <v>103</v>
      </c>
      <c r="I174" s="12">
        <v>88</v>
      </c>
      <c r="J174" s="12">
        <v>1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19">
        <v>37</v>
      </c>
    </row>
    <row r="175" spans="1:16" x14ac:dyDescent="0.25">
      <c r="A175" s="24" t="s">
        <v>639</v>
      </c>
      <c r="B175" s="24" t="s">
        <v>640</v>
      </c>
      <c r="C175" s="12">
        <v>74</v>
      </c>
      <c r="D175" s="12">
        <v>74</v>
      </c>
      <c r="E175" s="25">
        <v>0</v>
      </c>
      <c r="F175" s="12">
        <v>1</v>
      </c>
      <c r="G175" s="12">
        <v>1</v>
      </c>
      <c r="H175" s="12">
        <v>34</v>
      </c>
      <c r="I175" s="12">
        <v>16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9">
        <v>10</v>
      </c>
    </row>
    <row r="176" spans="1:16" ht="22.5" x14ac:dyDescent="0.25">
      <c r="A176" s="24" t="s">
        <v>641</v>
      </c>
      <c r="B176" s="24" t="s">
        <v>642</v>
      </c>
      <c r="C176" s="12">
        <v>0</v>
      </c>
      <c r="D176" s="12">
        <v>0</v>
      </c>
      <c r="E176" s="25">
        <v>0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3</v>
      </c>
      <c r="O176" s="12">
        <v>0</v>
      </c>
      <c r="P176" s="19">
        <v>0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6" t="s">
        <v>645</v>
      </c>
      <c r="B178" s="197"/>
      <c r="C178" s="21">
        <v>922</v>
      </c>
      <c r="D178" s="21">
        <v>999</v>
      </c>
      <c r="E178" s="22">
        <v>-7.7077077077077102E-2</v>
      </c>
      <c r="F178" s="21">
        <v>1350</v>
      </c>
      <c r="G178" s="21">
        <v>1109</v>
      </c>
      <c r="H178" s="21">
        <v>237</v>
      </c>
      <c r="I178" s="21">
        <v>224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3</v>
      </c>
      <c r="P178" s="23">
        <v>1273</v>
      </c>
    </row>
    <row r="179" spans="1:16" ht="22.5" x14ac:dyDescent="0.25">
      <c r="A179" s="24" t="s">
        <v>646</v>
      </c>
      <c r="B179" s="24" t="s">
        <v>647</v>
      </c>
      <c r="C179" s="12">
        <v>4</v>
      </c>
      <c r="D179" s="12">
        <v>4</v>
      </c>
      <c r="E179" s="25">
        <v>0</v>
      </c>
      <c r="F179" s="12">
        <v>4</v>
      </c>
      <c r="G179" s="12">
        <v>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2</v>
      </c>
    </row>
    <row r="180" spans="1:16" ht="22.5" x14ac:dyDescent="0.25">
      <c r="A180" s="24" t="s">
        <v>648</v>
      </c>
      <c r="B180" s="24" t="s">
        <v>649</v>
      </c>
      <c r="C180" s="12">
        <v>449</v>
      </c>
      <c r="D180" s="12">
        <v>530</v>
      </c>
      <c r="E180" s="25">
        <v>-0.152830188679245</v>
      </c>
      <c r="F180" s="12">
        <v>831</v>
      </c>
      <c r="G180" s="12">
        <v>748</v>
      </c>
      <c r="H180" s="12">
        <v>102</v>
      </c>
      <c r="I180" s="12">
        <v>97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779</v>
      </c>
    </row>
    <row r="181" spans="1:16" x14ac:dyDescent="0.25">
      <c r="A181" s="24" t="s">
        <v>650</v>
      </c>
      <c r="B181" s="24" t="s">
        <v>651</v>
      </c>
      <c r="C181" s="12">
        <v>40</v>
      </c>
      <c r="D181" s="12">
        <v>36</v>
      </c>
      <c r="E181" s="25">
        <v>0.11111111111111099</v>
      </c>
      <c r="F181" s="12">
        <v>24</v>
      </c>
      <c r="G181" s="12">
        <v>9</v>
      </c>
      <c r="H181" s="12">
        <v>18</v>
      </c>
      <c r="I181" s="12">
        <v>17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25</v>
      </c>
    </row>
    <row r="182" spans="1:16" ht="22.5" x14ac:dyDescent="0.25">
      <c r="A182" s="24" t="s">
        <v>652</v>
      </c>
      <c r="B182" s="24" t="s">
        <v>653</v>
      </c>
      <c r="C182" s="12">
        <v>8</v>
      </c>
      <c r="D182" s="12">
        <v>4</v>
      </c>
      <c r="E182" s="25">
        <v>1</v>
      </c>
      <c r="F182" s="12">
        <v>4</v>
      </c>
      <c r="G182" s="12">
        <v>2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3</v>
      </c>
    </row>
    <row r="183" spans="1:16" ht="22.5" x14ac:dyDescent="0.25">
      <c r="A183" s="24" t="s">
        <v>654</v>
      </c>
      <c r="B183" s="24" t="s">
        <v>655</v>
      </c>
      <c r="C183" s="12">
        <v>59</v>
      </c>
      <c r="D183" s="12">
        <v>59</v>
      </c>
      <c r="E183" s="25">
        <v>0</v>
      </c>
      <c r="F183" s="12">
        <v>91</v>
      </c>
      <c r="G183" s="12">
        <v>62</v>
      </c>
      <c r="H183" s="12">
        <v>26</v>
      </c>
      <c r="I183" s="12">
        <v>23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85</v>
      </c>
    </row>
    <row r="184" spans="1:16" ht="22.5" x14ac:dyDescent="0.25">
      <c r="A184" s="24" t="s">
        <v>656</v>
      </c>
      <c r="B184" s="24" t="s">
        <v>657</v>
      </c>
      <c r="C184" s="12">
        <v>361</v>
      </c>
      <c r="D184" s="12">
        <v>362</v>
      </c>
      <c r="E184" s="25">
        <v>-2.7624309392265201E-3</v>
      </c>
      <c r="F184" s="12">
        <v>395</v>
      </c>
      <c r="G184" s="12">
        <v>283</v>
      </c>
      <c r="H184" s="12">
        <v>87</v>
      </c>
      <c r="I184" s="12">
        <v>82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3</v>
      </c>
      <c r="P184" s="19">
        <v>379</v>
      </c>
    </row>
    <row r="185" spans="1:16" ht="22.5" x14ac:dyDescent="0.25">
      <c r="A185" s="24" t="s">
        <v>658</v>
      </c>
      <c r="B185" s="24" t="s">
        <v>659</v>
      </c>
      <c r="C185" s="12">
        <v>1</v>
      </c>
      <c r="D185" s="12">
        <v>4</v>
      </c>
      <c r="E185" s="25">
        <v>-0.75</v>
      </c>
      <c r="F185" s="12">
        <v>1</v>
      </c>
      <c r="G185" s="12">
        <v>1</v>
      </c>
      <c r="H185" s="12">
        <v>4</v>
      </c>
      <c r="I185" s="12">
        <v>5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196" t="s">
        <v>660</v>
      </c>
      <c r="B186" s="197"/>
      <c r="C186" s="21">
        <v>377</v>
      </c>
      <c r="D186" s="21">
        <v>320</v>
      </c>
      <c r="E186" s="22">
        <v>0.17812500000000001</v>
      </c>
      <c r="F186" s="21">
        <v>31</v>
      </c>
      <c r="G186" s="21">
        <v>16</v>
      </c>
      <c r="H186" s="21">
        <v>52</v>
      </c>
      <c r="I186" s="21">
        <v>26</v>
      </c>
      <c r="J186" s="21">
        <v>0</v>
      </c>
      <c r="K186" s="21">
        <v>0</v>
      </c>
      <c r="L186" s="21">
        <v>2</v>
      </c>
      <c r="M186" s="21">
        <v>0</v>
      </c>
      <c r="N186" s="21">
        <v>4</v>
      </c>
      <c r="O186" s="21">
        <v>0</v>
      </c>
      <c r="P186" s="23">
        <v>38</v>
      </c>
    </row>
    <row r="187" spans="1:16" x14ac:dyDescent="0.25">
      <c r="A187" s="24" t="s">
        <v>661</v>
      </c>
      <c r="B187" s="24" t="s">
        <v>662</v>
      </c>
      <c r="C187" s="12">
        <v>10</v>
      </c>
      <c r="D187" s="12">
        <v>5</v>
      </c>
      <c r="E187" s="25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0</v>
      </c>
      <c r="E188" s="25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114</v>
      </c>
      <c r="D189" s="12">
        <v>102</v>
      </c>
      <c r="E189" s="25">
        <v>0.11764705882352899</v>
      </c>
      <c r="F189" s="12">
        <v>24</v>
      </c>
      <c r="G189" s="12">
        <v>13</v>
      </c>
      <c r="H189" s="12">
        <v>25</v>
      </c>
      <c r="I189" s="12">
        <v>15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19">
        <v>23</v>
      </c>
    </row>
    <row r="190" spans="1:16" ht="22.5" x14ac:dyDescent="0.25">
      <c r="A190" s="24" t="s">
        <v>667</v>
      </c>
      <c r="B190" s="24" t="s">
        <v>668</v>
      </c>
      <c r="C190" s="12">
        <v>4</v>
      </c>
      <c r="D190" s="12">
        <v>4</v>
      </c>
      <c r="E190" s="25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2</v>
      </c>
    </row>
    <row r="191" spans="1:16" ht="33.75" x14ac:dyDescent="0.25">
      <c r="A191" s="24" t="s">
        <v>669</v>
      </c>
      <c r="B191" s="24" t="s">
        <v>670</v>
      </c>
      <c r="C191" s="12">
        <v>31</v>
      </c>
      <c r="D191" s="12">
        <v>28</v>
      </c>
      <c r="E191" s="25">
        <v>0.107142857142857</v>
      </c>
      <c r="F191" s="12">
        <v>3</v>
      </c>
      <c r="G191" s="12">
        <v>2</v>
      </c>
      <c r="H191" s="12">
        <v>4</v>
      </c>
      <c r="I191" s="12">
        <v>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9">
        <v>7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51</v>
      </c>
      <c r="D193" s="12">
        <v>31</v>
      </c>
      <c r="E193" s="25">
        <v>0.64516129032258096</v>
      </c>
      <c r="F193" s="12">
        <v>1</v>
      </c>
      <c r="G193" s="12">
        <v>0</v>
      </c>
      <c r="H193" s="12">
        <v>6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4</v>
      </c>
    </row>
    <row r="194" spans="1:16" x14ac:dyDescent="0.25">
      <c r="A194" s="24" t="s">
        <v>675</v>
      </c>
      <c r="B194" s="24" t="s">
        <v>676</v>
      </c>
      <c r="C194" s="12">
        <v>7</v>
      </c>
      <c r="D194" s="12">
        <v>3</v>
      </c>
      <c r="E194" s="25">
        <v>1.3333333333333299</v>
      </c>
      <c r="F194" s="12">
        <v>1</v>
      </c>
      <c r="G194" s="12">
        <v>1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1</v>
      </c>
    </row>
    <row r="195" spans="1:16" ht="22.5" x14ac:dyDescent="0.25">
      <c r="A195" s="24" t="s">
        <v>677</v>
      </c>
      <c r="B195" s="24" t="s">
        <v>678</v>
      </c>
      <c r="C195" s="12">
        <v>2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679</v>
      </c>
      <c r="B196" s="24" t="s">
        <v>680</v>
      </c>
      <c r="C196" s="12">
        <v>20</v>
      </c>
      <c r="D196" s="12">
        <v>18</v>
      </c>
      <c r="E196" s="25">
        <v>0.11111111111111099</v>
      </c>
      <c r="F196" s="12">
        <v>1</v>
      </c>
      <c r="G196" s="12">
        <v>0</v>
      </c>
      <c r="H196" s="12">
        <v>5</v>
      </c>
      <c r="I196" s="12">
        <v>4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1</v>
      </c>
    </row>
    <row r="197" spans="1:16" x14ac:dyDescent="0.25">
      <c r="A197" s="24" t="s">
        <v>681</v>
      </c>
      <c r="B197" s="24" t="s">
        <v>682</v>
      </c>
      <c r="C197" s="12">
        <v>133</v>
      </c>
      <c r="D197" s="12">
        <v>120</v>
      </c>
      <c r="E197" s="25">
        <v>0.108333333333333</v>
      </c>
      <c r="F197" s="12">
        <v>1</v>
      </c>
      <c r="G197" s="12">
        <v>0</v>
      </c>
      <c r="H197" s="12">
        <v>11</v>
      </c>
      <c r="I197" s="12">
        <v>3</v>
      </c>
      <c r="J197" s="12">
        <v>0</v>
      </c>
      <c r="K197" s="12">
        <v>0</v>
      </c>
      <c r="L197" s="12">
        <v>2</v>
      </c>
      <c r="M197" s="12">
        <v>0</v>
      </c>
      <c r="N197" s="12">
        <v>2</v>
      </c>
      <c r="O197" s="12">
        <v>0</v>
      </c>
      <c r="P197" s="19">
        <v>0</v>
      </c>
    </row>
    <row r="198" spans="1:16" ht="22.5" x14ac:dyDescent="0.25">
      <c r="A198" s="24" t="s">
        <v>683</v>
      </c>
      <c r="B198" s="24" t="s">
        <v>684</v>
      </c>
      <c r="C198" s="12">
        <v>1</v>
      </c>
      <c r="D198" s="12">
        <v>1</v>
      </c>
      <c r="E198" s="25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4</v>
      </c>
      <c r="D199" s="12">
        <v>5</v>
      </c>
      <c r="E199" s="25">
        <v>-0.2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0</v>
      </c>
    </row>
    <row r="200" spans="1:16" ht="22.5" x14ac:dyDescent="0.25">
      <c r="A200" s="24" t="s">
        <v>687</v>
      </c>
      <c r="B200" s="24" t="s">
        <v>688</v>
      </c>
      <c r="C200" s="12">
        <v>0</v>
      </c>
      <c r="D200" s="12">
        <v>3</v>
      </c>
      <c r="E200" s="25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6" t="s">
        <v>689</v>
      </c>
      <c r="B201" s="197"/>
      <c r="C201" s="21">
        <v>16</v>
      </c>
      <c r="D201" s="21">
        <v>67</v>
      </c>
      <c r="E201" s="22">
        <v>-0.76119402985074602</v>
      </c>
      <c r="F201" s="21">
        <v>0</v>
      </c>
      <c r="G201" s="21">
        <v>0</v>
      </c>
      <c r="H201" s="21">
        <v>0</v>
      </c>
      <c r="I201" s="21">
        <v>1</v>
      </c>
      <c r="J201" s="21">
        <v>0</v>
      </c>
      <c r="K201" s="21">
        <v>0</v>
      </c>
      <c r="L201" s="21">
        <v>3</v>
      </c>
      <c r="M201" s="21">
        <v>0</v>
      </c>
      <c r="N201" s="21">
        <v>8</v>
      </c>
      <c r="O201" s="21">
        <v>1</v>
      </c>
      <c r="P201" s="23">
        <v>17</v>
      </c>
    </row>
    <row r="202" spans="1:16" x14ac:dyDescent="0.25">
      <c r="A202" s="24" t="s">
        <v>690</v>
      </c>
      <c r="B202" s="24" t="s">
        <v>691</v>
      </c>
      <c r="C202" s="12">
        <v>0</v>
      </c>
      <c r="D202" s="12">
        <v>7</v>
      </c>
      <c r="E202" s="25">
        <v>-1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19">
        <v>0</v>
      </c>
    </row>
    <row r="203" spans="1:16" x14ac:dyDescent="0.25">
      <c r="A203" s="24" t="s">
        <v>692</v>
      </c>
      <c r="B203" s="24" t="s">
        <v>693</v>
      </c>
      <c r="C203" s="12">
        <v>10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1</v>
      </c>
      <c r="D204" s="12">
        <v>3</v>
      </c>
      <c r="E204" s="25">
        <v>-0.66666666666666696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1</v>
      </c>
      <c r="P204" s="19">
        <v>17</v>
      </c>
    </row>
    <row r="205" spans="1:16" ht="22.5" x14ac:dyDescent="0.25">
      <c r="A205" s="24" t="s">
        <v>696</v>
      </c>
      <c r="B205" s="24" t="s">
        <v>697</v>
      </c>
      <c r="C205" s="12">
        <v>2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0</v>
      </c>
      <c r="D206" s="12">
        <v>51</v>
      </c>
      <c r="E206" s="25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0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0</v>
      </c>
      <c r="D208" s="12">
        <v>1</v>
      </c>
      <c r="E208" s="25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1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0</v>
      </c>
      <c r="D212" s="12">
        <v>2</v>
      </c>
      <c r="E212" s="25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9">
        <v>0</v>
      </c>
    </row>
    <row r="213" spans="1:16" x14ac:dyDescent="0.25">
      <c r="A213" s="24" t="s">
        <v>712</v>
      </c>
      <c r="B213" s="24" t="s">
        <v>713</v>
      </c>
      <c r="C213" s="12">
        <v>0</v>
      </c>
      <c r="D213" s="12">
        <v>1</v>
      </c>
      <c r="E213" s="25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2</v>
      </c>
      <c r="D214" s="12">
        <v>0</v>
      </c>
      <c r="E214" s="25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2</v>
      </c>
      <c r="O214" s="12">
        <v>0</v>
      </c>
      <c r="P214" s="19">
        <v>0</v>
      </c>
    </row>
    <row r="215" spans="1:16" ht="22.5" x14ac:dyDescent="0.25">
      <c r="A215" s="24" t="s">
        <v>716</v>
      </c>
      <c r="B215" s="24" t="s">
        <v>717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0</v>
      </c>
      <c r="D218" s="12">
        <v>1</v>
      </c>
      <c r="E218" s="25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1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1</v>
      </c>
      <c r="E222" s="25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1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6" t="s">
        <v>732</v>
      </c>
      <c r="B223" s="197"/>
      <c r="C223" s="21">
        <v>1004</v>
      </c>
      <c r="D223" s="21">
        <v>855</v>
      </c>
      <c r="E223" s="22">
        <v>0.17426900584795299</v>
      </c>
      <c r="F223" s="21">
        <v>354</v>
      </c>
      <c r="G223" s="21">
        <v>217</v>
      </c>
      <c r="H223" s="21">
        <v>249</v>
      </c>
      <c r="I223" s="21">
        <v>213</v>
      </c>
      <c r="J223" s="21">
        <v>1</v>
      </c>
      <c r="K223" s="21">
        <v>2</v>
      </c>
      <c r="L223" s="21">
        <v>0</v>
      </c>
      <c r="M223" s="21">
        <v>0</v>
      </c>
      <c r="N223" s="21">
        <v>7</v>
      </c>
      <c r="O223" s="21">
        <v>3</v>
      </c>
      <c r="P223" s="23">
        <v>294</v>
      </c>
    </row>
    <row r="224" spans="1:16" x14ac:dyDescent="0.25">
      <c r="A224" s="24" t="s">
        <v>733</v>
      </c>
      <c r="B224" s="24" t="s">
        <v>734</v>
      </c>
      <c r="C224" s="12">
        <v>5</v>
      </c>
      <c r="D224" s="12">
        <v>2</v>
      </c>
      <c r="E224" s="25">
        <v>1.5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3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2</v>
      </c>
      <c r="D228" s="12">
        <v>1</v>
      </c>
      <c r="E228" s="25">
        <v>1</v>
      </c>
      <c r="F228" s="12">
        <v>0</v>
      </c>
      <c r="G228" s="12">
        <v>0</v>
      </c>
      <c r="H228" s="12">
        <v>1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1</v>
      </c>
      <c r="D229" s="12">
        <v>0</v>
      </c>
      <c r="E229" s="25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3</v>
      </c>
      <c r="D230" s="12">
        <v>1</v>
      </c>
      <c r="E230" s="25">
        <v>2</v>
      </c>
      <c r="F230" s="12">
        <v>1</v>
      </c>
      <c r="G230" s="12">
        <v>0</v>
      </c>
      <c r="H230" s="12">
        <v>2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0</v>
      </c>
    </row>
    <row r="231" spans="1:16" x14ac:dyDescent="0.25">
      <c r="A231" s="24" t="s">
        <v>747</v>
      </c>
      <c r="B231" s="24" t="s">
        <v>748</v>
      </c>
      <c r="C231" s="12">
        <v>33</v>
      </c>
      <c r="D231" s="12">
        <v>32</v>
      </c>
      <c r="E231" s="25">
        <v>3.125E-2</v>
      </c>
      <c r="F231" s="12">
        <v>2</v>
      </c>
      <c r="G231" s="12">
        <v>0</v>
      </c>
      <c r="H231" s="12">
        <v>7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2</v>
      </c>
    </row>
    <row r="232" spans="1:16" x14ac:dyDescent="0.25">
      <c r="A232" s="24" t="s">
        <v>749</v>
      </c>
      <c r="B232" s="24" t="s">
        <v>750</v>
      </c>
      <c r="C232" s="12">
        <v>3</v>
      </c>
      <c r="D232" s="12">
        <v>2</v>
      </c>
      <c r="E232" s="25">
        <v>0.5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2</v>
      </c>
    </row>
    <row r="233" spans="1:16" x14ac:dyDescent="0.25">
      <c r="A233" s="24" t="s">
        <v>751</v>
      </c>
      <c r="B233" s="24" t="s">
        <v>752</v>
      </c>
      <c r="C233" s="12">
        <v>15</v>
      </c>
      <c r="D233" s="12">
        <v>13</v>
      </c>
      <c r="E233" s="25">
        <v>0.15384615384615399</v>
      </c>
      <c r="F233" s="12">
        <v>0</v>
      </c>
      <c r="G233" s="12">
        <v>0</v>
      </c>
      <c r="H233" s="12">
        <v>5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19">
        <v>1</v>
      </c>
    </row>
    <row r="234" spans="1:16" ht="22.5" x14ac:dyDescent="0.25">
      <c r="A234" s="24" t="s">
        <v>753</v>
      </c>
      <c r="B234" s="24" t="s">
        <v>754</v>
      </c>
      <c r="C234" s="12">
        <v>2</v>
      </c>
      <c r="D234" s="12">
        <v>9</v>
      </c>
      <c r="E234" s="25">
        <v>-0.77777777777777801</v>
      </c>
      <c r="F234" s="12">
        <v>0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1</v>
      </c>
    </row>
    <row r="235" spans="1:16" ht="33.75" x14ac:dyDescent="0.25">
      <c r="A235" s="24" t="s">
        <v>755</v>
      </c>
      <c r="B235" s="24" t="s">
        <v>756</v>
      </c>
      <c r="C235" s="12">
        <v>3</v>
      </c>
      <c r="D235" s="12">
        <v>1</v>
      </c>
      <c r="E235" s="25">
        <v>2</v>
      </c>
      <c r="F235" s="12">
        <v>1</v>
      </c>
      <c r="G235" s="12">
        <v>0</v>
      </c>
      <c r="H235" s="12">
        <v>2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9">
        <v>2</v>
      </c>
    </row>
    <row r="236" spans="1:16" x14ac:dyDescent="0.25">
      <c r="A236" s="24" t="s">
        <v>757</v>
      </c>
      <c r="B236" s="24" t="s">
        <v>758</v>
      </c>
      <c r="C236" s="12">
        <v>3</v>
      </c>
      <c r="D236" s="12">
        <v>2</v>
      </c>
      <c r="E236" s="25">
        <v>0.5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19">
        <v>0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934</v>
      </c>
      <c r="D238" s="12">
        <v>792</v>
      </c>
      <c r="E238" s="25">
        <v>0.179292929292929</v>
      </c>
      <c r="F238" s="12">
        <v>350</v>
      </c>
      <c r="G238" s="12">
        <v>216</v>
      </c>
      <c r="H238" s="12">
        <v>232</v>
      </c>
      <c r="I238" s="12">
        <v>208</v>
      </c>
      <c r="J238" s="12">
        <v>1</v>
      </c>
      <c r="K238" s="12">
        <v>2</v>
      </c>
      <c r="L238" s="12">
        <v>0</v>
      </c>
      <c r="M238" s="12">
        <v>0</v>
      </c>
      <c r="N238" s="12">
        <v>0</v>
      </c>
      <c r="O238" s="12">
        <v>3</v>
      </c>
      <c r="P238" s="19">
        <v>286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0</v>
      </c>
      <c r="E242" s="25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6" t="s">
        <v>773</v>
      </c>
      <c r="B244" s="197"/>
      <c r="C244" s="21">
        <v>18</v>
      </c>
      <c r="D244" s="21">
        <v>17</v>
      </c>
      <c r="E244" s="22">
        <v>5.8823529411764698E-2</v>
      </c>
      <c r="F244" s="21">
        <v>1</v>
      </c>
      <c r="G244" s="21">
        <v>0</v>
      </c>
      <c r="H244" s="21">
        <v>4</v>
      </c>
      <c r="I244" s="21">
        <v>11</v>
      </c>
      <c r="J244" s="21">
        <v>0</v>
      </c>
      <c r="K244" s="21">
        <v>0</v>
      </c>
      <c r="L244" s="21">
        <v>0</v>
      </c>
      <c r="M244" s="21">
        <v>0</v>
      </c>
      <c r="N244" s="21">
        <v>5</v>
      </c>
      <c r="O244" s="21">
        <v>0</v>
      </c>
      <c r="P244" s="23">
        <v>1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16</v>
      </c>
      <c r="D249" s="12">
        <v>14</v>
      </c>
      <c r="E249" s="25">
        <v>0.14285714285714299</v>
      </c>
      <c r="F249" s="12">
        <v>1</v>
      </c>
      <c r="G249" s="12">
        <v>0</v>
      </c>
      <c r="H249" s="12">
        <v>4</v>
      </c>
      <c r="I249" s="12">
        <v>11</v>
      </c>
      <c r="J249" s="12">
        <v>0</v>
      </c>
      <c r="K249" s="12">
        <v>0</v>
      </c>
      <c r="L249" s="12">
        <v>0</v>
      </c>
      <c r="M249" s="12">
        <v>0</v>
      </c>
      <c r="N249" s="12">
        <v>4</v>
      </c>
      <c r="O249" s="12">
        <v>0</v>
      </c>
      <c r="P249" s="19">
        <v>1</v>
      </c>
    </row>
    <row r="250" spans="1:16" ht="22.5" x14ac:dyDescent="0.25">
      <c r="A250" s="24" t="s">
        <v>784</v>
      </c>
      <c r="B250" s="24" t="s">
        <v>785</v>
      </c>
      <c r="C250" s="12">
        <v>1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792</v>
      </c>
      <c r="B254" s="24" t="s">
        <v>793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1</v>
      </c>
      <c r="D255" s="12">
        <v>2</v>
      </c>
      <c r="E255" s="25">
        <v>-0.5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1</v>
      </c>
      <c r="E258" s="25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0</v>
      </c>
      <c r="E261" s="25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6" t="s">
        <v>826</v>
      </c>
      <c r="B271" s="197"/>
      <c r="C271" s="21">
        <v>570</v>
      </c>
      <c r="D271" s="21">
        <v>546</v>
      </c>
      <c r="E271" s="22">
        <v>4.3956043956044001E-2</v>
      </c>
      <c r="F271" s="21">
        <v>247</v>
      </c>
      <c r="G271" s="21">
        <v>146</v>
      </c>
      <c r="H271" s="21">
        <v>243</v>
      </c>
      <c r="I271" s="21">
        <v>257</v>
      </c>
      <c r="J271" s="21">
        <v>1</v>
      </c>
      <c r="K271" s="21">
        <v>1</v>
      </c>
      <c r="L271" s="21">
        <v>1</v>
      </c>
      <c r="M271" s="21">
        <v>1</v>
      </c>
      <c r="N271" s="21">
        <v>1</v>
      </c>
      <c r="O271" s="21">
        <v>3</v>
      </c>
      <c r="P271" s="23">
        <v>325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297</v>
      </c>
      <c r="D273" s="12">
        <v>316</v>
      </c>
      <c r="E273" s="25">
        <v>-6.0126582278481E-2</v>
      </c>
      <c r="F273" s="12">
        <v>150</v>
      </c>
      <c r="G273" s="12">
        <v>85</v>
      </c>
      <c r="H273" s="12">
        <v>171</v>
      </c>
      <c r="I273" s="12">
        <v>150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3</v>
      </c>
      <c r="P273" s="19">
        <v>176</v>
      </c>
    </row>
    <row r="274" spans="1:16" ht="33.75" x14ac:dyDescent="0.25">
      <c r="A274" s="24" t="s">
        <v>831</v>
      </c>
      <c r="B274" s="24" t="s">
        <v>832</v>
      </c>
      <c r="C274" s="12">
        <v>182</v>
      </c>
      <c r="D274" s="12">
        <v>157</v>
      </c>
      <c r="E274" s="25">
        <v>0.15923566878980899</v>
      </c>
      <c r="F274" s="12">
        <v>87</v>
      </c>
      <c r="G274" s="12">
        <v>57</v>
      </c>
      <c r="H274" s="12">
        <v>51</v>
      </c>
      <c r="I274" s="12">
        <v>93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9">
        <v>134</v>
      </c>
    </row>
    <row r="275" spans="1:16" ht="22.5" x14ac:dyDescent="0.25">
      <c r="A275" s="24" t="s">
        <v>833</v>
      </c>
      <c r="B275" s="24" t="s">
        <v>834</v>
      </c>
      <c r="C275" s="12">
        <v>0</v>
      </c>
      <c r="D275" s="12">
        <v>0</v>
      </c>
      <c r="E275" s="25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4" t="s">
        <v>835</v>
      </c>
      <c r="B276" s="24" t="s">
        <v>836</v>
      </c>
      <c r="C276" s="12">
        <v>22</v>
      </c>
      <c r="D276" s="12">
        <v>18</v>
      </c>
      <c r="E276" s="25">
        <v>0.22222222222222199</v>
      </c>
      <c r="F276" s="12">
        <v>2</v>
      </c>
      <c r="G276" s="12">
        <v>0</v>
      </c>
      <c r="H276" s="12">
        <v>3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7</v>
      </c>
    </row>
    <row r="277" spans="1:16" x14ac:dyDescent="0.25">
      <c r="A277" s="24" t="s">
        <v>837</v>
      </c>
      <c r="B277" s="24" t="s">
        <v>838</v>
      </c>
      <c r="C277" s="12">
        <v>57</v>
      </c>
      <c r="D277" s="12">
        <v>28</v>
      </c>
      <c r="E277" s="25">
        <v>1.03571428571429</v>
      </c>
      <c r="F277" s="12">
        <v>8</v>
      </c>
      <c r="G277" s="12">
        <v>4</v>
      </c>
      <c r="H277" s="12">
        <v>12</v>
      </c>
      <c r="I277" s="12">
        <v>7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7</v>
      </c>
    </row>
    <row r="278" spans="1:16" ht="22.5" x14ac:dyDescent="0.25">
      <c r="A278" s="24" t="s">
        <v>839</v>
      </c>
      <c r="B278" s="24" t="s">
        <v>840</v>
      </c>
      <c r="C278" s="12">
        <v>10</v>
      </c>
      <c r="D278" s="12">
        <v>12</v>
      </c>
      <c r="E278" s="25">
        <v>-0.16666666666666699</v>
      </c>
      <c r="F278" s="12">
        <v>0</v>
      </c>
      <c r="G278" s="12">
        <v>0</v>
      </c>
      <c r="H278" s="12">
        <v>4</v>
      </c>
      <c r="I278" s="12">
        <v>4</v>
      </c>
      <c r="J278" s="12">
        <v>0</v>
      </c>
      <c r="K278" s="12">
        <v>0</v>
      </c>
      <c r="L278" s="12">
        <v>1</v>
      </c>
      <c r="M278" s="12">
        <v>1</v>
      </c>
      <c r="N278" s="12">
        <v>0</v>
      </c>
      <c r="O278" s="12">
        <v>0</v>
      </c>
      <c r="P278" s="19">
        <v>1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843</v>
      </c>
      <c r="B280" s="24" t="s">
        <v>844</v>
      </c>
      <c r="C280" s="12">
        <v>1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1</v>
      </c>
      <c r="D291" s="12">
        <v>5</v>
      </c>
      <c r="E291" s="25">
        <v>-0.8</v>
      </c>
      <c r="F291" s="12">
        <v>0</v>
      </c>
      <c r="G291" s="12">
        <v>0</v>
      </c>
      <c r="H291" s="12">
        <v>2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0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0</v>
      </c>
      <c r="D294" s="12">
        <v>10</v>
      </c>
      <c r="E294" s="25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6" t="s">
        <v>885</v>
      </c>
      <c r="B301" s="197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6" t="s">
        <v>892</v>
      </c>
      <c r="B305" s="197"/>
      <c r="C305" s="21">
        <v>2</v>
      </c>
      <c r="D305" s="21">
        <v>2</v>
      </c>
      <c r="E305" s="22">
        <v>0</v>
      </c>
      <c r="F305" s="21">
        <v>0</v>
      </c>
      <c r="G305" s="21">
        <v>0</v>
      </c>
      <c r="H305" s="21">
        <v>1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2</v>
      </c>
      <c r="D308" s="12">
        <v>2</v>
      </c>
      <c r="E308" s="25">
        <v>0</v>
      </c>
      <c r="F308" s="12">
        <v>0</v>
      </c>
      <c r="G308" s="12">
        <v>0</v>
      </c>
      <c r="H308" s="12">
        <v>1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6" t="s">
        <v>905</v>
      </c>
      <c r="B312" s="197"/>
      <c r="C312" s="21">
        <v>0</v>
      </c>
      <c r="D312" s="21">
        <v>15</v>
      </c>
      <c r="E312" s="22">
        <v>-1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906</v>
      </c>
      <c r="B313" s="24" t="s">
        <v>907</v>
      </c>
      <c r="C313" s="12">
        <v>0</v>
      </c>
      <c r="D313" s="12">
        <v>15</v>
      </c>
      <c r="E313" s="25">
        <v>-1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0</v>
      </c>
      <c r="D315" s="12">
        <v>0</v>
      </c>
      <c r="E315" s="25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6" t="s">
        <v>916</v>
      </c>
      <c r="B318" s="197"/>
      <c r="C318" s="21">
        <v>25</v>
      </c>
      <c r="D318" s="21">
        <v>48</v>
      </c>
      <c r="E318" s="22">
        <v>-0.47916666666666702</v>
      </c>
      <c r="F318" s="21">
        <v>3</v>
      </c>
      <c r="G318" s="21">
        <v>1</v>
      </c>
      <c r="H318" s="21">
        <v>6</v>
      </c>
      <c r="I318" s="21">
        <v>2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3</v>
      </c>
    </row>
    <row r="319" spans="1:16" x14ac:dyDescent="0.25">
      <c r="A319" s="24" t="s">
        <v>917</v>
      </c>
      <c r="B319" s="24" t="s">
        <v>918</v>
      </c>
      <c r="C319" s="12">
        <v>25</v>
      </c>
      <c r="D319" s="12">
        <v>48</v>
      </c>
      <c r="E319" s="25">
        <v>-0.47916666666666702</v>
      </c>
      <c r="F319" s="12">
        <v>3</v>
      </c>
      <c r="G319" s="12">
        <v>1</v>
      </c>
      <c r="H319" s="12">
        <v>6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3</v>
      </c>
    </row>
    <row r="320" spans="1:16" x14ac:dyDescent="0.25">
      <c r="A320" s="196" t="s">
        <v>919</v>
      </c>
      <c r="B320" s="197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6" t="s">
        <v>924</v>
      </c>
      <c r="B323" s="197"/>
      <c r="C323" s="21">
        <v>2128</v>
      </c>
      <c r="D323" s="21">
        <v>1310</v>
      </c>
      <c r="E323" s="22">
        <v>0.62442748091602995</v>
      </c>
      <c r="F323" s="21">
        <v>21</v>
      </c>
      <c r="G323" s="21">
        <v>5</v>
      </c>
      <c r="H323" s="21">
        <v>65</v>
      </c>
      <c r="I323" s="21">
        <v>19</v>
      </c>
      <c r="J323" s="21">
        <v>3</v>
      </c>
      <c r="K323" s="21">
        <v>0</v>
      </c>
      <c r="L323" s="21">
        <v>2</v>
      </c>
      <c r="M323" s="21">
        <v>0</v>
      </c>
      <c r="N323" s="21">
        <v>5</v>
      </c>
      <c r="O323" s="21">
        <v>0</v>
      </c>
      <c r="P323" s="23">
        <v>9</v>
      </c>
    </row>
    <row r="324" spans="1:16" x14ac:dyDescent="0.25">
      <c r="A324" s="24" t="s">
        <v>925</v>
      </c>
      <c r="B324" s="24" t="s">
        <v>926</v>
      </c>
      <c r="C324" s="12">
        <v>2128</v>
      </c>
      <c r="D324" s="12">
        <v>1310</v>
      </c>
      <c r="E324" s="25">
        <v>0.62442748091602995</v>
      </c>
      <c r="F324" s="12">
        <v>21</v>
      </c>
      <c r="G324" s="12">
        <v>5</v>
      </c>
      <c r="H324" s="12">
        <v>65</v>
      </c>
      <c r="I324" s="12">
        <v>19</v>
      </c>
      <c r="J324" s="12">
        <v>3</v>
      </c>
      <c r="K324" s="12">
        <v>0</v>
      </c>
      <c r="L324" s="12">
        <v>2</v>
      </c>
      <c r="M324" s="12">
        <v>0</v>
      </c>
      <c r="N324" s="12">
        <v>5</v>
      </c>
      <c r="O324" s="12">
        <v>0</v>
      </c>
      <c r="P324" s="19">
        <v>9</v>
      </c>
    </row>
    <row r="325" spans="1:16" x14ac:dyDescent="0.25">
      <c r="A325" s="196" t="s">
        <v>927</v>
      </c>
      <c r="B325" s="197"/>
      <c r="C325" s="21">
        <v>3</v>
      </c>
      <c r="D325" s="21">
        <v>13</v>
      </c>
      <c r="E325" s="22">
        <v>-0.76923076923076905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3</v>
      </c>
      <c r="D328" s="12">
        <v>13</v>
      </c>
      <c r="E328" s="25">
        <v>-0.76923076923076905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6" t="s">
        <v>950</v>
      </c>
      <c r="B337" s="197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6" t="s">
        <v>953</v>
      </c>
      <c r="B339" s="197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8" t="s">
        <v>956</v>
      </c>
      <c r="B341" s="199"/>
      <c r="C341" s="26">
        <v>19000</v>
      </c>
      <c r="D341" s="26">
        <v>17637</v>
      </c>
      <c r="E341" s="27">
        <v>7.7280716675171501E-2</v>
      </c>
      <c r="F341" s="26">
        <v>3702</v>
      </c>
      <c r="G341" s="26">
        <v>2125</v>
      </c>
      <c r="H341" s="26">
        <v>3716</v>
      </c>
      <c r="I341" s="26">
        <v>3168</v>
      </c>
      <c r="J341" s="26">
        <v>122</v>
      </c>
      <c r="K341" s="26">
        <v>98</v>
      </c>
      <c r="L341" s="26">
        <v>31</v>
      </c>
      <c r="M341" s="26">
        <v>6</v>
      </c>
      <c r="N341" s="26">
        <v>128</v>
      </c>
      <c r="O341" s="26">
        <v>162</v>
      </c>
      <c r="P341" s="26">
        <v>3675</v>
      </c>
    </row>
    <row r="342" spans="1:16" x14ac:dyDescent="0.25">
      <c r="A342" s="4"/>
    </row>
  </sheetData>
  <sheetProtection algorithmName="SHA-512" hashValue="4P4UOLYTcccu0+kNest4IlRrVI1hwZv6VshBKcZB+5Yv/D0Py9HL/88ZYG2AtW2JgF078b1BvWnZfPWcn80GEA==" saltValue="FrK7fPO0utnmCHcWQacoE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19">
        <v>1</v>
      </c>
    </row>
    <row r="8" spans="1:3" x14ac:dyDescent="0.25">
      <c r="A8" s="190"/>
      <c r="B8" s="11" t="s">
        <v>334</v>
      </c>
      <c r="C8" s="19">
        <v>149</v>
      </c>
    </row>
    <row r="9" spans="1:3" x14ac:dyDescent="0.25">
      <c r="A9" s="190"/>
      <c r="B9" s="11" t="s">
        <v>962</v>
      </c>
      <c r="C9" s="19">
        <v>54</v>
      </c>
    </row>
    <row r="10" spans="1:3" x14ac:dyDescent="0.25">
      <c r="A10" s="190"/>
      <c r="B10" s="11" t="s">
        <v>963</v>
      </c>
      <c r="C10" s="29"/>
    </row>
    <row r="11" spans="1:3" x14ac:dyDescent="0.25">
      <c r="A11" s="190"/>
      <c r="B11" s="11" t="s">
        <v>964</v>
      </c>
      <c r="C11" s="19">
        <v>16</v>
      </c>
    </row>
    <row r="12" spans="1:3" x14ac:dyDescent="0.25">
      <c r="A12" s="190"/>
      <c r="B12" s="11" t="s">
        <v>965</v>
      </c>
      <c r="C12" s="19">
        <v>25</v>
      </c>
    </row>
    <row r="13" spans="1:3" x14ac:dyDescent="0.25">
      <c r="A13" s="190"/>
      <c r="B13" s="11" t="s">
        <v>966</v>
      </c>
      <c r="C13" s="19">
        <v>137</v>
      </c>
    </row>
    <row r="14" spans="1:3" x14ac:dyDescent="0.25">
      <c r="A14" s="190"/>
      <c r="B14" s="11" t="s">
        <v>518</v>
      </c>
      <c r="C14" s="19">
        <v>39</v>
      </c>
    </row>
    <row r="15" spans="1:3" x14ac:dyDescent="0.25">
      <c r="A15" s="190"/>
      <c r="B15" s="11" t="s">
        <v>967</v>
      </c>
      <c r="C15" s="19">
        <v>13</v>
      </c>
    </row>
    <row r="16" spans="1:3" x14ac:dyDescent="0.25">
      <c r="A16" s="190"/>
      <c r="B16" s="11" t="s">
        <v>968</v>
      </c>
      <c r="C16" s="19">
        <v>1</v>
      </c>
    </row>
    <row r="17" spans="1:3" x14ac:dyDescent="0.25">
      <c r="A17" s="190"/>
      <c r="B17" s="11" t="s">
        <v>651</v>
      </c>
      <c r="C17" s="19">
        <v>0</v>
      </c>
    </row>
    <row r="18" spans="1:3" x14ac:dyDescent="0.25">
      <c r="A18" s="190"/>
      <c r="B18" s="11" t="s">
        <v>969</v>
      </c>
      <c r="C18" s="19">
        <v>17</v>
      </c>
    </row>
    <row r="19" spans="1:3" x14ac:dyDescent="0.25">
      <c r="A19" s="190"/>
      <c r="B19" s="11" t="s">
        <v>970</v>
      </c>
      <c r="C19" s="29"/>
    </row>
    <row r="20" spans="1:3" x14ac:dyDescent="0.25">
      <c r="A20" s="190"/>
      <c r="B20" s="11" t="s">
        <v>971</v>
      </c>
      <c r="C20" s="29"/>
    </row>
    <row r="21" spans="1:3" x14ac:dyDescent="0.25">
      <c r="A21" s="190"/>
      <c r="B21" s="11" t="s">
        <v>972</v>
      </c>
      <c r="C21" s="19">
        <v>42</v>
      </c>
    </row>
    <row r="22" spans="1:3" x14ac:dyDescent="0.25">
      <c r="A22" s="190"/>
      <c r="B22" s="11" t="s">
        <v>973</v>
      </c>
      <c r="C22" s="19">
        <v>0</v>
      </c>
    </row>
    <row r="23" spans="1:3" x14ac:dyDescent="0.25">
      <c r="A23" s="190"/>
      <c r="B23" s="11" t="s">
        <v>974</v>
      </c>
      <c r="C23" s="19">
        <v>1</v>
      </c>
    </row>
    <row r="24" spans="1:3" x14ac:dyDescent="0.25">
      <c r="A24" s="190"/>
      <c r="B24" s="11" t="s">
        <v>111</v>
      </c>
      <c r="C24" s="19">
        <v>167</v>
      </c>
    </row>
    <row r="25" spans="1:3" x14ac:dyDescent="0.25">
      <c r="A25" s="190"/>
      <c r="B25" s="11" t="s">
        <v>975</v>
      </c>
      <c r="C25" s="19">
        <v>13</v>
      </c>
    </row>
    <row r="26" spans="1:3" x14ac:dyDescent="0.25">
      <c r="A26" s="191"/>
      <c r="B26" s="11" t="s">
        <v>976</v>
      </c>
      <c r="C26" s="19">
        <v>6</v>
      </c>
    </row>
    <row r="27" spans="1:3" x14ac:dyDescent="0.25">
      <c r="A27" s="189" t="s">
        <v>977</v>
      </c>
      <c r="B27" s="11" t="s">
        <v>978</v>
      </c>
      <c r="C27" s="29"/>
    </row>
    <row r="28" spans="1:3" x14ac:dyDescent="0.25">
      <c r="A28" s="190"/>
      <c r="B28" s="11" t="s">
        <v>979</v>
      </c>
      <c r="C28" s="29"/>
    </row>
    <row r="29" spans="1:3" x14ac:dyDescent="0.25">
      <c r="A29" s="191"/>
      <c r="B29" s="11" t="s">
        <v>980</v>
      </c>
      <c r="C29" s="29"/>
    </row>
    <row r="30" spans="1:3" x14ac:dyDescent="0.25">
      <c r="A30" s="1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105</v>
      </c>
    </row>
    <row r="34" spans="1:3" x14ac:dyDescent="0.25">
      <c r="A34" s="189" t="s">
        <v>983</v>
      </c>
      <c r="B34" s="11" t="s">
        <v>984</v>
      </c>
      <c r="C34" s="19">
        <v>6</v>
      </c>
    </row>
    <row r="35" spans="1:3" x14ac:dyDescent="0.25">
      <c r="A35" s="190"/>
      <c r="B35" s="11" t="s">
        <v>985</v>
      </c>
      <c r="C35" s="19">
        <v>23</v>
      </c>
    </row>
    <row r="36" spans="1:3" x14ac:dyDescent="0.25">
      <c r="A36" s="190"/>
      <c r="B36" s="11" t="s">
        <v>986</v>
      </c>
      <c r="C36" s="19">
        <v>0</v>
      </c>
    </row>
    <row r="37" spans="1:3" x14ac:dyDescent="0.25">
      <c r="A37" s="191"/>
      <c r="B37" s="11" t="s">
        <v>987</v>
      </c>
      <c r="C37" s="19">
        <v>1</v>
      </c>
    </row>
    <row r="38" spans="1:3" x14ac:dyDescent="0.25">
      <c r="A38" s="10" t="s">
        <v>988</v>
      </c>
      <c r="B38" s="14"/>
      <c r="C38" s="19">
        <v>19</v>
      </c>
    </row>
    <row r="39" spans="1:3" x14ac:dyDescent="0.25">
      <c r="A39" s="10" t="s">
        <v>989</v>
      </c>
      <c r="B39" s="14"/>
      <c r="C39" s="19">
        <v>72</v>
      </c>
    </row>
    <row r="40" spans="1:3" x14ac:dyDescent="0.25">
      <c r="A40" s="10" t="s">
        <v>990</v>
      </c>
      <c r="B40" s="14"/>
      <c r="C40" s="19">
        <v>11</v>
      </c>
    </row>
    <row r="41" spans="1:3" x14ac:dyDescent="0.25">
      <c r="A41" s="10" t="s">
        <v>991</v>
      </c>
      <c r="B41" s="14"/>
      <c r="C41" s="19">
        <v>32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14</v>
      </c>
    </row>
    <row r="44" spans="1:3" x14ac:dyDescent="0.25">
      <c r="A44" s="10" t="s">
        <v>994</v>
      </c>
      <c r="B44" s="14"/>
      <c r="C44" s="19">
        <v>0</v>
      </c>
    </row>
    <row r="45" spans="1:3" x14ac:dyDescent="0.25">
      <c r="A45" s="10" t="s">
        <v>995</v>
      </c>
      <c r="B45" s="14"/>
      <c r="C45" s="19">
        <v>32</v>
      </c>
    </row>
    <row r="46" spans="1:3" x14ac:dyDescent="0.25">
      <c r="A46" s="10" t="s">
        <v>980</v>
      </c>
      <c r="B46" s="14"/>
      <c r="C46" s="19">
        <v>16</v>
      </c>
    </row>
    <row r="47" spans="1:3" x14ac:dyDescent="0.25">
      <c r="A47" s="189" t="s">
        <v>996</v>
      </c>
      <c r="B47" s="11" t="s">
        <v>997</v>
      </c>
      <c r="C47" s="29"/>
    </row>
    <row r="48" spans="1:3" x14ac:dyDescent="0.25">
      <c r="A48" s="190"/>
      <c r="B48" s="11" t="s">
        <v>998</v>
      </c>
      <c r="C48" s="29"/>
    </row>
    <row r="49" spans="1:3" x14ac:dyDescent="0.25">
      <c r="A49" s="190"/>
      <c r="B49" s="11" t="s">
        <v>999</v>
      </c>
      <c r="C49" s="29"/>
    </row>
    <row r="50" spans="1:3" x14ac:dyDescent="0.25">
      <c r="A50" s="190"/>
      <c r="B50" s="11" t="s">
        <v>1000</v>
      </c>
      <c r="C50" s="19">
        <v>1</v>
      </c>
    </row>
    <row r="51" spans="1:3" x14ac:dyDescent="0.25">
      <c r="A51" s="191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5</v>
      </c>
    </row>
    <row r="56" spans="1:3" x14ac:dyDescent="0.25">
      <c r="A56" s="189" t="s">
        <v>79</v>
      </c>
      <c r="B56" s="11" t="s">
        <v>1003</v>
      </c>
      <c r="C56" s="19">
        <v>32</v>
      </c>
    </row>
    <row r="57" spans="1:3" x14ac:dyDescent="0.25">
      <c r="A57" s="191"/>
      <c r="B57" s="11" t="s">
        <v>1004</v>
      </c>
      <c r="C57" s="19">
        <v>137</v>
      </c>
    </row>
    <row r="58" spans="1:3" x14ac:dyDescent="0.25">
      <c r="A58" s="189" t="s">
        <v>1005</v>
      </c>
      <c r="B58" s="11" t="s">
        <v>1006</v>
      </c>
      <c r="C58" s="19">
        <v>0</v>
      </c>
    </row>
    <row r="59" spans="1:3" x14ac:dyDescent="0.25">
      <c r="A59" s="191"/>
      <c r="B59" s="11" t="s">
        <v>1007</v>
      </c>
      <c r="C59" s="19">
        <v>1</v>
      </c>
    </row>
    <row r="60" spans="1:3" x14ac:dyDescent="0.25">
      <c r="A60" s="189" t="s">
        <v>1008</v>
      </c>
      <c r="B60" s="11" t="s">
        <v>1006</v>
      </c>
      <c r="C60" s="19">
        <v>6</v>
      </c>
    </row>
    <row r="61" spans="1:3" x14ac:dyDescent="0.25">
      <c r="A61" s="191"/>
      <c r="B61" s="11" t="s">
        <v>1007</v>
      </c>
      <c r="C61" s="29"/>
    </row>
    <row r="62" spans="1:3" x14ac:dyDescent="0.25">
      <c r="A62" s="1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19">
        <v>654</v>
      </c>
    </row>
    <row r="66" spans="1:3" x14ac:dyDescent="0.25">
      <c r="A66" s="190"/>
      <c r="B66" s="11" t="s">
        <v>1010</v>
      </c>
      <c r="C66" s="19">
        <v>89</v>
      </c>
    </row>
    <row r="67" spans="1:3" x14ac:dyDescent="0.25">
      <c r="A67" s="190"/>
      <c r="B67" s="11" t="s">
        <v>1011</v>
      </c>
      <c r="C67" s="19">
        <v>82</v>
      </c>
    </row>
    <row r="68" spans="1:3" x14ac:dyDescent="0.25">
      <c r="A68" s="190"/>
      <c r="B68" s="11" t="s">
        <v>1012</v>
      </c>
      <c r="C68" s="19">
        <v>114</v>
      </c>
    </row>
    <row r="69" spans="1:3" x14ac:dyDescent="0.25">
      <c r="A69" s="191"/>
      <c r="B69" s="11" t="s">
        <v>1013</v>
      </c>
      <c r="C69" s="19">
        <v>26</v>
      </c>
    </row>
    <row r="70" spans="1:3" x14ac:dyDescent="0.25">
      <c r="A70" s="189" t="s">
        <v>1014</v>
      </c>
      <c r="B70" s="11" t="s">
        <v>1015</v>
      </c>
      <c r="C70" s="19">
        <v>0</v>
      </c>
    </row>
    <row r="71" spans="1:3" x14ac:dyDescent="0.25">
      <c r="A71" s="191"/>
      <c r="B71" s="11" t="s">
        <v>1016</v>
      </c>
      <c r="C71" s="19">
        <v>0</v>
      </c>
    </row>
    <row r="72" spans="1:3" x14ac:dyDescent="0.25">
      <c r="A72" s="189" t="s">
        <v>1017</v>
      </c>
      <c r="B72" s="11" t="s">
        <v>1018</v>
      </c>
      <c r="C72" s="19">
        <v>297</v>
      </c>
    </row>
    <row r="73" spans="1:3" x14ac:dyDescent="0.25">
      <c r="A73" s="190"/>
      <c r="B73" s="11" t="s">
        <v>1019</v>
      </c>
      <c r="C73" s="19">
        <v>71</v>
      </c>
    </row>
    <row r="74" spans="1:3" x14ac:dyDescent="0.25">
      <c r="A74" s="190"/>
      <c r="B74" s="11" t="s">
        <v>1020</v>
      </c>
      <c r="C74" s="19">
        <v>0</v>
      </c>
    </row>
    <row r="75" spans="1:3" x14ac:dyDescent="0.25">
      <c r="A75" s="190"/>
      <c r="B75" s="11" t="s">
        <v>1021</v>
      </c>
      <c r="C75" s="19">
        <v>201</v>
      </c>
    </row>
    <row r="76" spans="1:3" x14ac:dyDescent="0.25">
      <c r="A76" s="191"/>
      <c r="B76" s="11" t="s">
        <v>1013</v>
      </c>
      <c r="C76" s="19">
        <v>98</v>
      </c>
    </row>
    <row r="77" spans="1:3" x14ac:dyDescent="0.25">
      <c r="A77" s="1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3</v>
      </c>
    </row>
    <row r="81" spans="1:3" x14ac:dyDescent="0.25">
      <c r="A81" s="10" t="s">
        <v>1024</v>
      </c>
      <c r="B81" s="14"/>
      <c r="C81" s="19">
        <v>42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19">
        <v>93</v>
      </c>
    </row>
    <row r="87" spans="1:3" x14ac:dyDescent="0.25">
      <c r="A87" s="191"/>
      <c r="B87" s="11" t="s">
        <v>1013</v>
      </c>
      <c r="C87" s="19">
        <v>137</v>
      </c>
    </row>
    <row r="88" spans="1:3" x14ac:dyDescent="0.25">
      <c r="A88" s="189" t="s">
        <v>1028</v>
      </c>
      <c r="B88" s="11" t="s">
        <v>1018</v>
      </c>
      <c r="C88" s="19">
        <v>296</v>
      </c>
    </row>
    <row r="89" spans="1:3" x14ac:dyDescent="0.25">
      <c r="A89" s="191"/>
      <c r="B89" s="11" t="s">
        <v>1013</v>
      </c>
      <c r="C89" s="19">
        <v>129</v>
      </c>
    </row>
    <row r="90" spans="1:3" x14ac:dyDescent="0.25">
      <c r="A90" s="189" t="s">
        <v>1029</v>
      </c>
      <c r="B90" s="11" t="s">
        <v>1018</v>
      </c>
      <c r="C90" s="19">
        <v>207</v>
      </c>
    </row>
    <row r="91" spans="1:3" x14ac:dyDescent="0.25">
      <c r="A91" s="191"/>
      <c r="B91" s="11" t="s">
        <v>1013</v>
      </c>
      <c r="C91" s="19">
        <v>570</v>
      </c>
    </row>
    <row r="92" spans="1:3" x14ac:dyDescent="0.25">
      <c r="A92" s="189" t="s">
        <v>1030</v>
      </c>
      <c r="B92" s="11" t="s">
        <v>1018</v>
      </c>
      <c r="C92" s="19">
        <v>0</v>
      </c>
    </row>
    <row r="93" spans="1:3" x14ac:dyDescent="0.25">
      <c r="A93" s="191"/>
      <c r="B93" s="11" t="s">
        <v>1013</v>
      </c>
      <c r="C93" s="19">
        <v>0</v>
      </c>
    </row>
    <row r="94" spans="1:3" x14ac:dyDescent="0.25">
      <c r="A94" s="189" t="s">
        <v>1031</v>
      </c>
      <c r="B94" s="11" t="s">
        <v>1018</v>
      </c>
      <c r="C94" s="19">
        <v>20</v>
      </c>
    </row>
    <row r="95" spans="1:3" x14ac:dyDescent="0.25">
      <c r="A95" s="191"/>
      <c r="B95" s="11" t="s">
        <v>1013</v>
      </c>
      <c r="C95" s="19">
        <v>7</v>
      </c>
    </row>
    <row r="96" spans="1:3" x14ac:dyDescent="0.25">
      <c r="A96" s="189" t="s">
        <v>1032</v>
      </c>
      <c r="B96" s="11" t="s">
        <v>1018</v>
      </c>
      <c r="C96" s="19">
        <v>61</v>
      </c>
    </row>
    <row r="97" spans="1:3" x14ac:dyDescent="0.25">
      <c r="A97" s="191"/>
      <c r="B97" s="11" t="s">
        <v>1013</v>
      </c>
      <c r="C97" s="19">
        <v>15</v>
      </c>
    </row>
    <row r="98" spans="1:3" x14ac:dyDescent="0.25">
      <c r="A98" s="189" t="s">
        <v>1033</v>
      </c>
      <c r="B98" s="11" t="s">
        <v>1018</v>
      </c>
      <c r="C98" s="19">
        <v>0</v>
      </c>
    </row>
    <row r="99" spans="1:3" x14ac:dyDescent="0.25">
      <c r="A99" s="191"/>
      <c r="B99" s="11" t="s">
        <v>1013</v>
      </c>
      <c r="C99" s="19">
        <v>1</v>
      </c>
    </row>
    <row r="100" spans="1:3" x14ac:dyDescent="0.25">
      <c r="A100" s="10" t="s">
        <v>1034</v>
      </c>
      <c r="B100" s="14"/>
      <c r="C100" s="19">
        <v>42</v>
      </c>
    </row>
    <row r="101" spans="1:3" x14ac:dyDescent="0.25">
      <c r="A101" s="10" t="s">
        <v>1035</v>
      </c>
      <c r="B101" s="14"/>
      <c r="C101" s="19">
        <v>3</v>
      </c>
    </row>
    <row r="102" spans="1:3" x14ac:dyDescent="0.25">
      <c r="A102" s="1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19">
        <v>0</v>
      </c>
    </row>
    <row r="106" spans="1:3" x14ac:dyDescent="0.25">
      <c r="A106" s="191"/>
      <c r="B106" s="11" t="s">
        <v>1039</v>
      </c>
      <c r="C106" s="19">
        <v>35</v>
      </c>
    </row>
    <row r="107" spans="1:3" x14ac:dyDescent="0.25">
      <c r="A107" s="10" t="s">
        <v>1040</v>
      </c>
      <c r="B107" s="14"/>
      <c r="C107" s="19">
        <v>51</v>
      </c>
    </row>
    <row r="108" spans="1:3" x14ac:dyDescent="0.25">
      <c r="A108" s="10" t="s">
        <v>1041</v>
      </c>
      <c r="B108" s="14"/>
      <c r="C108" s="29"/>
    </row>
    <row r="109" spans="1:3" x14ac:dyDescent="0.25">
      <c r="A109" s="10" t="s">
        <v>1042</v>
      </c>
      <c r="B109" s="14"/>
      <c r="C109" s="29"/>
    </row>
    <row r="110" spans="1:3" x14ac:dyDescent="0.25">
      <c r="A110" s="10" t="s">
        <v>1043</v>
      </c>
      <c r="B110" s="14"/>
      <c r="C110" s="19">
        <v>0</v>
      </c>
    </row>
    <row r="111" spans="1:3" x14ac:dyDescent="0.25">
      <c r="A111" s="10" t="s">
        <v>1044</v>
      </c>
      <c r="B111" s="14"/>
      <c r="C111" s="19">
        <v>0</v>
      </c>
    </row>
    <row r="112" spans="1:3" ht="22.5" x14ac:dyDescent="0.25">
      <c r="A112" s="10" t="s">
        <v>1045</v>
      </c>
      <c r="B112" s="14"/>
      <c r="C112" s="19">
        <v>130</v>
      </c>
    </row>
    <row r="113" spans="1:1" x14ac:dyDescent="0.25">
      <c r="A113" s="4"/>
    </row>
  </sheetData>
  <sheetProtection algorithmName="SHA-512" hashValue="GGikQfkSSnecDOH9iuyFRc8nJgYZeGamK/6D06PvkIb6ftoQbLMg4RzSRpkpxVNsbszF8zdQ3X1noB9AGImQ+A==" saltValue="Hme8o8fj0gVRPYOfyJyeL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0" t="s">
        <v>1049</v>
      </c>
      <c r="C5" s="19">
        <v>180</v>
      </c>
    </row>
    <row r="6" spans="1:3" x14ac:dyDescent="0.25">
      <c r="A6" s="190"/>
      <c r="B6" s="30" t="s">
        <v>304</v>
      </c>
      <c r="C6" s="19">
        <v>721</v>
      </c>
    </row>
    <row r="7" spans="1:3" x14ac:dyDescent="0.25">
      <c r="A7" s="190"/>
      <c r="B7" s="30" t="s">
        <v>1050</v>
      </c>
      <c r="C7" s="19">
        <v>88</v>
      </c>
    </row>
    <row r="8" spans="1:3" x14ac:dyDescent="0.25">
      <c r="A8" s="190"/>
      <c r="B8" s="30" t="s">
        <v>1051</v>
      </c>
      <c r="C8" s="19">
        <v>1</v>
      </c>
    </row>
    <row r="9" spans="1:3" x14ac:dyDescent="0.25">
      <c r="A9" s="190"/>
      <c r="B9" s="30" t="s">
        <v>1052</v>
      </c>
      <c r="C9" s="19">
        <v>1</v>
      </c>
    </row>
    <row r="10" spans="1:3" x14ac:dyDescent="0.25">
      <c r="A10" s="190"/>
      <c r="B10" s="30" t="s">
        <v>1053</v>
      </c>
      <c r="C10" s="19">
        <v>0</v>
      </c>
    </row>
    <row r="11" spans="1:3" x14ac:dyDescent="0.25">
      <c r="A11" s="191"/>
      <c r="B11" s="30" t="s">
        <v>1054</v>
      </c>
      <c r="C11" s="19">
        <v>0</v>
      </c>
    </row>
    <row r="12" spans="1:3" x14ac:dyDescent="0.25">
      <c r="A12" s="189" t="s">
        <v>1055</v>
      </c>
      <c r="B12" s="30" t="s">
        <v>65</v>
      </c>
      <c r="C12" s="19">
        <v>159</v>
      </c>
    </row>
    <row r="13" spans="1:3" x14ac:dyDescent="0.25">
      <c r="A13" s="190"/>
      <c r="B13" s="30" t="s">
        <v>1056</v>
      </c>
      <c r="C13" s="19">
        <v>108</v>
      </c>
    </row>
    <row r="14" spans="1:3" x14ac:dyDescent="0.25">
      <c r="A14" s="190"/>
      <c r="B14" s="30" t="s">
        <v>1057</v>
      </c>
      <c r="C14" s="19">
        <v>44</v>
      </c>
    </row>
    <row r="15" spans="1:3" x14ac:dyDescent="0.25">
      <c r="A15" s="191"/>
      <c r="B15" s="30" t="s">
        <v>1058</v>
      </c>
      <c r="C15" s="19">
        <v>37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9"/>
    </row>
    <row r="20" spans="1:3" x14ac:dyDescent="0.25">
      <c r="A20" s="10" t="s">
        <v>1061</v>
      </c>
      <c r="B20" s="31"/>
      <c r="C20" s="29"/>
    </row>
    <row r="21" spans="1:3" x14ac:dyDescent="0.25">
      <c r="A21" s="10" t="s">
        <v>1062</v>
      </c>
      <c r="B21" s="31"/>
      <c r="C21" s="29"/>
    </row>
    <row r="22" spans="1:3" x14ac:dyDescent="0.25">
      <c r="A22" s="10" t="s">
        <v>1063</v>
      </c>
      <c r="B22" s="31"/>
      <c r="C22" s="29"/>
    </row>
    <row r="23" spans="1:3" x14ac:dyDescent="0.25">
      <c r="A23" s="10" t="s">
        <v>1064</v>
      </c>
      <c r="B23" s="31"/>
      <c r="C23" s="29"/>
    </row>
    <row r="24" spans="1:3" x14ac:dyDescent="0.25">
      <c r="A24" s="10" t="s">
        <v>1065</v>
      </c>
      <c r="B24" s="31"/>
      <c r="C24" s="29"/>
    </row>
    <row r="25" spans="1:3" x14ac:dyDescent="0.25">
      <c r="A25" s="10" t="s">
        <v>1066</v>
      </c>
      <c r="B25" s="31"/>
      <c r="C25" s="29"/>
    </row>
    <row r="26" spans="1:3" x14ac:dyDescent="0.25">
      <c r="A26" s="10" t="s">
        <v>1067</v>
      </c>
      <c r="B26" s="31"/>
      <c r="C26" s="29"/>
    </row>
    <row r="27" spans="1:3" x14ac:dyDescent="0.25">
      <c r="A27" s="10" t="s">
        <v>1068</v>
      </c>
      <c r="B27" s="31"/>
      <c r="C27" s="29"/>
    </row>
    <row r="28" spans="1:3" x14ac:dyDescent="0.25">
      <c r="A28" s="10" t="s">
        <v>1069</v>
      </c>
      <c r="B28" s="31"/>
      <c r="C28" s="29"/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19">
        <v>1</v>
      </c>
    </row>
    <row r="33" spans="1:6" x14ac:dyDescent="0.25">
      <c r="A33" s="10" t="s">
        <v>1072</v>
      </c>
      <c r="B33" s="31"/>
      <c r="C33" s="19">
        <v>7</v>
      </c>
    </row>
    <row r="34" spans="1:6" x14ac:dyDescent="0.25">
      <c r="A34" s="10" t="s">
        <v>1073</v>
      </c>
      <c r="B34" s="31"/>
      <c r="C34" s="19">
        <v>9</v>
      </c>
    </row>
    <row r="35" spans="1:6" x14ac:dyDescent="0.25">
      <c r="A35" s="10" t="s">
        <v>1074</v>
      </c>
      <c r="B35" s="31"/>
      <c r="C35" s="19">
        <v>7</v>
      </c>
    </row>
    <row r="36" spans="1:6" x14ac:dyDescent="0.25">
      <c r="A36" s="10" t="s">
        <v>1075</v>
      </c>
      <c r="B36" s="31"/>
      <c r="C36" s="19">
        <v>11</v>
      </c>
    </row>
    <row r="37" spans="1:6" x14ac:dyDescent="0.25">
      <c r="A37" s="10" t="s">
        <v>1076</v>
      </c>
      <c r="B37" s="31"/>
      <c r="C37" s="19">
        <v>6</v>
      </c>
    </row>
    <row r="38" spans="1:6" x14ac:dyDescent="0.25">
      <c r="A38" s="10" t="s">
        <v>1077</v>
      </c>
      <c r="B38" s="31"/>
      <c r="C38" s="19">
        <v>1</v>
      </c>
    </row>
    <row r="39" spans="1:6" x14ac:dyDescent="0.25">
      <c r="A39" s="10" t="s">
        <v>1078</v>
      </c>
      <c r="B39" s="31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>
        <v>1</v>
      </c>
    </row>
    <row r="44" spans="1:6" x14ac:dyDescent="0.25">
      <c r="A44" s="10" t="s">
        <v>114</v>
      </c>
      <c r="B44" s="31"/>
      <c r="C44" s="19">
        <v>1</v>
      </c>
    </row>
    <row r="45" spans="1:6" x14ac:dyDescent="0.25">
      <c r="A45" s="10" t="s">
        <v>1080</v>
      </c>
      <c r="B45" s="31"/>
      <c r="C45" s="19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9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7"/>
      <c r="B52" s="11" t="s">
        <v>334</v>
      </c>
      <c r="C52" s="12">
        <v>108</v>
      </c>
      <c r="D52" s="12">
        <v>5</v>
      </c>
      <c r="E52" s="12">
        <v>0</v>
      </c>
      <c r="F52" s="19">
        <v>1</v>
      </c>
    </row>
    <row r="53" spans="1:6" x14ac:dyDescent="0.25">
      <c r="A53" s="187"/>
      <c r="B53" s="11" t="s">
        <v>1087</v>
      </c>
      <c r="C53" s="12">
        <v>399</v>
      </c>
      <c r="D53" s="12">
        <v>73</v>
      </c>
      <c r="E53" s="12">
        <v>6</v>
      </c>
      <c r="F53" s="19">
        <v>44</v>
      </c>
    </row>
    <row r="54" spans="1:6" x14ac:dyDescent="0.25">
      <c r="A54" s="187"/>
      <c r="B54" s="11" t="s">
        <v>1088</v>
      </c>
      <c r="C54" s="12">
        <v>324</v>
      </c>
      <c r="D54" s="12">
        <v>23</v>
      </c>
      <c r="E54" s="12">
        <v>0</v>
      </c>
      <c r="F54" s="19">
        <v>10</v>
      </c>
    </row>
    <row r="55" spans="1:6" x14ac:dyDescent="0.25">
      <c r="A55" s="187"/>
      <c r="B55" s="11" t="s">
        <v>1089</v>
      </c>
      <c r="C55" s="12">
        <v>18</v>
      </c>
      <c r="D55" s="12">
        <v>1</v>
      </c>
      <c r="E55" s="12">
        <v>0</v>
      </c>
      <c r="F55" s="19">
        <v>1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7"/>
      <c r="B57" s="11" t="s">
        <v>1091</v>
      </c>
      <c r="C57" s="12">
        <v>75</v>
      </c>
      <c r="D57" s="12">
        <v>22</v>
      </c>
      <c r="E57" s="12">
        <v>0</v>
      </c>
      <c r="F57" s="19">
        <v>7</v>
      </c>
    </row>
    <row r="58" spans="1:6" x14ac:dyDescent="0.25">
      <c r="A58" s="187"/>
      <c r="B58" s="11" t="s">
        <v>1092</v>
      </c>
      <c r="C58" s="12">
        <v>51</v>
      </c>
      <c r="D58" s="12">
        <v>7</v>
      </c>
      <c r="E58" s="12">
        <v>0</v>
      </c>
      <c r="F58" s="19">
        <v>0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0</v>
      </c>
      <c r="F59" s="19">
        <v>0</v>
      </c>
    </row>
    <row r="60" spans="1:6" x14ac:dyDescent="0.25">
      <c r="A60" s="187"/>
      <c r="B60" s="11" t="s">
        <v>405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187"/>
      <c r="B61" s="11" t="s">
        <v>1094</v>
      </c>
      <c r="C61" s="12">
        <v>2</v>
      </c>
      <c r="D61" s="12">
        <v>1</v>
      </c>
      <c r="E61" s="12">
        <v>0</v>
      </c>
      <c r="F61" s="19">
        <v>0</v>
      </c>
    </row>
    <row r="62" spans="1:6" x14ac:dyDescent="0.25">
      <c r="A62" s="187"/>
      <c r="B62" s="11" t="s">
        <v>1095</v>
      </c>
      <c r="C62" s="12">
        <v>6</v>
      </c>
      <c r="D62" s="12">
        <v>0</v>
      </c>
      <c r="E62" s="12">
        <v>0</v>
      </c>
      <c r="F62" s="19">
        <v>0</v>
      </c>
    </row>
    <row r="63" spans="1:6" x14ac:dyDescent="0.25">
      <c r="A63" s="187"/>
      <c r="B63" s="11" t="s">
        <v>1096</v>
      </c>
      <c r="C63" s="12">
        <v>3</v>
      </c>
      <c r="D63" s="12">
        <v>0</v>
      </c>
      <c r="E63" s="12">
        <v>0</v>
      </c>
      <c r="F63" s="19">
        <v>0</v>
      </c>
    </row>
    <row r="64" spans="1:6" x14ac:dyDescent="0.25">
      <c r="A64" s="187"/>
      <c r="B64" s="11" t="s">
        <v>1097</v>
      </c>
      <c r="C64" s="12">
        <v>58</v>
      </c>
      <c r="D64" s="12">
        <v>12</v>
      </c>
      <c r="E64" s="12">
        <v>3</v>
      </c>
      <c r="F64" s="19">
        <v>15</v>
      </c>
    </row>
    <row r="65" spans="1:6" x14ac:dyDescent="0.25">
      <c r="A65" s="187"/>
      <c r="B65" s="11" t="s">
        <v>1098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8"/>
      <c r="B66" s="11" t="s">
        <v>1099</v>
      </c>
      <c r="C66" s="12">
        <v>1</v>
      </c>
      <c r="D66" s="12">
        <v>0</v>
      </c>
      <c r="E66" s="12">
        <v>0</v>
      </c>
      <c r="F66" s="19">
        <v>0</v>
      </c>
    </row>
    <row r="67" spans="1:6" x14ac:dyDescent="0.25">
      <c r="A67" s="200" t="s">
        <v>1100</v>
      </c>
      <c r="B67" s="201"/>
      <c r="C67" s="26">
        <v>1045</v>
      </c>
      <c r="D67" s="26">
        <v>144</v>
      </c>
      <c r="E67" s="26">
        <v>9</v>
      </c>
      <c r="F67" s="26">
        <v>78</v>
      </c>
    </row>
    <row r="68" spans="1:6" x14ac:dyDescent="0.25">
      <c r="A68" s="186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19">
        <v>0</v>
      </c>
    </row>
    <row r="69" spans="1:6" x14ac:dyDescent="0.25">
      <c r="A69" s="187"/>
      <c r="B69" s="11" t="s">
        <v>1102</v>
      </c>
      <c r="C69" s="12">
        <v>0</v>
      </c>
      <c r="D69" s="12">
        <v>0</v>
      </c>
      <c r="E69" s="12">
        <v>0</v>
      </c>
      <c r="F69" s="19">
        <v>0</v>
      </c>
    </row>
    <row r="70" spans="1:6" x14ac:dyDescent="0.25">
      <c r="A70" s="188"/>
      <c r="B70" s="11" t="s">
        <v>111</v>
      </c>
      <c r="C70" s="12">
        <v>24</v>
      </c>
      <c r="D70" s="12">
        <v>12</v>
      </c>
      <c r="E70" s="12">
        <v>1</v>
      </c>
      <c r="F70" s="19">
        <v>4</v>
      </c>
    </row>
    <row r="71" spans="1:6" x14ac:dyDescent="0.25">
      <c r="A71" s="200" t="s">
        <v>1103</v>
      </c>
      <c r="B71" s="201"/>
      <c r="C71" s="26">
        <v>24</v>
      </c>
      <c r="D71" s="26">
        <v>12</v>
      </c>
      <c r="E71" s="26">
        <v>1</v>
      </c>
      <c r="F71" s="26">
        <v>4</v>
      </c>
    </row>
    <row r="72" spans="1:6" x14ac:dyDescent="0.25">
      <c r="A72" s="4"/>
    </row>
  </sheetData>
  <sheetProtection algorithmName="SHA-512" hashValue="Ka6s9aNtgtev4ZJixEQsjAzjxYOuxHyw49czBzydepZwxMcMvSLkY7wc5RiWv5c1+VCwl5WzG9QCCaBfMC96tQ==" saltValue="LIja4udgOkssfe+4u7FZ+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19">
        <v>817</v>
      </c>
    </row>
    <row r="6" spans="1:3" x14ac:dyDescent="0.25">
      <c r="A6" s="187"/>
      <c r="B6" s="11" t="s">
        <v>1049</v>
      </c>
      <c r="C6" s="19">
        <v>99</v>
      </c>
    </row>
    <row r="7" spans="1:3" x14ac:dyDescent="0.25">
      <c r="A7" s="187"/>
      <c r="B7" s="11" t="s">
        <v>1108</v>
      </c>
      <c r="C7" s="19">
        <v>1909</v>
      </c>
    </row>
    <row r="8" spans="1:3" x14ac:dyDescent="0.25">
      <c r="A8" s="187"/>
      <c r="B8" s="11" t="s">
        <v>1109</v>
      </c>
      <c r="C8" s="19">
        <v>481</v>
      </c>
    </row>
    <row r="9" spans="1:3" x14ac:dyDescent="0.25">
      <c r="A9" s="187"/>
      <c r="B9" s="11" t="s">
        <v>1051</v>
      </c>
      <c r="C9" s="19">
        <v>24</v>
      </c>
    </row>
    <row r="10" spans="1:3" x14ac:dyDescent="0.25">
      <c r="A10" s="187"/>
      <c r="B10" s="11" t="s">
        <v>1052</v>
      </c>
      <c r="C10" s="19">
        <v>8</v>
      </c>
    </row>
    <row r="11" spans="1:3" x14ac:dyDescent="0.25">
      <c r="A11" s="187"/>
      <c r="B11" s="11" t="s">
        <v>1110</v>
      </c>
      <c r="C11" s="19">
        <v>1</v>
      </c>
    </row>
    <row r="12" spans="1:3" x14ac:dyDescent="0.25">
      <c r="A12" s="188"/>
      <c r="B12" s="11" t="s">
        <v>1111</v>
      </c>
      <c r="C12" s="19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962</v>
      </c>
    </row>
    <row r="17" spans="1:3" x14ac:dyDescent="0.25">
      <c r="A17" s="18" t="s">
        <v>1114</v>
      </c>
      <c r="B17" s="14"/>
      <c r="C17" s="19">
        <v>380</v>
      </c>
    </row>
    <row r="18" spans="1:3" x14ac:dyDescent="0.25">
      <c r="A18" s="18" t="s">
        <v>1115</v>
      </c>
      <c r="B18" s="14"/>
      <c r="C18" s="19">
        <v>286</v>
      </c>
    </row>
    <row r="19" spans="1:3" x14ac:dyDescent="0.25">
      <c r="A19" s="18" t="s">
        <v>1116</v>
      </c>
      <c r="B19" s="14"/>
      <c r="C19" s="19">
        <v>81</v>
      </c>
    </row>
    <row r="20" spans="1:3" x14ac:dyDescent="0.25">
      <c r="A20" s="1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4</v>
      </c>
    </row>
    <row r="24" spans="1:3" x14ac:dyDescent="0.25">
      <c r="A24" s="18" t="s">
        <v>1119</v>
      </c>
      <c r="B24" s="14"/>
      <c r="C24" s="19">
        <v>15</v>
      </c>
    </row>
    <row r="25" spans="1:3" x14ac:dyDescent="0.25">
      <c r="A25" s="18" t="s">
        <v>1120</v>
      </c>
      <c r="B25" s="14"/>
      <c r="C25" s="19">
        <v>0</v>
      </c>
    </row>
    <row r="26" spans="1:3" x14ac:dyDescent="0.25">
      <c r="A26" s="18" t="s">
        <v>1121</v>
      </c>
      <c r="B26" s="14"/>
      <c r="C26" s="19">
        <v>5</v>
      </c>
    </row>
    <row r="27" spans="1:3" x14ac:dyDescent="0.25">
      <c r="A27" s="18" t="s">
        <v>1122</v>
      </c>
      <c r="B27" s="14"/>
      <c r="C27" s="19">
        <v>29</v>
      </c>
    </row>
    <row r="28" spans="1:3" x14ac:dyDescent="0.25">
      <c r="A28" s="18" t="s">
        <v>1123</v>
      </c>
      <c r="B28" s="14"/>
      <c r="C28" s="2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9</v>
      </c>
    </row>
    <row r="38" spans="1:3" x14ac:dyDescent="0.25">
      <c r="A38" s="18" t="s">
        <v>1128</v>
      </c>
      <c r="B38" s="14"/>
      <c r="C38" s="19">
        <v>239</v>
      </c>
    </row>
    <row r="39" spans="1:3" x14ac:dyDescent="0.25">
      <c r="A39" s="18" t="s">
        <v>1129</v>
      </c>
      <c r="B39" s="14"/>
      <c r="C39" s="19">
        <v>707</v>
      </c>
    </row>
    <row r="40" spans="1:3" x14ac:dyDescent="0.25">
      <c r="A40" s="18" t="s">
        <v>1130</v>
      </c>
      <c r="B40" s="14"/>
      <c r="C40" s="19">
        <v>311</v>
      </c>
    </row>
    <row r="41" spans="1:3" x14ac:dyDescent="0.25">
      <c r="A41" s="18" t="s">
        <v>1131</v>
      </c>
      <c r="B41" s="14"/>
      <c r="C41" s="29"/>
    </row>
    <row r="42" spans="1:3" x14ac:dyDescent="0.25">
      <c r="A42" s="18" t="s">
        <v>1132</v>
      </c>
      <c r="B42" s="14"/>
      <c r="C42" s="29"/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8</v>
      </c>
    </row>
    <row r="47" spans="1:3" x14ac:dyDescent="0.25">
      <c r="A47" s="18" t="s">
        <v>1135</v>
      </c>
      <c r="B47" s="14"/>
      <c r="C47" s="19">
        <v>22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29"/>
    </row>
    <row r="52" spans="1:6" x14ac:dyDescent="0.25">
      <c r="A52" s="187"/>
      <c r="B52" s="11" t="s">
        <v>1139</v>
      </c>
      <c r="C52" s="29"/>
    </row>
    <row r="53" spans="1:6" x14ac:dyDescent="0.25">
      <c r="A53" s="187"/>
      <c r="B53" s="11" t="s">
        <v>1140</v>
      </c>
      <c r="C53" s="29"/>
    </row>
    <row r="54" spans="1:6" x14ac:dyDescent="0.25">
      <c r="A54" s="188"/>
      <c r="B54" s="11" t="s">
        <v>1141</v>
      </c>
      <c r="C54" s="29"/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3</v>
      </c>
    </row>
    <row r="59" spans="1:6" x14ac:dyDescent="0.25">
      <c r="A59" s="18" t="s">
        <v>114</v>
      </c>
      <c r="B59" s="14"/>
      <c r="C59" s="19">
        <v>2</v>
      </c>
    </row>
    <row r="60" spans="1:6" x14ac:dyDescent="0.25">
      <c r="A60" s="18" t="s">
        <v>1080</v>
      </c>
      <c r="B60" s="14"/>
      <c r="C60" s="19">
        <v>2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6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7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7"/>
      <c r="B65" s="11" t="s">
        <v>1085</v>
      </c>
      <c r="C65" s="12">
        <v>1</v>
      </c>
      <c r="D65" s="12">
        <v>0</v>
      </c>
      <c r="E65" s="12">
        <v>0</v>
      </c>
      <c r="F65" s="19">
        <v>0</v>
      </c>
    </row>
    <row r="66" spans="1:6" x14ac:dyDescent="0.25">
      <c r="A66" s="187"/>
      <c r="B66" s="11" t="s">
        <v>1086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187"/>
      <c r="B67" s="11" t="s">
        <v>334</v>
      </c>
      <c r="C67" s="12">
        <v>138</v>
      </c>
      <c r="D67" s="12">
        <v>14</v>
      </c>
      <c r="E67" s="12">
        <v>0</v>
      </c>
      <c r="F67" s="19">
        <v>1</v>
      </c>
    </row>
    <row r="68" spans="1:6" x14ac:dyDescent="0.25">
      <c r="A68" s="187"/>
      <c r="B68" s="11" t="s">
        <v>1142</v>
      </c>
      <c r="C68" s="12">
        <v>1084</v>
      </c>
      <c r="D68" s="12">
        <v>332</v>
      </c>
      <c r="E68" s="12">
        <v>89</v>
      </c>
      <c r="F68" s="19">
        <v>90</v>
      </c>
    </row>
    <row r="69" spans="1:6" x14ac:dyDescent="0.25">
      <c r="A69" s="187"/>
      <c r="B69" s="11" t="s">
        <v>1143</v>
      </c>
      <c r="C69" s="12">
        <v>864</v>
      </c>
      <c r="D69" s="12">
        <v>129</v>
      </c>
      <c r="E69" s="12">
        <v>30</v>
      </c>
      <c r="F69" s="19">
        <v>38</v>
      </c>
    </row>
    <row r="70" spans="1:6" x14ac:dyDescent="0.25">
      <c r="A70" s="187"/>
      <c r="B70" s="11" t="s">
        <v>1089</v>
      </c>
      <c r="C70" s="12">
        <v>61</v>
      </c>
      <c r="D70" s="12">
        <v>7</v>
      </c>
      <c r="E70" s="12">
        <v>9</v>
      </c>
      <c r="F70" s="19">
        <v>7</v>
      </c>
    </row>
    <row r="71" spans="1:6" x14ac:dyDescent="0.25">
      <c r="A71" s="187"/>
      <c r="B71" s="11" t="s">
        <v>1144</v>
      </c>
      <c r="C71" s="12">
        <v>8</v>
      </c>
      <c r="D71" s="12">
        <v>0</v>
      </c>
      <c r="E71" s="12">
        <v>0</v>
      </c>
      <c r="F71" s="19">
        <v>0</v>
      </c>
    </row>
    <row r="72" spans="1:6" x14ac:dyDescent="0.25">
      <c r="A72" s="187"/>
      <c r="B72" s="11" t="s">
        <v>1145</v>
      </c>
      <c r="C72" s="12">
        <v>170</v>
      </c>
      <c r="D72" s="12">
        <v>189</v>
      </c>
      <c r="E72" s="12">
        <v>54</v>
      </c>
      <c r="F72" s="19">
        <v>47</v>
      </c>
    </row>
    <row r="73" spans="1:6" x14ac:dyDescent="0.25">
      <c r="A73" s="187"/>
      <c r="B73" s="11" t="s">
        <v>1146</v>
      </c>
      <c r="C73" s="12">
        <v>172</v>
      </c>
      <c r="D73" s="12">
        <v>97</v>
      </c>
      <c r="E73" s="12">
        <v>28</v>
      </c>
      <c r="F73" s="19">
        <v>20</v>
      </c>
    </row>
    <row r="74" spans="1:6" x14ac:dyDescent="0.25">
      <c r="A74" s="187"/>
      <c r="B74" s="11" t="s">
        <v>1093</v>
      </c>
      <c r="C74" s="12">
        <v>0</v>
      </c>
      <c r="D74" s="12">
        <v>0</v>
      </c>
      <c r="E74" s="12">
        <v>0</v>
      </c>
      <c r="F74" s="19">
        <v>0</v>
      </c>
    </row>
    <row r="75" spans="1:6" x14ac:dyDescent="0.25">
      <c r="A75" s="187"/>
      <c r="B75" s="11" t="s">
        <v>405</v>
      </c>
      <c r="C75" s="12">
        <v>3</v>
      </c>
      <c r="D75" s="12">
        <v>0</v>
      </c>
      <c r="E75" s="12">
        <v>0</v>
      </c>
      <c r="F75" s="19">
        <v>0</v>
      </c>
    </row>
    <row r="76" spans="1:6" x14ac:dyDescent="0.25">
      <c r="A76" s="187"/>
      <c r="B76" s="11" t="s">
        <v>1094</v>
      </c>
      <c r="C76" s="12">
        <v>1</v>
      </c>
      <c r="D76" s="12">
        <v>0</v>
      </c>
      <c r="E76" s="12">
        <v>1</v>
      </c>
      <c r="F76" s="19">
        <v>0</v>
      </c>
    </row>
    <row r="77" spans="1:6" x14ac:dyDescent="0.25">
      <c r="A77" s="187"/>
      <c r="B77" s="11" t="s">
        <v>1095</v>
      </c>
      <c r="C77" s="12">
        <v>88</v>
      </c>
      <c r="D77" s="12">
        <v>7</v>
      </c>
      <c r="E77" s="12">
        <v>0</v>
      </c>
      <c r="F77" s="19">
        <v>4</v>
      </c>
    </row>
    <row r="78" spans="1:6" x14ac:dyDescent="0.25">
      <c r="A78" s="187"/>
      <c r="B78" s="11" t="s">
        <v>1096</v>
      </c>
      <c r="C78" s="12">
        <v>13</v>
      </c>
      <c r="D78" s="12">
        <v>4</v>
      </c>
      <c r="E78" s="12">
        <v>0</v>
      </c>
      <c r="F78" s="19">
        <v>4</v>
      </c>
    </row>
    <row r="79" spans="1:6" x14ac:dyDescent="0.25">
      <c r="A79" s="187"/>
      <c r="B79" s="11" t="s">
        <v>1097</v>
      </c>
      <c r="C79" s="12">
        <v>572</v>
      </c>
      <c r="D79" s="12">
        <v>170</v>
      </c>
      <c r="E79" s="12">
        <v>30</v>
      </c>
      <c r="F79" s="19">
        <v>60</v>
      </c>
    </row>
    <row r="80" spans="1:6" x14ac:dyDescent="0.25">
      <c r="A80" s="187"/>
      <c r="B80" s="11" t="s">
        <v>1098</v>
      </c>
      <c r="C80" s="12">
        <v>4</v>
      </c>
      <c r="D80" s="12">
        <v>0</v>
      </c>
      <c r="E80" s="12">
        <v>0</v>
      </c>
      <c r="F80" s="19">
        <v>0</v>
      </c>
    </row>
    <row r="81" spans="1:6" x14ac:dyDescent="0.25">
      <c r="A81" s="188"/>
      <c r="B81" s="11" t="s">
        <v>1099</v>
      </c>
      <c r="C81" s="12">
        <v>4</v>
      </c>
      <c r="D81" s="12">
        <v>1</v>
      </c>
      <c r="E81" s="12">
        <v>0</v>
      </c>
      <c r="F81" s="19">
        <v>1</v>
      </c>
    </row>
    <row r="82" spans="1:6" x14ac:dyDescent="0.25">
      <c r="A82" s="202" t="s">
        <v>1100</v>
      </c>
      <c r="B82" s="203"/>
      <c r="C82" s="26">
        <v>3183</v>
      </c>
      <c r="D82" s="26">
        <v>950</v>
      </c>
      <c r="E82" s="26">
        <v>241</v>
      </c>
      <c r="F82" s="26">
        <v>272</v>
      </c>
    </row>
    <row r="83" spans="1:6" x14ac:dyDescent="0.25">
      <c r="A83" s="186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19">
        <v>0</v>
      </c>
    </row>
    <row r="84" spans="1:6" x14ac:dyDescent="0.25">
      <c r="A84" s="187"/>
      <c r="B84" s="11" t="s">
        <v>1102</v>
      </c>
      <c r="C84" s="12">
        <v>0</v>
      </c>
      <c r="D84" s="12">
        <v>0</v>
      </c>
      <c r="E84" s="12">
        <v>0</v>
      </c>
      <c r="F84" s="19">
        <v>0</v>
      </c>
    </row>
    <row r="85" spans="1:6" x14ac:dyDescent="0.25">
      <c r="A85" s="188"/>
      <c r="B85" s="11" t="s">
        <v>111</v>
      </c>
      <c r="C85" s="12">
        <v>73</v>
      </c>
      <c r="D85" s="12">
        <v>163</v>
      </c>
      <c r="E85" s="12">
        <v>64</v>
      </c>
      <c r="F85" s="19">
        <v>26</v>
      </c>
    </row>
    <row r="86" spans="1:6" x14ac:dyDescent="0.25">
      <c r="A86" s="202" t="s">
        <v>1148</v>
      </c>
      <c r="B86" s="203"/>
      <c r="C86" s="26">
        <v>73</v>
      </c>
      <c r="D86" s="26">
        <v>163</v>
      </c>
      <c r="E86" s="26">
        <v>64</v>
      </c>
      <c r="F86" s="26">
        <v>26</v>
      </c>
    </row>
    <row r="87" spans="1:6" x14ac:dyDescent="0.25">
      <c r="A87" s="4"/>
    </row>
  </sheetData>
  <sheetProtection algorithmName="SHA-512" hashValue="y/sII+KH7AuEZnIitaDtLvjAwdfe2AT53LGMnVlg4hQy4iDPGeK9Ayg2uoDgOGJWdOKWthNqqTQEDh3U+zVCpg==" saltValue="J3f2611pOnpu25F5f9XSA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4.8554687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4"/>
      <c r="C5" s="19">
        <v>1</v>
      </c>
    </row>
    <row r="6" spans="1:3" ht="22.5" x14ac:dyDescent="0.25">
      <c r="A6" s="10" t="s">
        <v>1152</v>
      </c>
      <c r="B6" s="14"/>
      <c r="C6" s="19">
        <v>49</v>
      </c>
    </row>
    <row r="7" spans="1:3" x14ac:dyDescent="0.25">
      <c r="A7" s="10" t="s">
        <v>1153</v>
      </c>
      <c r="B7" s="14"/>
      <c r="C7" s="19">
        <v>27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74</v>
      </c>
    </row>
    <row r="10" spans="1:3" x14ac:dyDescent="0.25">
      <c r="A10" s="1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4"/>
      <c r="C13" s="19">
        <v>2</v>
      </c>
    </row>
    <row r="14" spans="1:3" ht="22.5" x14ac:dyDescent="0.25">
      <c r="A14" s="10" t="s">
        <v>1152</v>
      </c>
      <c r="B14" s="14"/>
      <c r="C14" s="19">
        <v>19</v>
      </c>
    </row>
    <row r="15" spans="1:3" x14ac:dyDescent="0.25">
      <c r="A15" s="10" t="s">
        <v>1157</v>
      </c>
      <c r="B15" s="14"/>
      <c r="C15" s="19">
        <v>11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19">
        <v>55</v>
      </c>
    </row>
    <row r="18" spans="1:3" x14ac:dyDescent="0.25">
      <c r="A18" s="1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1</v>
      </c>
    </row>
    <row r="22" spans="1:3" x14ac:dyDescent="0.25">
      <c r="A22" s="10" t="s">
        <v>1159</v>
      </c>
      <c r="B22" s="14"/>
      <c r="C22" s="19">
        <v>1</v>
      </c>
    </row>
    <row r="23" spans="1:3" ht="22.5" x14ac:dyDescent="0.25">
      <c r="A23" s="10" t="s">
        <v>1160</v>
      </c>
      <c r="B23" s="14"/>
      <c r="C23" s="19">
        <v>0</v>
      </c>
    </row>
    <row r="24" spans="1:3" x14ac:dyDescent="0.25">
      <c r="A24" s="10" t="s">
        <v>1161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9</v>
      </c>
    </row>
    <row r="29" spans="1:3" x14ac:dyDescent="0.25">
      <c r="A29" s="10" t="s">
        <v>1164</v>
      </c>
      <c r="B29" s="14"/>
      <c r="C29" s="19">
        <v>1</v>
      </c>
    </row>
    <row r="30" spans="1:3" x14ac:dyDescent="0.25">
      <c r="A30" s="10" t="s">
        <v>1165</v>
      </c>
      <c r="B30" s="14"/>
      <c r="C30" s="19">
        <v>10</v>
      </c>
    </row>
    <row r="31" spans="1:3" x14ac:dyDescent="0.25">
      <c r="A31" s="1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0</v>
      </c>
    </row>
    <row r="35" spans="1:3" x14ac:dyDescent="0.25">
      <c r="A35" s="10" t="s">
        <v>1168</v>
      </c>
      <c r="B35" s="14"/>
      <c r="C35" s="19">
        <v>5</v>
      </c>
    </row>
    <row r="36" spans="1:3" ht="22.5" x14ac:dyDescent="0.25">
      <c r="A36" s="10" t="s">
        <v>1169</v>
      </c>
      <c r="B36" s="14"/>
      <c r="C36" s="19">
        <v>0</v>
      </c>
    </row>
    <row r="37" spans="1:3" x14ac:dyDescent="0.25">
      <c r="A37" s="4"/>
    </row>
  </sheetData>
  <sheetProtection algorithmName="SHA-512" hashValue="6JeXHXLWaBAsAxm1gunGEb/P0apvrE64ru5QO2NBWYTEnhF+uN+cQZi4vY1qgvkIq0IIfWXwS0J6Xu+MFzkawQ==" saltValue="m/sOgamAwkjvxyLuhpuzW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425781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100</v>
      </c>
    </row>
    <row r="6" spans="1:3" x14ac:dyDescent="0.25">
      <c r="A6" s="10" t="s">
        <v>1173</v>
      </c>
      <c r="B6" s="14"/>
      <c r="C6" s="19">
        <v>0</v>
      </c>
    </row>
    <row r="7" spans="1:3" x14ac:dyDescent="0.25">
      <c r="A7" s="10" t="s">
        <v>1174</v>
      </c>
      <c r="B7" s="14"/>
      <c r="C7" s="19">
        <v>7</v>
      </c>
    </row>
    <row r="8" spans="1:3" x14ac:dyDescent="0.25">
      <c r="A8" s="10" t="s">
        <v>1175</v>
      </c>
      <c r="B8" s="14"/>
      <c r="C8" s="19">
        <v>6</v>
      </c>
    </row>
    <row r="9" spans="1:3" x14ac:dyDescent="0.25">
      <c r="A9" s="10" t="s">
        <v>1176</v>
      </c>
      <c r="B9" s="14"/>
      <c r="C9" s="19">
        <v>0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9"/>
    </row>
    <row r="15" spans="1:3" x14ac:dyDescent="0.25">
      <c r="A15" s="10" t="s">
        <v>1180</v>
      </c>
      <c r="B15" s="14"/>
      <c r="C15" s="29"/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0</v>
      </c>
    </row>
    <row r="21" spans="1:3" x14ac:dyDescent="0.25">
      <c r="A21" s="10" t="s">
        <v>1184</v>
      </c>
      <c r="B21" s="14"/>
      <c r="C21" s="19">
        <v>0</v>
      </c>
    </row>
    <row r="22" spans="1:3" x14ac:dyDescent="0.25">
      <c r="A22" s="10" t="s">
        <v>1185</v>
      </c>
      <c r="B22" s="14"/>
      <c r="C22" s="19">
        <v>3</v>
      </c>
    </row>
    <row r="23" spans="1:3" x14ac:dyDescent="0.25">
      <c r="A23" s="10" t="s">
        <v>1113</v>
      </c>
      <c r="B23" s="14"/>
      <c r="C23" s="19">
        <v>0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1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0</v>
      </c>
    </row>
    <row r="32" spans="1:3" x14ac:dyDescent="0.25">
      <c r="A32" s="10" t="s">
        <v>1113</v>
      </c>
      <c r="B32" s="14"/>
      <c r="C32" s="19">
        <v>2</v>
      </c>
    </row>
    <row r="33" spans="1:3" x14ac:dyDescent="0.25">
      <c r="A33" s="10" t="s">
        <v>1186</v>
      </c>
      <c r="B33" s="14"/>
      <c r="C33" s="19">
        <v>0</v>
      </c>
    </row>
    <row r="34" spans="1:3" x14ac:dyDescent="0.25">
      <c r="A34" s="1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2</v>
      </c>
    </row>
    <row r="38" spans="1:3" x14ac:dyDescent="0.25">
      <c r="A38" s="10" t="s">
        <v>1184</v>
      </c>
      <c r="B38" s="14"/>
      <c r="C38" s="19">
        <v>0</v>
      </c>
    </row>
    <row r="39" spans="1:3" x14ac:dyDescent="0.25">
      <c r="A39" s="10" t="s">
        <v>1185</v>
      </c>
      <c r="B39" s="14"/>
      <c r="C39" s="19">
        <v>0</v>
      </c>
    </row>
    <row r="40" spans="1:3" x14ac:dyDescent="0.25">
      <c r="A40" s="10" t="s">
        <v>1113</v>
      </c>
      <c r="B40" s="14"/>
      <c r="C40" s="19">
        <v>0</v>
      </c>
    </row>
    <row r="41" spans="1:3" x14ac:dyDescent="0.25">
      <c r="A41" s="10" t="s">
        <v>1186</v>
      </c>
      <c r="B41" s="14"/>
      <c r="C41" s="19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0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4</v>
      </c>
    </row>
    <row r="48" spans="1:3" x14ac:dyDescent="0.25">
      <c r="A48" s="10" t="s">
        <v>1113</v>
      </c>
      <c r="B48" s="14"/>
      <c r="C48" s="19">
        <v>0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ljBu/Xj7IPPBfjs9HHqStONWSTm6jxOvLX4L31VkpMOQk5pNGhLot7ykxyiGh1aBtrY1vtzmiJSFV+QF2tXvsQ==" saltValue="gXuige1iatTiFAJBgabKx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200" t="s">
        <v>645</v>
      </c>
      <c r="B4" s="201"/>
      <c r="C4" s="26">
        <v>922</v>
      </c>
      <c r="D4" s="26">
        <v>999</v>
      </c>
      <c r="E4" s="27">
        <v>-1</v>
      </c>
      <c r="F4" s="26">
        <v>1350</v>
      </c>
      <c r="G4" s="26">
        <v>1109</v>
      </c>
      <c r="H4" s="26">
        <v>237</v>
      </c>
      <c r="I4" s="26">
        <v>224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3</v>
      </c>
      <c r="P4" s="26">
        <v>1273</v>
      </c>
    </row>
    <row r="5" spans="1:16" ht="45" x14ac:dyDescent="0.25">
      <c r="A5" s="34" t="s">
        <v>646</v>
      </c>
      <c r="B5" s="34" t="s">
        <v>647</v>
      </c>
      <c r="C5" s="12">
        <v>4</v>
      </c>
      <c r="D5" s="12">
        <v>4</v>
      </c>
      <c r="E5" s="25">
        <v>0</v>
      </c>
      <c r="F5" s="12">
        <v>4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2</v>
      </c>
    </row>
    <row r="6" spans="1:16" ht="33.75" x14ac:dyDescent="0.25">
      <c r="A6" s="34" t="s">
        <v>648</v>
      </c>
      <c r="B6" s="34" t="s">
        <v>649</v>
      </c>
      <c r="C6" s="12">
        <v>449</v>
      </c>
      <c r="D6" s="12">
        <v>530</v>
      </c>
      <c r="E6" s="25">
        <v>-1</v>
      </c>
      <c r="F6" s="12">
        <v>831</v>
      </c>
      <c r="G6" s="12">
        <v>748</v>
      </c>
      <c r="H6" s="12">
        <v>102</v>
      </c>
      <c r="I6" s="12">
        <v>97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779</v>
      </c>
    </row>
    <row r="7" spans="1:16" ht="22.5" x14ac:dyDescent="0.25">
      <c r="A7" s="34" t="s">
        <v>650</v>
      </c>
      <c r="B7" s="34" t="s">
        <v>651</v>
      </c>
      <c r="C7" s="12">
        <v>40</v>
      </c>
      <c r="D7" s="12">
        <v>36</v>
      </c>
      <c r="E7" s="25">
        <v>0</v>
      </c>
      <c r="F7" s="12">
        <v>24</v>
      </c>
      <c r="G7" s="12">
        <v>9</v>
      </c>
      <c r="H7" s="12">
        <v>18</v>
      </c>
      <c r="I7" s="12">
        <v>17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25</v>
      </c>
    </row>
    <row r="8" spans="1:16" ht="33.75" x14ac:dyDescent="0.25">
      <c r="A8" s="34" t="s">
        <v>652</v>
      </c>
      <c r="B8" s="34" t="s">
        <v>653</v>
      </c>
      <c r="C8" s="12">
        <v>8</v>
      </c>
      <c r="D8" s="12">
        <v>4</v>
      </c>
      <c r="E8" s="25">
        <v>1</v>
      </c>
      <c r="F8" s="12">
        <v>4</v>
      </c>
      <c r="G8" s="12">
        <v>2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3</v>
      </c>
    </row>
    <row r="9" spans="1:16" ht="45" x14ac:dyDescent="0.25">
      <c r="A9" s="34" t="s">
        <v>654</v>
      </c>
      <c r="B9" s="34" t="s">
        <v>655</v>
      </c>
      <c r="C9" s="12">
        <v>59</v>
      </c>
      <c r="D9" s="12">
        <v>59</v>
      </c>
      <c r="E9" s="25">
        <v>0</v>
      </c>
      <c r="F9" s="12">
        <v>91</v>
      </c>
      <c r="G9" s="12">
        <v>62</v>
      </c>
      <c r="H9" s="12">
        <v>26</v>
      </c>
      <c r="I9" s="12">
        <v>23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85</v>
      </c>
    </row>
    <row r="10" spans="1:16" ht="22.5" x14ac:dyDescent="0.25">
      <c r="A10" s="34" t="s">
        <v>656</v>
      </c>
      <c r="B10" s="34" t="s">
        <v>657</v>
      </c>
      <c r="C10" s="12">
        <v>361</v>
      </c>
      <c r="D10" s="12">
        <v>362</v>
      </c>
      <c r="E10" s="25">
        <v>-1</v>
      </c>
      <c r="F10" s="12">
        <v>395</v>
      </c>
      <c r="G10" s="12">
        <v>283</v>
      </c>
      <c r="H10" s="12">
        <v>87</v>
      </c>
      <c r="I10" s="12">
        <v>82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3</v>
      </c>
      <c r="P10" s="19">
        <v>379</v>
      </c>
    </row>
    <row r="11" spans="1:16" ht="45" x14ac:dyDescent="0.25">
      <c r="A11" s="34" t="s">
        <v>658</v>
      </c>
      <c r="B11" s="34" t="s">
        <v>659</v>
      </c>
      <c r="C11" s="12">
        <v>1</v>
      </c>
      <c r="D11" s="12">
        <v>4</v>
      </c>
      <c r="E11" s="25">
        <v>-1</v>
      </c>
      <c r="F11" s="12">
        <v>1</v>
      </c>
      <c r="G11" s="12">
        <v>1</v>
      </c>
      <c r="H11" s="12">
        <v>4</v>
      </c>
      <c r="I11" s="12">
        <v>5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3dQb//E7feQzfgs3otKMYjiBzwxyYGbLl2n69qtlJbjpSa0eDyh5Gp1mi5TIZfDSR/ICkORpCDLnqtlUFEmbcg==" saltValue="g2jqROeuI0HppvfDUNV6T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2026-06-08T09:16:21Z</dcterms:created>
  <dcterms:modified xsi:type="dcterms:W3CDTF">2026-06-22T07:41:37Z</dcterms:modified>
</cp:coreProperties>
</file>