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9EEF508-B122-4134-954E-6BF536C1FF84}" xr6:coauthVersionLast="47" xr6:coauthVersionMax="47" xr10:uidLastSave="{00000000-0000-0000-0000-000000000000}"/>
  <workbookProtection workbookAlgorithmName="SHA-512" workbookHashValue="Uw0ehuEkukzaw413vQxXwn7y5VAg3hc+smQEY+jMpeS7al/wZbfK5paGqImmr18uy/jNjX7s2wKO4squM73JFA==" workbookSaltValue="1uFE09D7A3bTuycyI7GEf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V7" i="20" s="1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D82" i="15" s="1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L43" i="15"/>
  <c r="I43" i="15"/>
  <c r="H43" i="15"/>
  <c r="D123" i="15" l="1"/>
  <c r="E43" i="15"/>
  <c r="G43" i="15"/>
  <c r="K43" i="15"/>
  <c r="J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96B8704-E8E8-40D0-B397-9C30A3F212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BBD3F9-206B-4CB9-9370-A42FA7609E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93C08B0-CA4D-4FAD-831D-2C0E2B75E0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85049C0-92C9-4891-93F0-F0F3AF88B8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A5A1602-C850-4660-B3E8-0EC01ACC53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9003EBD-8FF1-4EB3-AD88-A2C89A5342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54A1FC2-75EB-452C-B64C-02A42F02F6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0D9CB2B-8303-427B-8879-01B96C65CC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F3A83A1-0D52-43C9-9113-7401510DAB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56C7C12-BFEB-4904-AB25-DB937D94F5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6E6E3CA-8C39-4C7B-8167-B058E14D10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32A2977-B699-45E3-8E1D-E775DA720C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73B6003-E6C0-40CF-B4A0-EC62AD652C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D804454-0FF8-4468-8735-95C3A0F4FD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F0F09E2-76F4-4858-BC63-06F0442C6C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2C498C8-0BFE-4D7F-B582-BAE270391E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D517D2E-D697-4A25-AE5C-7EE1C90248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A605CBD-3B94-49A0-8573-25B5C4A803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0DFE683-1271-431E-8580-7B24FC4C27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0FE9E2E-8839-49AF-8057-8A9061128C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091443-08DF-435C-B7D2-9744B882CD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93FE2D4-1660-479A-807F-E042420B42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EEACE19-E407-4481-B183-4E582EF657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E3334B6-EC2C-4754-826B-31F72CF83A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785060C-6308-4038-BB74-0C8D1E82B5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52E0AEC-67BA-477F-BE4F-7E70E696A3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B19EC9A-5F03-44EB-AB69-0615D96D17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F9896C4-8FEF-4844-AC15-5848575174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69B64DF-5A4A-445F-AB62-085CEC6FDF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87ABFE7-8819-4BCF-9869-7B08BB64AC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1CD2CA-5299-46AB-91FF-CE52FB51B7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10FAA3B-6B5D-4759-A770-41B487BB18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<sst xmlns="http://schemas.openxmlformats.org/spreadsheetml/2006/main" count="2930" uniqueCount="1839">
  <si>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</si>
  <si>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</si>
  <si>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</si>
  <si>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</si>
  <si>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</si>
  <si>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</si>
  <si>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</si>
  <si>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Ciudad Real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</si>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</sst>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E4114734-E637-4CAF-919B-7C5B8E085FEF}"/>
    <cellStyle name="Normal" xfId="0" builtinId="0"/>
    <cellStyle name="Normal 2" xfId="1" xr:uid="{6A5C0090-337B-4914-AE48-87B8FC4937E3}"/>
    <cellStyle name="Normal 3" xfId="3" xr:uid="{594ECA64-175D-4993-942F-8E31D720F6BC}"/>
    <cellStyle name="Normal 3 2" xfId="4" xr:uid="{3B597F01-3858-4A1E-BD45-B2F5495C34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43-4727-A3A0-E311BC983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43-4727-A3A0-E311BC9832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2950</c:v>
                </c:pt>
                <c:pt idx="1">
                  <c:v>11671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43-4727-A3A0-E311BC983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81-46BA-8DC9-74EDE4913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81-46BA-8DC9-74EDE4913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81-46BA-8DC9-74EDE49135E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467</c:v>
                </c:pt>
                <c:pt idx="2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81-46BA-8DC9-74EDE4913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5F-48B2-94B2-F2E7B1C2C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5F-48B2-94B2-F2E7B1C2C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95F-48B2-94B2-F2E7B1C2C1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5F-48B2-94B2-F2E7B1C2C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63-473C-9699-78F37759DE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63-473C-9699-78F37759DE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9</c:v>
                </c:pt>
                <c:pt idx="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63-473C-9699-78F37759D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CF-43AA-A70A-4BC16B80B1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CF-43AA-A70A-4BC16B80B1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3869</c:v>
                </c:pt>
                <c:pt idx="1">
                  <c:v>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CF-43AA-A70A-4BC16B80B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453</c:v>
              </c:pt>
              <c:pt idx="1">
                <c:v>2173</c:v>
              </c:pt>
              <c:pt idx="2">
                <c:v>27</c:v>
              </c:pt>
              <c:pt idx="3">
                <c:v>3</c:v>
              </c:pt>
              <c:pt idx="4">
                <c:v>294</c:v>
              </c:pt>
            </c:numLit>
          </c:val>
          <c:extLst>
            <c:ext xmlns:c16="http://schemas.microsoft.com/office/drawing/2014/chart" uri="{C3380CC4-5D6E-409C-BE32-E72D297353CC}">
              <c16:uniqueId val="{00000001-3621-4DFD-BC7B-2B50C8A6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1644</c:v>
              </c:pt>
              <c:pt idx="1">
                <c:v>1640</c:v>
              </c:pt>
              <c:pt idx="2">
                <c:v>58</c:v>
              </c:pt>
              <c:pt idx="3">
                <c:v>19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7DF-4FA5-B7C5-9BADAAD6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147</c:v>
              </c:pt>
              <c:pt idx="2">
                <c:v>1</c:v>
              </c:pt>
              <c:pt idx="3">
                <c:v>6</c:v>
              </c:pt>
              <c:pt idx="4">
                <c:v>20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046-4F85-A209-81B909D6C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147</c:v>
              </c:pt>
              <c:pt idx="1">
                <c:v>31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CFF4-4B96-8018-3B298712C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1429</c:v>
              </c:pt>
              <c:pt idx="1">
                <c:v>18</c:v>
              </c:pt>
              <c:pt idx="2">
                <c:v>106</c:v>
              </c:pt>
              <c:pt idx="3">
                <c:v>13</c:v>
              </c:pt>
              <c:pt idx="4">
                <c:v>42</c:v>
              </c:pt>
              <c:pt idx="5">
                <c:v>2</c:v>
              </c:pt>
              <c:pt idx="6">
                <c:v>22</c:v>
              </c:pt>
              <c:pt idx="7">
                <c:v>790</c:v>
              </c:pt>
              <c:pt idx="8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B7CF-4179-8483-24CB655FE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</c:v>
              </c:pt>
              <c:pt idx="1">
                <c:v>215</c:v>
              </c:pt>
              <c:pt idx="2">
                <c:v>23</c:v>
              </c:pt>
              <c:pt idx="3">
                <c:v>22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BED3-4760-A570-6231287E9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A5-476E-8E41-5EE247820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A5-476E-8E41-5EE247820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A5-476E-8E41-5EE2478203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429</c:v>
                </c:pt>
                <c:pt idx="1">
                  <c:v>448</c:v>
                </c:pt>
                <c:pt idx="2">
                  <c:v>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5-476E-8E41-5EE247820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4406</c:v>
              </c:pt>
              <c:pt idx="1">
                <c:v>937</c:v>
              </c:pt>
              <c:pt idx="2">
                <c:v>494</c:v>
              </c:pt>
              <c:pt idx="3">
                <c:v>286</c:v>
              </c:pt>
              <c:pt idx="4">
                <c:v>101</c:v>
              </c:pt>
              <c:pt idx="5">
                <c:v>257</c:v>
              </c:pt>
              <c:pt idx="6">
                <c:v>3178</c:v>
              </c:pt>
              <c:pt idx="7">
                <c:v>102</c:v>
              </c:pt>
              <c:pt idx="8">
                <c:v>400</c:v>
              </c:pt>
              <c:pt idx="9">
                <c:v>197</c:v>
              </c:pt>
              <c:pt idx="10">
                <c:v>901</c:v>
              </c:pt>
              <c:pt idx="11">
                <c:v>147</c:v>
              </c:pt>
              <c:pt idx="12">
                <c:v>3077</c:v>
              </c:pt>
              <c:pt idx="13">
                <c:v>314</c:v>
              </c:pt>
            </c:numLit>
          </c:val>
          <c:extLst>
            <c:ext xmlns:c16="http://schemas.microsoft.com/office/drawing/2014/chart" uri="{C3380CC4-5D6E-409C-BE32-E72D297353CC}">
              <c16:uniqueId val="{00000001-1F10-41AB-B649-33EC1115C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7.4917597509613618E-2"/>
          <c:w val="0.27933434706894905"/>
          <c:h val="0.900552401879997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943</c:v>
              </c:pt>
              <c:pt idx="1">
                <c:v>111</c:v>
              </c:pt>
              <c:pt idx="2">
                <c:v>105</c:v>
              </c:pt>
              <c:pt idx="3">
                <c:v>994</c:v>
              </c:pt>
              <c:pt idx="4">
                <c:v>351</c:v>
              </c:pt>
              <c:pt idx="5">
                <c:v>118</c:v>
              </c:pt>
              <c:pt idx="6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1-E9B7-4C43-8231-DD2648206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309</c:v>
              </c:pt>
              <c:pt idx="2">
                <c:v>185</c:v>
              </c:pt>
              <c:pt idx="3">
                <c:v>64</c:v>
              </c:pt>
              <c:pt idx="4">
                <c:v>32</c:v>
              </c:pt>
              <c:pt idx="5">
                <c:v>84</c:v>
              </c:pt>
              <c:pt idx="6">
                <c:v>831</c:v>
              </c:pt>
              <c:pt idx="7">
                <c:v>211</c:v>
              </c:pt>
              <c:pt idx="8">
                <c:v>72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F42F-441D-A025-D403B1739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235</c:v>
              </c:pt>
              <c:pt idx="1">
                <c:v>240</c:v>
              </c:pt>
              <c:pt idx="2">
                <c:v>105</c:v>
              </c:pt>
              <c:pt idx="3">
                <c:v>74</c:v>
              </c:pt>
              <c:pt idx="4">
                <c:v>149</c:v>
              </c:pt>
              <c:pt idx="5">
                <c:v>1286</c:v>
              </c:pt>
              <c:pt idx="6">
                <c:v>82</c:v>
              </c:pt>
              <c:pt idx="7">
                <c:v>276</c:v>
              </c:pt>
              <c:pt idx="8">
                <c:v>69</c:v>
              </c:pt>
              <c:pt idx="9">
                <c:v>365</c:v>
              </c:pt>
              <c:pt idx="10">
                <c:v>134</c:v>
              </c:pt>
              <c:pt idx="11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1-1F68-4EE5-B067-AD9647CD9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137</c:v>
              </c:pt>
              <c:pt idx="1">
                <c:v>84</c:v>
              </c:pt>
              <c:pt idx="2">
                <c:v>65</c:v>
              </c:pt>
              <c:pt idx="3">
                <c:v>648</c:v>
              </c:pt>
              <c:pt idx="4">
                <c:v>84</c:v>
              </c:pt>
              <c:pt idx="5">
                <c:v>193</c:v>
              </c:pt>
              <c:pt idx="6">
                <c:v>197</c:v>
              </c:pt>
              <c:pt idx="7">
                <c:v>82</c:v>
              </c:pt>
              <c:pt idx="8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1-ADB9-43BC-9436-6EFDF2390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  <c:pt idx="3">
                  <c:v>De la trata de seres humanos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20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5D1-480F-989D-76602A4E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 la trata de seres humanos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</c:v>
              </c:pt>
              <c:pt idx="2">
                <c:v>2</c:v>
              </c:pt>
              <c:pt idx="3">
                <c:v>16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D99-477D-8AC1-7C134A228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407-4D8C-962F-628EE437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070-4EAE-A3FE-40D410A7B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Patrimonio</c:v>
                </c:pt>
                <c:pt idx="1">
                  <c:v>Administración Justicia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130</c:v>
              </c:pt>
              <c:pt idx="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8489-49E5-BB7B-D64CC9FA7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F1-4898-9512-80B7DD528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F1-4898-9512-80B7DD528E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1406</c:v>
                </c:pt>
                <c:pt idx="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F1-4898-9512-80B7DD528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  <c:pt idx="4">
                <c:v>10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871-49BE-937E-670AEB57B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251</c:v>
              </c:pt>
              <c:pt idx="1">
                <c:v>362</c:v>
              </c:pt>
              <c:pt idx="2">
                <c:v>259</c:v>
              </c:pt>
              <c:pt idx="3">
                <c:v>63</c:v>
              </c:pt>
              <c:pt idx="4">
                <c:v>677</c:v>
              </c:pt>
              <c:pt idx="5">
                <c:v>78</c:v>
              </c:pt>
              <c:pt idx="6">
                <c:v>975</c:v>
              </c:pt>
              <c:pt idx="7">
                <c:v>333</c:v>
              </c:pt>
              <c:pt idx="8">
                <c:v>176</c:v>
              </c:pt>
              <c:pt idx="9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1-286A-44BC-BB24-8EA96AEBD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72-479D-B602-12C6F759A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72-479D-B602-12C6F759A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72-479D-B602-12C6F759A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72-479D-B602-12C6F759ADD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72-479D-B602-12C6F759A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8</c:v>
                </c:pt>
                <c:pt idx="2">
                  <c:v>13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72-479D-B602-12C6F759A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99-497C-99C8-1637B44DE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99-497C-99C8-1637B44DE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99-497C-99C8-1637B44DE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B99-497C-99C8-1637B44DE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B99-497C-99C8-1637B44DE688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99-497C-99C8-1637B44DE688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9-497C-99C8-1637B44DE688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9-497C-99C8-1637B44DE6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24</c:v>
                </c:pt>
                <c:pt idx="1">
                  <c:v>1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99-497C-99C8-1637B44DE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416</c:v>
                </c:pt>
                <c:pt idx="1">
                  <c:v>104</c:v>
                </c:pt>
                <c:pt idx="2">
                  <c:v>26</c:v>
                </c:pt>
                <c:pt idx="3">
                  <c:v>284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3-4502-B6A8-DED7C9AD4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3-410E-8DFB-1BA0F58BB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245</c:v>
                </c:pt>
                <c:pt idx="1">
                  <c:v>30</c:v>
                </c:pt>
                <c:pt idx="2">
                  <c:v>7</c:v>
                </c:pt>
                <c:pt idx="3">
                  <c:v>144</c:v>
                </c:pt>
                <c:pt idx="4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8-4FE7-AF34-FE6AB58C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343</c:v>
                </c:pt>
                <c:pt idx="1">
                  <c:v>460</c:v>
                </c:pt>
                <c:pt idx="2">
                  <c:v>54</c:v>
                </c:pt>
                <c:pt idx="3">
                  <c:v>24</c:v>
                </c:pt>
                <c:pt idx="4">
                  <c:v>79</c:v>
                </c:pt>
                <c:pt idx="5">
                  <c:v>290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E-4B71-BC67-2C35521E4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3-4206-861A-A4E68A1EA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23</c:v>
              </c:pt>
              <c:pt idx="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1-3433-434E-925F-607BE120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6D-46A2-A347-884C5B4D13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6D-46A2-A347-884C5B4D1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1503</c:v>
                </c:pt>
                <c:pt idx="1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6D-46A2-A347-884C5B4D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</c:v>
              </c:pt>
              <c:pt idx="1">
                <c:v>13</c:v>
              </c:pt>
              <c:pt idx="2">
                <c:v>57</c:v>
              </c:pt>
              <c:pt idx="3">
                <c:v>14</c:v>
              </c:pt>
              <c:pt idx="4">
                <c:v>1</c:v>
              </c:pt>
              <c:pt idx="5">
                <c:v>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03D-4F6F-8CC1-46BF348E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20</c:v>
              </c:pt>
              <c:pt idx="1">
                <c:v>9</c:v>
              </c:pt>
              <c:pt idx="2">
                <c:v>9</c:v>
              </c:pt>
              <c:pt idx="3">
                <c:v>10</c:v>
              </c:pt>
              <c:pt idx="4">
                <c:v>14</c:v>
              </c:pt>
              <c:pt idx="5">
                <c:v>17</c:v>
              </c:pt>
              <c:pt idx="6">
                <c:v>1</c:v>
              </c:pt>
              <c:pt idx="7">
                <c:v>1</c:v>
              </c:pt>
              <c:pt idx="8">
                <c:v>17</c:v>
              </c:pt>
              <c:pt idx="9">
                <c:v>14</c:v>
              </c:pt>
              <c:pt idx="10">
                <c:v>7</c:v>
              </c:pt>
              <c:pt idx="11">
                <c:v>2</c:v>
              </c:pt>
              <c:pt idx="12">
                <c:v>3</c:v>
              </c:pt>
              <c:pt idx="13">
                <c:v>1</c:v>
              </c:pt>
              <c:pt idx="14">
                <c:v>37</c:v>
              </c:pt>
              <c:pt idx="15">
                <c:v>12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797-420D-9638-C61898F99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94-46AA-AF20-CE66424F1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94-46AA-AF20-CE66424F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4-46AA-AF20-CE66424F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C-4A31-9665-DFB8905EAB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5C-4A31-9665-DFB8905EAB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5C-4A31-9665-DFB8905EAB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5C-4A31-9665-DFB8905EABB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C-4A31-9665-DFB8905EABB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175</c:v>
              </c:pt>
              <c:pt idx="1">
                <c:v>29</c:v>
              </c:pt>
              <c:pt idx="2">
                <c:v>1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AA60-4F69-85DC-39226F429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68</c:v>
              </c:pt>
              <c:pt idx="1">
                <c:v>20</c:v>
              </c:pt>
              <c:pt idx="2">
                <c:v>1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4804-4628-84D3-0F943844B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2</c:v>
              </c:pt>
              <c:pt idx="2">
                <c:v>24</c:v>
              </c:pt>
              <c:pt idx="3">
                <c:v>8</c:v>
              </c:pt>
              <c:pt idx="4">
                <c:v>68</c:v>
              </c:pt>
              <c:pt idx="5">
                <c:v>85</c:v>
              </c:pt>
              <c:pt idx="6">
                <c:v>34</c:v>
              </c:pt>
              <c:pt idx="7">
                <c:v>1</c:v>
              </c:pt>
              <c:pt idx="8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46F0-4A9D-BCB5-92FF0A287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AA4-47C8-ABD5-C64AA31AB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01-4F36-9F53-E4C0C1205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01-4F36-9F53-E4C0C12052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01-4F36-9F53-E4C0C1205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7A-4C05-9D5A-76B4F525C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7A-4C05-9D5A-76B4F525C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7A-4C05-9D5A-76B4F525C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7A-4C05-9D5A-76B4F525C2D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A-4C05-9D5A-76B4F525C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162</c:v>
                </c:pt>
                <c:pt idx="1">
                  <c:v>250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7A-4C05-9D5A-76B4F525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0C-459E-B7DD-8D47AE8B6A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0C-459E-B7DD-8D47AE8B6A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934</c:v>
                </c:pt>
                <c:pt idx="1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0C-459E-B7DD-8D47AE8B6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1301</c:v>
              </c:pt>
              <c:pt idx="1">
                <c:v>412</c:v>
              </c:pt>
              <c:pt idx="2">
                <c:v>48</c:v>
              </c:pt>
              <c:pt idx="3">
                <c:v>6</c:v>
              </c:pt>
              <c:pt idx="4">
                <c:v>1</c:v>
              </c:pt>
              <c:pt idx="5">
                <c:v>293</c:v>
              </c:pt>
            </c:numLit>
          </c:val>
          <c:extLst>
            <c:ext xmlns:c16="http://schemas.microsoft.com/office/drawing/2014/chart" uri="{C3380CC4-5D6E-409C-BE32-E72D297353CC}">
              <c16:uniqueId val="{00000001-D96D-485A-B1AB-BE66D53A6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349</c:v>
              </c:pt>
              <c:pt idx="1">
                <c:v>183</c:v>
              </c:pt>
              <c:pt idx="2">
                <c:v>58</c:v>
              </c:pt>
              <c:pt idx="3">
                <c:v>1</c:v>
              </c:pt>
              <c:pt idx="4">
                <c:v>3</c:v>
              </c:pt>
              <c:pt idx="5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1-7D5E-4AC0-86DF-E46EFE9AB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128</c:v>
              </c:pt>
              <c:pt idx="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1-8FB8-4741-A9C7-E59D5F461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4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C384-4D0D-8D03-D6199CB8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9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1-D394-4F72-845A-FA3D15A69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AA4-43D3-84C0-B3F2AF74A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0B05-4FE3-99A7-7DF3E5E6B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197</c:v>
              </c:pt>
              <c:pt idx="2">
                <c:v>23</c:v>
              </c:pt>
              <c:pt idx="3">
                <c:v>9</c:v>
              </c:pt>
              <c:pt idx="4">
                <c:v>160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8ABB-4114-9078-2BA8E59F4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E4-441A-8E7C-4C6E3B7D22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E4-441A-8E7C-4C6E3B7D22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42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E4-441A-8E7C-4C6E3B7D2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473</c:v>
              </c:pt>
              <c:pt idx="2">
                <c:v>11</c:v>
              </c:pt>
              <c:pt idx="3">
                <c:v>1</c:v>
              </c:pt>
              <c:pt idx="4">
                <c:v>15</c:v>
              </c:pt>
              <c:pt idx="5">
                <c:v>475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D9A3-4821-B2B5-178EC0D74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441</c:v>
              </c:pt>
              <c:pt idx="2">
                <c:v>12</c:v>
              </c:pt>
              <c:pt idx="3">
                <c:v>1</c:v>
              </c:pt>
              <c:pt idx="4">
                <c:v>4</c:v>
              </c:pt>
              <c:pt idx="5">
                <c:v>372</c:v>
              </c:pt>
            </c:numLit>
          </c:val>
          <c:extLst>
            <c:ext xmlns:c16="http://schemas.microsoft.com/office/drawing/2014/chart" uri="{C3380CC4-5D6E-409C-BE32-E72D297353CC}">
              <c16:uniqueId val="{00000001-6593-4A95-BC53-C8B0E9E03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112</c:v>
              </c:pt>
              <c:pt idx="2">
                <c:v>21</c:v>
              </c:pt>
              <c:pt idx="3">
                <c:v>6</c:v>
              </c:pt>
              <c:pt idx="4">
                <c:v>127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C7C1-49E6-8626-8C59F08A7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79</c:v>
              </c:pt>
              <c:pt idx="2">
                <c:v>12</c:v>
              </c:pt>
              <c:pt idx="3">
                <c:v>1</c:v>
              </c:pt>
              <c:pt idx="4">
                <c:v>1</c:v>
              </c:pt>
              <c:pt idx="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1-0DEF-4FF3-B248-C965F3298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501</c:v>
              </c:pt>
              <c:pt idx="2">
                <c:v>27</c:v>
              </c:pt>
              <c:pt idx="3">
                <c:v>1</c:v>
              </c:pt>
              <c:pt idx="4">
                <c:v>9</c:v>
              </c:pt>
              <c:pt idx="5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1-2CB9-4F4C-939F-45D298D87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51E-441B-AECA-C700066EE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77</c:v>
              </c:pt>
              <c:pt idx="3">
                <c:v>4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B1A-46F2-BFAA-BAB61A8EC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8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2407-4F49-A353-A91848AF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BB1-4837-8799-3B2ADFE4E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A3-417B-A317-0B2175A3CA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A3-417B-A317-0B2175A3CA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78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A3-417B-A317-0B2175A3C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6C-44EB-83C7-946EC3280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6C-44EB-83C7-946EC32807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6C-44EB-83C7-946EC328073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39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6C-44EB-83C7-946EC3280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2D-401C-A32D-6FAD0D7BBF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2D-401C-A32D-6FAD0D7BBF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407</c:v>
                </c:pt>
                <c:pt idx="1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2D-401C-A32D-6FAD0D7B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AF34841-5079-4F54-98BA-326D94EB0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C754086-EAC9-4416-BF52-8AAD7E02D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B779FD7-94DB-42F6-B2E3-8E5F98514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B4202E0-4F5A-4C2E-A278-96E9CD9A5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9879048-6376-4CBE-89EC-6D3E6C3DB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15587BC-BA58-496F-9219-8AC4E419A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398E63F-E3D9-4AF2-A716-E013BE293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F36868D-6E5F-48D1-ADE3-EF4B61C90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0A16C28-E378-408D-AAE8-02A24C793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647A1A5-DED9-4717-BFA1-76C7C416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6F4CE33-4493-42EF-9A19-4AF27B89B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93FFDE6-D78B-4170-BDD3-4B25C013B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94C858C-8AF4-4498-A1AC-0157D54AE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414E8C0-D4AC-24A8-A96C-3F544A28B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206375</xdr:rowOff>
    </xdr:from>
    <xdr:to>
      <xdr:col>21</xdr:col>
      <xdr:colOff>584200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25B16E2-231D-7D8A-F78C-4FE295459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133350</xdr:colOff>
      <xdr:row>8</xdr:row>
      <xdr:rowOff>44450</xdr:rowOff>
    </xdr:from>
    <xdr:to>
      <xdr:col>53</xdr:col>
      <xdr:colOff>25400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E6F5F3F-ADAE-1DF0-E9E0-E17651841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412750</xdr:colOff>
      <xdr:row>7</xdr:row>
      <xdr:rowOff>95250</xdr:rowOff>
    </xdr:from>
    <xdr:to>
      <xdr:col>60</xdr:col>
      <xdr:colOff>123825</xdr:colOff>
      <xdr:row>16</xdr:row>
      <xdr:rowOff>136525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5D0F6CA-5811-259B-ED8A-322BEE5D6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184150</xdr:colOff>
      <xdr:row>8</xdr:row>
      <xdr:rowOff>34925</xdr:rowOff>
    </xdr:from>
    <xdr:to>
      <xdr:col>73</xdr:col>
      <xdr:colOff>190500</xdr:colOff>
      <xdr:row>19</xdr:row>
      <xdr:rowOff>3175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2FDC91E-8D61-AD90-B0D7-216A4EC9B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422275</xdr:colOff>
      <xdr:row>23</xdr:row>
      <xdr:rowOff>25400</xdr:rowOff>
    </xdr:from>
    <xdr:to>
      <xdr:col>70</xdr:col>
      <xdr:colOff>136525</xdr:colOff>
      <xdr:row>35</xdr:row>
      <xdr:rowOff>101600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AB2842B-4ADD-BD68-CA93-E61F8FEBB6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F6FA140-BBB6-D7CB-BD53-CF146CEF5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A6D37BE-6D57-7DED-BD39-778E0B83B1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EF38C4F-B48B-A62C-14ED-8296DDB87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387350</xdr:colOff>
      <xdr:row>3</xdr:row>
      <xdr:rowOff>44450</xdr:rowOff>
    </xdr:from>
    <xdr:to>
      <xdr:col>19</xdr:col>
      <xdr:colOff>3149600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2403DF9-349A-5437-4A8D-FB5C643278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101600</xdr:rowOff>
    </xdr:from>
    <xdr:to>
      <xdr:col>24</xdr:col>
      <xdr:colOff>3216275</xdr:colOff>
      <xdr:row>20</xdr:row>
      <xdr:rowOff>120650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81C6423-0D26-E727-A746-E3EA93F372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177800</xdr:colOff>
      <xdr:row>3</xdr:row>
      <xdr:rowOff>44450</xdr:rowOff>
    </xdr:from>
    <xdr:to>
      <xdr:col>29</xdr:col>
      <xdr:colOff>2940050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7B3ECBD-A75D-6E3C-29EF-2057A9B1D5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276225</xdr:colOff>
      <xdr:row>3</xdr:row>
      <xdr:rowOff>6350</xdr:rowOff>
    </xdr:from>
    <xdr:to>
      <xdr:col>34</xdr:col>
      <xdr:colOff>3038475</xdr:colOff>
      <xdr:row>20</xdr:row>
      <xdr:rowOff>25400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F27535E-8FAC-BCE7-9FEB-1A82B801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215900</xdr:colOff>
      <xdr:row>3</xdr:row>
      <xdr:rowOff>15875</xdr:rowOff>
    </xdr:from>
    <xdr:to>
      <xdr:col>39</xdr:col>
      <xdr:colOff>2978150</xdr:colOff>
      <xdr:row>20</xdr:row>
      <xdr:rowOff>34925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98CCBCB-6C48-A96D-2407-EA60E0BE6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88900</xdr:colOff>
      <xdr:row>2</xdr:row>
      <xdr:rowOff>82550</xdr:rowOff>
    </xdr:from>
    <xdr:to>
      <xdr:col>44</xdr:col>
      <xdr:colOff>2679700</xdr:colOff>
      <xdr:row>19</xdr:row>
      <xdr:rowOff>101600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1943317-D695-09C8-8B21-B49A6EDCB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120650</xdr:colOff>
      <xdr:row>2</xdr:row>
      <xdr:rowOff>130175</xdr:rowOff>
    </xdr:from>
    <xdr:to>
      <xdr:col>49</xdr:col>
      <xdr:colOff>2711450</xdr:colOff>
      <xdr:row>19</xdr:row>
      <xdr:rowOff>149225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7DF4A92-8EFF-938B-2604-CD667FF6DC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85725</xdr:colOff>
      <xdr:row>2</xdr:row>
      <xdr:rowOff>120650</xdr:rowOff>
    </xdr:from>
    <xdr:to>
      <xdr:col>54</xdr:col>
      <xdr:colOff>2847975</xdr:colOff>
      <xdr:row>19</xdr:row>
      <xdr:rowOff>139700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E3F3AEC-12B3-0BCA-3D6B-0447731693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107950</xdr:colOff>
      <xdr:row>3</xdr:row>
      <xdr:rowOff>15875</xdr:rowOff>
    </xdr:from>
    <xdr:to>
      <xdr:col>59</xdr:col>
      <xdr:colOff>2898775</xdr:colOff>
      <xdr:row>20</xdr:row>
      <xdr:rowOff>34925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CA0D1EB-D72E-F139-E54E-717371AC0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4E7ADB-7511-4041-BF5D-75CC1D258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B359F4-E7D4-4AB2-A180-ECBBED121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BE03F45-96D1-4E43-B14E-4BC2D2316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14FBB0-42AE-4178-9E01-66A061F37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513AEBB-F5B6-47A9-870E-A67C4C19D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55AC560-FBEC-421A-A172-269A0A1D1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3261A0F-7553-4AB0-B230-2FFAD02A8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298450</xdr:colOff>
      <xdr:row>11</xdr:row>
      <xdr:rowOff>50800</xdr:rowOff>
    </xdr:from>
    <xdr:to>
      <xdr:col>13</xdr:col>
      <xdr:colOff>755650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3DB8845D-E9AC-DABE-69B3-B087DA15D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589973</xdr:colOff>
      <xdr:row>6</xdr:row>
      <xdr:rowOff>322118</xdr:rowOff>
    </xdr:from>
    <xdr:to>
      <xdr:col>29</xdr:col>
      <xdr:colOff>213591</xdr:colOff>
      <xdr:row>26</xdr:row>
      <xdr:rowOff>61768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0B188C3-5A87-35C2-7B07-CBCE6375F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622878</xdr:colOff>
      <xdr:row>11</xdr:row>
      <xdr:rowOff>214746</xdr:rowOff>
    </xdr:from>
    <xdr:to>
      <xdr:col>43</xdr:col>
      <xdr:colOff>74469</xdr:colOff>
      <xdr:row>35</xdr:row>
      <xdr:rowOff>110836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3BE2C0D-0B17-0EAD-D0C1-7814C0F0F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1F2C599-3F69-490E-9012-2CE0EFC3B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B3DC64B-4A2A-40C9-9DAB-48A1C1E40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A2E5F1B-79A2-4F9A-38E8-72C2DC03A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E45FFE5-40DC-D077-3DB4-A503C430A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19050</xdr:colOff>
      <xdr:row>3</xdr:row>
      <xdr:rowOff>47625</xdr:rowOff>
    </xdr:from>
    <xdr:to>
      <xdr:col>22</xdr:col>
      <xdr:colOff>2609850</xdr:colOff>
      <xdr:row>22</xdr:row>
      <xdr:rowOff>92075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FB213BD-3558-435B-F5CD-56D52FAEC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3270250</xdr:colOff>
      <xdr:row>2</xdr:row>
      <xdr:rowOff>66675</xdr:rowOff>
    </xdr:from>
    <xdr:to>
      <xdr:col>34</xdr:col>
      <xdr:colOff>615950</xdr:colOff>
      <xdr:row>21</xdr:row>
      <xdr:rowOff>111125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CFA8B50-E951-6E4D-6D1D-11FDAC369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C18F94-A2E9-440C-8CA4-2A321AD91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32A124A-54CE-446E-8086-C786DF161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581925F-FD83-CE22-F20E-BE4C1488F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66675</xdr:colOff>
      <xdr:row>3</xdr:row>
      <xdr:rowOff>38100</xdr:rowOff>
    </xdr:from>
    <xdr:to>
      <xdr:col>17</xdr:col>
      <xdr:colOff>2657475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7EEA3D7-B386-0B7D-2BCD-F2ECF429E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149225</xdr:colOff>
      <xdr:row>2</xdr:row>
      <xdr:rowOff>38100</xdr:rowOff>
    </xdr:from>
    <xdr:to>
      <xdr:col>35</xdr:col>
      <xdr:colOff>161925</xdr:colOff>
      <xdr:row>21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E2750F0-A254-CD69-8B47-BC73E3824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B4A1C5F-9C73-4636-B9DE-68FA4BA07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A72DDDB-76BB-4405-8AAE-7C540A884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21BCD2A-6DE4-CE42-860B-60413BAD4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D103F25-B707-4DF8-78F1-A85FD7637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8C76E68-EE4B-588D-8253-005DDDB57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3508375</xdr:colOff>
      <xdr:row>3</xdr:row>
      <xdr:rowOff>85725</xdr:rowOff>
    </xdr:from>
    <xdr:to>
      <xdr:col>24</xdr:col>
      <xdr:colOff>2460625</xdr:colOff>
      <xdr:row>19</xdr:row>
      <xdr:rowOff>142875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D7FA24E-AB1C-EFD3-5CF2-B53657F7A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A670945-0777-B481-C934-82F25D9A22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B097BD0-386E-108C-B1A9-597EF5A47A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5DBF08F-9DAD-3746-404D-EC9DD2F3C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120650</xdr:colOff>
      <xdr:row>3</xdr:row>
      <xdr:rowOff>85725</xdr:rowOff>
    </xdr:from>
    <xdr:to>
      <xdr:col>19</xdr:col>
      <xdr:colOff>2701925</xdr:colOff>
      <xdr:row>19</xdr:row>
      <xdr:rowOff>142875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C1E2232-0469-EE5A-5BA8-294FD76157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95250</xdr:colOff>
      <xdr:row>3</xdr:row>
      <xdr:rowOff>114300</xdr:rowOff>
    </xdr:from>
    <xdr:to>
      <xdr:col>24</xdr:col>
      <xdr:colOff>2847975</xdr:colOff>
      <xdr:row>20</xdr:row>
      <xdr:rowOff>9525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0F05DAE-F0C8-4E4F-E5FA-E39A3C18B0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3482975</xdr:colOff>
      <xdr:row>3</xdr:row>
      <xdr:rowOff>38100</xdr:rowOff>
    </xdr:from>
    <xdr:to>
      <xdr:col>59</xdr:col>
      <xdr:colOff>2473325</xdr:colOff>
      <xdr:row>19</xdr:row>
      <xdr:rowOff>95250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BEE414CE-B2DB-58BA-C1CB-5FBD26839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43F3768-9052-1E9B-086E-2C168262B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2586578-8AB8-9B90-5079-881F07984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EDDF616-77D7-7CB8-007A-1AD969AB2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228600</xdr:colOff>
      <xdr:row>3</xdr:row>
      <xdr:rowOff>47625</xdr:rowOff>
    </xdr:from>
    <xdr:to>
      <xdr:col>25</xdr:col>
      <xdr:colOff>717550</xdr:colOff>
      <xdr:row>21</xdr:row>
      <xdr:rowOff>85725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AF65549-F1C0-34EE-EED6-6C56CE363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7109375" customWidth="1"/>
    <col min="2" max="2" width="38.42578125" customWidth="1"/>
    <col min="3" max="3" width="11.28515625" customWidth="1"/>
    <col min="4" max="4" width="28.140625" customWidth="1"/>
    <col min="5" max="5" width="14.42578125" customWidth="1"/>
    <col min="6" max="6" width="0.7109375" customWidth="1"/>
    <col min="7" max="16" width="7.42578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YGruORbdXmvjWRBrdypQkrWR5lwUbr01wAz4AS5Eyk7gmRe6mlDt1suheczzyBQplCrZa9S+v9K1ZE58IUlPvA==" saltValue="u2RXfBO3KJp1YOzxUynhQ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7.42578125" customWidth="1"/>
    <col min="4" max="4" width="14.85546875" bestFit="1" customWidth="1"/>
    <col min="5" max="5" width="9.1406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6"/>
      <c r="D5" s="16"/>
      <c r="E5" s="20"/>
    </row>
    <row r="6" spans="1:5" x14ac:dyDescent="0.25">
      <c r="A6" s="19" t="s">
        <v>1195</v>
      </c>
      <c r="B6" s="15"/>
      <c r="C6" s="12">
        <v>1</v>
      </c>
      <c r="D6" s="12">
        <v>1</v>
      </c>
      <c r="E6" s="21">
        <v>0</v>
      </c>
    </row>
    <row r="7" spans="1:5" x14ac:dyDescent="0.25">
      <c r="A7" s="19" t="s">
        <v>1196</v>
      </c>
      <c r="B7" s="15"/>
      <c r="C7" s="16"/>
      <c r="D7" s="16"/>
      <c r="E7" s="20"/>
    </row>
    <row r="8" spans="1:5" x14ac:dyDescent="0.25">
      <c r="A8" s="19" t="s">
        <v>1197</v>
      </c>
      <c r="B8" s="15"/>
      <c r="C8" s="12">
        <v>3</v>
      </c>
      <c r="D8" s="12">
        <v>1</v>
      </c>
      <c r="E8" s="21">
        <v>2</v>
      </c>
    </row>
    <row r="9" spans="1:5" x14ac:dyDescent="0.25">
      <c r="A9" s="19" t="s">
        <v>615</v>
      </c>
      <c r="B9" s="15"/>
      <c r="C9" s="16"/>
      <c r="D9" s="16"/>
      <c r="E9" s="20"/>
    </row>
    <row r="10" spans="1:5" x14ac:dyDescent="0.25">
      <c r="A10" s="19" t="s">
        <v>1198</v>
      </c>
      <c r="B10" s="15"/>
      <c r="C10" s="16"/>
      <c r="D10" s="16"/>
      <c r="E10" s="20"/>
    </row>
    <row r="11" spans="1:5" x14ac:dyDescent="0.25">
      <c r="A11" s="203" t="s">
        <v>956</v>
      </c>
      <c r="B11" s="204"/>
      <c r="C11" s="29">
        <v>4</v>
      </c>
      <c r="D11" s="29">
        <v>2</v>
      </c>
      <c r="E11" s="29">
        <v>2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0"/>
    </row>
    <row r="15" spans="1:5" x14ac:dyDescent="0.25">
      <c r="A15" s="19" t="s">
        <v>1201</v>
      </c>
      <c r="B15" s="15"/>
      <c r="C15" s="20"/>
    </row>
    <row r="16" spans="1:5" x14ac:dyDescent="0.25">
      <c r="A16" s="19" t="s">
        <v>1202</v>
      </c>
      <c r="B16" s="15"/>
      <c r="C16" s="20"/>
    </row>
    <row r="17" spans="1:3" x14ac:dyDescent="0.25">
      <c r="A17" s="203" t="s">
        <v>956</v>
      </c>
      <c r="B17" s="204"/>
      <c r="C17" s="37"/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1">
        <v>7</v>
      </c>
    </row>
    <row r="22" spans="1:3" x14ac:dyDescent="0.25">
      <c r="A22" s="19" t="s">
        <v>1195</v>
      </c>
      <c r="B22" s="15"/>
      <c r="C22" s="21">
        <v>1</v>
      </c>
    </row>
    <row r="23" spans="1:3" x14ac:dyDescent="0.25">
      <c r="A23" s="19" t="s">
        <v>1196</v>
      </c>
      <c r="B23" s="15"/>
      <c r="C23" s="20"/>
    </row>
    <row r="24" spans="1:3" x14ac:dyDescent="0.25">
      <c r="A24" s="19" t="s">
        <v>1197</v>
      </c>
      <c r="B24" s="15"/>
      <c r="C24" s="21">
        <v>19</v>
      </c>
    </row>
    <row r="25" spans="1:3" x14ac:dyDescent="0.25">
      <c r="A25" s="19" t="s">
        <v>615</v>
      </c>
      <c r="B25" s="15"/>
      <c r="C25" s="21">
        <v>21</v>
      </c>
    </row>
    <row r="26" spans="1:3" x14ac:dyDescent="0.25">
      <c r="A26" s="19" t="s">
        <v>1198</v>
      </c>
      <c r="B26" s="15"/>
      <c r="C26" s="21">
        <v>24</v>
      </c>
    </row>
    <row r="27" spans="1:3" x14ac:dyDescent="0.25">
      <c r="A27" s="203" t="s">
        <v>956</v>
      </c>
      <c r="B27" s="204"/>
      <c r="C27" s="29">
        <v>72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1">
        <v>2</v>
      </c>
    </row>
    <row r="32" spans="1:3" x14ac:dyDescent="0.25">
      <c r="A32" s="19" t="s">
        <v>1049</v>
      </c>
      <c r="B32" s="15"/>
      <c r="C32" s="21">
        <v>1</v>
      </c>
    </row>
    <row r="33" spans="1:3" x14ac:dyDescent="0.25">
      <c r="A33" s="19" t="s">
        <v>1204</v>
      </c>
      <c r="B33" s="15"/>
      <c r="C33" s="21">
        <v>77</v>
      </c>
    </row>
    <row r="34" spans="1:3" x14ac:dyDescent="0.25">
      <c r="A34" s="19" t="s">
        <v>1147</v>
      </c>
      <c r="B34" s="15"/>
      <c r="C34" s="21">
        <v>4</v>
      </c>
    </row>
    <row r="35" spans="1:3" x14ac:dyDescent="0.25">
      <c r="A35" s="19" t="s">
        <v>1205</v>
      </c>
      <c r="B35" s="15"/>
      <c r="C35" s="21">
        <v>12</v>
      </c>
    </row>
    <row r="36" spans="1:3" x14ac:dyDescent="0.25">
      <c r="A36" s="19" t="s">
        <v>1051</v>
      </c>
      <c r="B36" s="15"/>
      <c r="C36" s="20"/>
    </row>
    <row r="37" spans="1:3" x14ac:dyDescent="0.25">
      <c r="A37" s="19" t="s">
        <v>1052</v>
      </c>
      <c r="B37" s="15"/>
      <c r="C37" s="20"/>
    </row>
    <row r="38" spans="1:3" x14ac:dyDescent="0.25">
      <c r="A38" s="19" t="s">
        <v>1110</v>
      </c>
      <c r="B38" s="15"/>
      <c r="C38" s="20"/>
    </row>
    <row r="39" spans="1:3" x14ac:dyDescent="0.25">
      <c r="A39" s="19" t="s">
        <v>1111</v>
      </c>
      <c r="B39" s="15"/>
      <c r="C39" s="20"/>
    </row>
    <row r="40" spans="1:3" x14ac:dyDescent="0.25">
      <c r="A40" s="203" t="s">
        <v>956</v>
      </c>
      <c r="B40" s="204"/>
      <c r="C40" s="29">
        <v>96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1">
        <v>0</v>
      </c>
    </row>
    <row r="45" spans="1:3" x14ac:dyDescent="0.25">
      <c r="A45" s="19" t="s">
        <v>1195</v>
      </c>
      <c r="B45" s="15"/>
      <c r="C45" s="21">
        <v>0</v>
      </c>
    </row>
    <row r="46" spans="1:3" x14ac:dyDescent="0.25">
      <c r="A46" s="19" t="s">
        <v>1196</v>
      </c>
      <c r="B46" s="15"/>
      <c r="C46" s="21">
        <v>1</v>
      </c>
    </row>
    <row r="47" spans="1:3" x14ac:dyDescent="0.25">
      <c r="A47" s="19" t="s">
        <v>1197</v>
      </c>
      <c r="B47" s="15"/>
      <c r="C47" s="21">
        <v>8</v>
      </c>
    </row>
    <row r="48" spans="1:3" x14ac:dyDescent="0.25">
      <c r="A48" s="19" t="s">
        <v>615</v>
      </c>
      <c r="B48" s="15"/>
      <c r="C48" s="21">
        <v>0</v>
      </c>
    </row>
    <row r="49" spans="1:3" x14ac:dyDescent="0.25">
      <c r="A49" s="19" t="s">
        <v>1198</v>
      </c>
      <c r="B49" s="15"/>
      <c r="C49" s="21">
        <v>5</v>
      </c>
    </row>
    <row r="50" spans="1:3" x14ac:dyDescent="0.25">
      <c r="A50" s="203" t="s">
        <v>956</v>
      </c>
      <c r="B50" s="204"/>
      <c r="C50" s="29">
        <v>14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1194</v>
      </c>
      <c r="B53" s="11" t="s">
        <v>79</v>
      </c>
      <c r="C53" s="21">
        <v>0</v>
      </c>
    </row>
    <row r="54" spans="1:3" x14ac:dyDescent="0.25">
      <c r="A54" s="191"/>
      <c r="B54" s="11" t="s">
        <v>82</v>
      </c>
      <c r="C54" s="21">
        <v>1</v>
      </c>
    </row>
    <row r="55" spans="1:3" x14ac:dyDescent="0.25">
      <c r="A55" s="189" t="s">
        <v>1195</v>
      </c>
      <c r="B55" s="11" t="s">
        <v>79</v>
      </c>
      <c r="C55" s="21">
        <v>0</v>
      </c>
    </row>
    <row r="56" spans="1:3" x14ac:dyDescent="0.25">
      <c r="A56" s="191"/>
      <c r="B56" s="11" t="s">
        <v>82</v>
      </c>
      <c r="C56" s="21">
        <v>0</v>
      </c>
    </row>
    <row r="57" spans="1:3" x14ac:dyDescent="0.25">
      <c r="A57" s="189" t="s">
        <v>1196</v>
      </c>
      <c r="B57" s="11" t="s">
        <v>79</v>
      </c>
      <c r="C57" s="21">
        <v>2</v>
      </c>
    </row>
    <row r="58" spans="1:3" x14ac:dyDescent="0.25">
      <c r="A58" s="191"/>
      <c r="B58" s="11" t="s">
        <v>82</v>
      </c>
      <c r="C58" s="21">
        <v>0</v>
      </c>
    </row>
    <row r="59" spans="1:3" x14ac:dyDescent="0.25">
      <c r="A59" s="189" t="s">
        <v>1197</v>
      </c>
      <c r="B59" s="11" t="s">
        <v>79</v>
      </c>
      <c r="C59" s="21">
        <v>8</v>
      </c>
    </row>
    <row r="60" spans="1:3" x14ac:dyDescent="0.25">
      <c r="A60" s="191"/>
      <c r="B60" s="11" t="s">
        <v>82</v>
      </c>
      <c r="C60" s="21">
        <v>3</v>
      </c>
    </row>
    <row r="61" spans="1:3" x14ac:dyDescent="0.25">
      <c r="A61" s="189" t="s">
        <v>615</v>
      </c>
      <c r="B61" s="11" t="s">
        <v>79</v>
      </c>
      <c r="C61" s="21">
        <v>1</v>
      </c>
    </row>
    <row r="62" spans="1:3" x14ac:dyDescent="0.25">
      <c r="A62" s="191"/>
      <c r="B62" s="11" t="s">
        <v>82</v>
      </c>
      <c r="C62" s="21">
        <v>2</v>
      </c>
    </row>
    <row r="63" spans="1:3" x14ac:dyDescent="0.25">
      <c r="A63" s="189" t="s">
        <v>1198</v>
      </c>
      <c r="B63" s="11" t="s">
        <v>79</v>
      </c>
      <c r="C63" s="21">
        <v>5</v>
      </c>
    </row>
    <row r="64" spans="1:3" x14ac:dyDescent="0.25">
      <c r="A64" s="191"/>
      <c r="B64" s="11" t="s">
        <v>82</v>
      </c>
      <c r="C64" s="21">
        <v>1</v>
      </c>
    </row>
    <row r="65" spans="1:3" x14ac:dyDescent="0.25">
      <c r="A65" s="203" t="s">
        <v>956</v>
      </c>
      <c r="B65" s="204"/>
      <c r="C65" s="29">
        <v>23</v>
      </c>
    </row>
    <row r="66" spans="1:3" x14ac:dyDescent="0.25">
      <c r="A66" s="22"/>
    </row>
  </sheetData>
  <sheetProtection algorithmName="SHA-512" hashValue="MePovDKLZhtt4jxyhgjb+jW1uXqr2tUZYAXQLoq2IShKiiQXc47qkxoLnPyxKMTWjx1AAL4OcNobFbtniu1LRg==" saltValue="neVoOIm5xBVDotWm7L+gb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4" t="s">
        <v>1210</v>
      </c>
    </row>
    <row r="5" spans="1:7" ht="22.5" x14ac:dyDescent="0.25">
      <c r="A5" s="192" t="s">
        <v>1212</v>
      </c>
      <c r="B5" s="32" t="s">
        <v>1213</v>
      </c>
      <c r="C5" s="12">
        <v>22</v>
      </c>
      <c r="D5" s="12">
        <v>0</v>
      </c>
      <c r="E5" s="12">
        <v>3</v>
      </c>
      <c r="F5" s="12">
        <v>0</v>
      </c>
      <c r="G5" s="38">
        <v>22</v>
      </c>
    </row>
    <row r="6" spans="1:7" x14ac:dyDescent="0.25">
      <c r="A6" s="194"/>
      <c r="B6" s="32" t="s">
        <v>1214</v>
      </c>
      <c r="C6" s="12">
        <v>4</v>
      </c>
      <c r="D6" s="12">
        <v>1</v>
      </c>
      <c r="E6" s="12">
        <v>1</v>
      </c>
      <c r="F6" s="12">
        <v>0</v>
      </c>
      <c r="G6" s="38">
        <v>4</v>
      </c>
    </row>
    <row r="7" spans="1:7" x14ac:dyDescent="0.25">
      <c r="A7" s="10" t="s">
        <v>1215</v>
      </c>
      <c r="B7" s="32" t="s">
        <v>1216</v>
      </c>
      <c r="C7" s="12">
        <v>10</v>
      </c>
      <c r="D7" s="12">
        <v>0</v>
      </c>
      <c r="E7" s="12">
        <v>1</v>
      </c>
      <c r="F7" s="12">
        <v>0</v>
      </c>
      <c r="G7" s="38">
        <v>10</v>
      </c>
    </row>
    <row r="8" spans="1:7" ht="22.5" x14ac:dyDescent="0.25">
      <c r="A8" s="192" t="s">
        <v>1217</v>
      </c>
      <c r="B8" s="32" t="s">
        <v>1218</v>
      </c>
      <c r="C8" s="12">
        <v>6</v>
      </c>
      <c r="D8" s="12">
        <v>3</v>
      </c>
      <c r="E8" s="12">
        <v>0</v>
      </c>
      <c r="F8" s="12">
        <v>0</v>
      </c>
      <c r="G8" s="38">
        <v>6</v>
      </c>
    </row>
    <row r="9" spans="1:7" x14ac:dyDescent="0.25">
      <c r="A9" s="193"/>
      <c r="B9" s="32" t="s">
        <v>1219</v>
      </c>
      <c r="C9" s="12">
        <v>5</v>
      </c>
      <c r="D9" s="12">
        <v>1</v>
      </c>
      <c r="E9" s="12">
        <v>0</v>
      </c>
      <c r="F9" s="12">
        <v>0</v>
      </c>
      <c r="G9" s="38">
        <v>5</v>
      </c>
    </row>
    <row r="10" spans="1:7" ht="22.5" x14ac:dyDescent="0.25">
      <c r="A10" s="194"/>
      <c r="B10" s="32" t="s">
        <v>1220</v>
      </c>
      <c r="C10" s="12">
        <v>10</v>
      </c>
      <c r="D10" s="12">
        <v>2</v>
      </c>
      <c r="E10" s="12">
        <v>1</v>
      </c>
      <c r="F10" s="12">
        <v>0</v>
      </c>
      <c r="G10" s="38">
        <v>10</v>
      </c>
    </row>
    <row r="11" spans="1:7" ht="22.5" x14ac:dyDescent="0.25">
      <c r="A11" s="192" t="s">
        <v>1221</v>
      </c>
      <c r="B11" s="32" t="s">
        <v>1222</v>
      </c>
      <c r="C11" s="16"/>
      <c r="D11" s="16"/>
      <c r="E11" s="16"/>
      <c r="F11" s="16"/>
      <c r="G11" s="20"/>
    </row>
    <row r="12" spans="1:7" x14ac:dyDescent="0.25">
      <c r="A12" s="193"/>
      <c r="B12" s="32" t="s">
        <v>1223</v>
      </c>
      <c r="C12" s="16"/>
      <c r="D12" s="16"/>
      <c r="E12" s="16"/>
      <c r="F12" s="16"/>
      <c r="G12" s="20"/>
    </row>
    <row r="13" spans="1:7" ht="22.5" x14ac:dyDescent="0.25">
      <c r="A13" s="194"/>
      <c r="B13" s="32" t="s">
        <v>1224</v>
      </c>
      <c r="C13" s="16"/>
      <c r="D13" s="16"/>
      <c r="E13" s="16"/>
      <c r="F13" s="16"/>
      <c r="G13" s="20"/>
    </row>
    <row r="14" spans="1:7" ht="22.5" x14ac:dyDescent="0.25">
      <c r="A14" s="10" t="s">
        <v>1225</v>
      </c>
      <c r="B14" s="32" t="s">
        <v>1226</v>
      </c>
      <c r="C14" s="16"/>
      <c r="D14" s="16"/>
      <c r="E14" s="16"/>
      <c r="F14" s="16"/>
      <c r="G14" s="20"/>
    </row>
    <row r="15" spans="1:7" x14ac:dyDescent="0.25">
      <c r="A15" s="192" t="s">
        <v>1227</v>
      </c>
      <c r="B15" s="32" t="s">
        <v>1228</v>
      </c>
      <c r="C15" s="12">
        <v>574</v>
      </c>
      <c r="D15" s="12">
        <v>65</v>
      </c>
      <c r="E15" s="12">
        <v>69</v>
      </c>
      <c r="F15" s="12">
        <v>0</v>
      </c>
      <c r="G15" s="38">
        <v>574</v>
      </c>
    </row>
    <row r="16" spans="1:7" x14ac:dyDescent="0.25">
      <c r="A16" s="193"/>
      <c r="B16" s="32" t="s">
        <v>1229</v>
      </c>
      <c r="C16" s="12">
        <v>2</v>
      </c>
      <c r="D16" s="12">
        <v>2</v>
      </c>
      <c r="E16" s="12">
        <v>0</v>
      </c>
      <c r="F16" s="12">
        <v>0</v>
      </c>
      <c r="G16" s="38">
        <v>2</v>
      </c>
    </row>
    <row r="17" spans="1:7" x14ac:dyDescent="0.25">
      <c r="A17" s="193"/>
      <c r="B17" s="32" t="s">
        <v>1230</v>
      </c>
      <c r="C17" s="16"/>
      <c r="D17" s="16"/>
      <c r="E17" s="16"/>
      <c r="F17" s="16"/>
      <c r="G17" s="20"/>
    </row>
    <row r="18" spans="1:7" x14ac:dyDescent="0.25">
      <c r="A18" s="193"/>
      <c r="B18" s="32" t="s">
        <v>1231</v>
      </c>
      <c r="C18" s="16"/>
      <c r="D18" s="16"/>
      <c r="E18" s="16"/>
      <c r="F18" s="16"/>
      <c r="G18" s="20"/>
    </row>
    <row r="19" spans="1:7" ht="22.5" x14ac:dyDescent="0.25">
      <c r="A19" s="194"/>
      <c r="B19" s="32" t="s">
        <v>1232</v>
      </c>
      <c r="C19" s="12">
        <v>0</v>
      </c>
      <c r="D19" s="12">
        <v>1</v>
      </c>
      <c r="E19" s="12">
        <v>1</v>
      </c>
      <c r="F19" s="12">
        <v>0</v>
      </c>
      <c r="G19" s="38">
        <v>0</v>
      </c>
    </row>
    <row r="20" spans="1:7" x14ac:dyDescent="0.25">
      <c r="A20" s="10" t="s">
        <v>1233</v>
      </c>
      <c r="B20" s="32" t="s">
        <v>1234</v>
      </c>
      <c r="C20" s="16"/>
      <c r="D20" s="16"/>
      <c r="E20" s="16"/>
      <c r="F20" s="16"/>
      <c r="G20" s="20"/>
    </row>
    <row r="21" spans="1:7" x14ac:dyDescent="0.25">
      <c r="A21" s="10" t="s">
        <v>1235</v>
      </c>
      <c r="B21" s="32" t="s">
        <v>1236</v>
      </c>
      <c r="C21" s="16"/>
      <c r="D21" s="16"/>
      <c r="E21" s="16"/>
      <c r="F21" s="16"/>
      <c r="G21" s="20"/>
    </row>
    <row r="22" spans="1:7" x14ac:dyDescent="0.25">
      <c r="A22" s="203" t="s">
        <v>956</v>
      </c>
      <c r="B22" s="204"/>
      <c r="C22" s="29">
        <v>633</v>
      </c>
      <c r="D22" s="29">
        <v>75</v>
      </c>
      <c r="E22" s="29">
        <v>76</v>
      </c>
      <c r="F22" s="29">
        <v>0</v>
      </c>
      <c r="G22" s="39">
        <v>633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0"/>
    </row>
    <row r="26" spans="1:7" x14ac:dyDescent="0.25">
      <c r="A26" s="19" t="s">
        <v>114</v>
      </c>
      <c r="B26" s="15"/>
      <c r="C26" s="20"/>
    </row>
    <row r="27" spans="1:7" x14ac:dyDescent="0.25">
      <c r="A27" s="19" t="s">
        <v>1080</v>
      </c>
      <c r="B27" s="15"/>
      <c r="C27" s="20"/>
    </row>
    <row r="28" spans="1:7" x14ac:dyDescent="0.25">
      <c r="A28" s="203" t="s">
        <v>956</v>
      </c>
      <c r="B28" s="204"/>
      <c r="C28" s="37"/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1">
        <v>8</v>
      </c>
    </row>
    <row r="33" spans="1:3" x14ac:dyDescent="0.25">
      <c r="A33" s="19" t="s">
        <v>1239</v>
      </c>
      <c r="B33" s="15"/>
      <c r="C33" s="21">
        <v>21</v>
      </c>
    </row>
    <row r="34" spans="1:3" x14ac:dyDescent="0.25">
      <c r="A34" s="19" t="s">
        <v>82</v>
      </c>
      <c r="B34" s="15"/>
      <c r="C34" s="21">
        <v>9</v>
      </c>
    </row>
    <row r="35" spans="1:3" x14ac:dyDescent="0.25">
      <c r="A35" s="203" t="s">
        <v>956</v>
      </c>
      <c r="B35" s="204"/>
      <c r="C35" s="29">
        <v>38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1">
        <v>141</v>
      </c>
    </row>
    <row r="40" spans="1:3" x14ac:dyDescent="0.25">
      <c r="A40" s="19" t="s">
        <v>1242</v>
      </c>
      <c r="B40" s="15"/>
      <c r="C40" s="21">
        <v>41</v>
      </c>
    </row>
    <row r="41" spans="1:3" x14ac:dyDescent="0.25">
      <c r="A41" s="203" t="s">
        <v>956</v>
      </c>
      <c r="B41" s="204"/>
      <c r="C41" s="29">
        <v>182</v>
      </c>
    </row>
    <row r="42" spans="1:3" x14ac:dyDescent="0.25">
      <c r="A42" s="22"/>
    </row>
  </sheetData>
  <sheetProtection algorithmName="SHA-512" hashValue="vpklhkAMikc4OfXurB06AgVc8qXXmTR+YtnVWMoCbRTUHMprrDuinxx29ppJE+RZvw1LKZ3a0hVv3qjDTscztA==" saltValue="xhzm3FEmmThU3xf5S36qp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2" t="s">
        <v>1254</v>
      </c>
      <c r="B6" s="32" t="s">
        <v>1255</v>
      </c>
      <c r="C6" s="42">
        <v>0</v>
      </c>
      <c r="D6" s="42">
        <v>0</v>
      </c>
      <c r="E6" s="42">
        <v>1</v>
      </c>
      <c r="F6" s="42">
        <v>0</v>
      </c>
      <c r="G6" s="42">
        <v>0</v>
      </c>
      <c r="H6" s="42">
        <v>9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3"/>
      <c r="B7" s="32" t="s">
        <v>1048</v>
      </c>
      <c r="C7" s="42">
        <v>7</v>
      </c>
      <c r="D7" s="42">
        <v>0</v>
      </c>
      <c r="E7" s="42">
        <v>8</v>
      </c>
      <c r="F7" s="42">
        <v>0</v>
      </c>
      <c r="G7" s="42">
        <v>0</v>
      </c>
      <c r="H7" s="42">
        <v>16</v>
      </c>
      <c r="I7" s="42">
        <v>0</v>
      </c>
      <c r="J7" s="42">
        <v>0</v>
      </c>
      <c r="K7" s="42">
        <v>0</v>
      </c>
      <c r="L7" s="38">
        <v>0</v>
      </c>
    </row>
    <row r="8" spans="1:12" x14ac:dyDescent="0.25">
      <c r="A8" s="193"/>
      <c r="B8" s="32" t="s">
        <v>1256</v>
      </c>
      <c r="C8" s="42">
        <v>0</v>
      </c>
      <c r="D8" s="42">
        <v>0</v>
      </c>
      <c r="E8" s="42">
        <v>3</v>
      </c>
      <c r="F8" s="42">
        <v>0</v>
      </c>
      <c r="G8" s="42">
        <v>0</v>
      </c>
      <c r="H8" s="42">
        <v>3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4"/>
      <c r="B9" s="32" t="s">
        <v>1257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1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3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3"/>
      <c r="B12" s="32" t="s">
        <v>1261</v>
      </c>
      <c r="C12" s="42">
        <v>3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38">
        <v>0</v>
      </c>
    </row>
    <row r="13" spans="1:12" x14ac:dyDescent="0.25">
      <c r="A13" s="193"/>
      <c r="B13" s="32" t="s">
        <v>1262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3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3"/>
      <c r="B26" s="32" t="s">
        <v>1275</v>
      </c>
      <c r="C26" s="42">
        <v>0</v>
      </c>
      <c r="D26" s="42">
        <v>0</v>
      </c>
      <c r="E26" s="42">
        <v>3</v>
      </c>
      <c r="F26" s="42">
        <v>0</v>
      </c>
      <c r="G26" s="42">
        <v>0</v>
      </c>
      <c r="H26" s="42">
        <v>1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3"/>
      <c r="B32" s="32" t="s">
        <v>1281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1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3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3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3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2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3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3"/>
      <c r="B60" s="32" t="s">
        <v>1309</v>
      </c>
      <c r="C60" s="42">
        <v>0</v>
      </c>
      <c r="D60" s="42">
        <v>0</v>
      </c>
      <c r="E60" s="42">
        <v>1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3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3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3"/>
      <c r="B72" s="32" t="s">
        <v>1321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3"/>
      <c r="B73" s="32" t="s">
        <v>1322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3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3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3"/>
      <c r="B82" s="32" t="s">
        <v>1331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1</v>
      </c>
      <c r="I82" s="42">
        <v>0</v>
      </c>
      <c r="J82" s="42">
        <v>0</v>
      </c>
      <c r="K82" s="42">
        <v>0</v>
      </c>
      <c r="L82" s="38">
        <v>0</v>
      </c>
    </row>
    <row r="83" spans="1:12" x14ac:dyDescent="0.2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3"/>
      <c r="B90" s="32" t="s">
        <v>1339</v>
      </c>
      <c r="C90" s="42">
        <v>0</v>
      </c>
      <c r="D90" s="42">
        <v>0</v>
      </c>
      <c r="E90" s="42">
        <v>2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3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3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3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3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3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1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3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42">
        <v>0</v>
      </c>
      <c r="L147" s="38">
        <v>0</v>
      </c>
    </row>
    <row r="148" spans="1:12" x14ac:dyDescent="0.25">
      <c r="A148" s="193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3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3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3"/>
      <c r="B188" s="32" t="s">
        <v>1437</v>
      </c>
      <c r="C188" s="42">
        <v>2</v>
      </c>
      <c r="D188" s="42">
        <v>0</v>
      </c>
      <c r="E188" s="42">
        <v>0</v>
      </c>
      <c r="F188" s="42">
        <v>0</v>
      </c>
      <c r="G188" s="42">
        <v>0</v>
      </c>
      <c r="H188" s="42">
        <v>4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3"/>
      <c r="B189" s="32" t="s">
        <v>1438</v>
      </c>
      <c r="C189" s="42">
        <v>1</v>
      </c>
      <c r="D189" s="42">
        <v>0</v>
      </c>
      <c r="E189" s="42">
        <v>1</v>
      </c>
      <c r="F189" s="42">
        <v>0</v>
      </c>
      <c r="G189" s="42">
        <v>0</v>
      </c>
      <c r="H189" s="42">
        <v>4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3"/>
      <c r="B192" s="32" t="s">
        <v>1441</v>
      </c>
      <c r="C192" s="42">
        <v>0</v>
      </c>
      <c r="D192" s="42">
        <v>0</v>
      </c>
      <c r="E192" s="42">
        <v>1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3"/>
      <c r="B194" s="32" t="s">
        <v>1443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3"/>
      <c r="B204" s="32" t="s">
        <v>1453</v>
      </c>
      <c r="C204" s="42">
        <v>1</v>
      </c>
      <c r="D204" s="42">
        <v>0</v>
      </c>
      <c r="E204" s="42">
        <v>0</v>
      </c>
      <c r="F204" s="42">
        <v>0</v>
      </c>
      <c r="G204" s="42">
        <v>0</v>
      </c>
      <c r="H204" s="42">
        <v>2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3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3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3"/>
      <c r="B230" s="32" t="s">
        <v>1479</v>
      </c>
      <c r="C230" s="42">
        <v>0</v>
      </c>
      <c r="D230" s="42">
        <v>0</v>
      </c>
      <c r="E230" s="42">
        <v>1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3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3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0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3"/>
      <c r="B264" s="32" t="s">
        <v>1514</v>
      </c>
      <c r="C264" s="42">
        <v>7</v>
      </c>
      <c r="D264" s="42">
        <v>0</v>
      </c>
      <c r="E264" s="42">
        <v>3</v>
      </c>
      <c r="F264" s="42">
        <v>0</v>
      </c>
      <c r="G264" s="42">
        <v>0</v>
      </c>
      <c r="H264" s="42">
        <v>8</v>
      </c>
      <c r="I264" s="42">
        <v>0</v>
      </c>
      <c r="J264" s="42">
        <v>0</v>
      </c>
      <c r="K264" s="42">
        <v>0</v>
      </c>
      <c r="L264" s="38">
        <v>0</v>
      </c>
    </row>
    <row r="265" spans="1:12" x14ac:dyDescent="0.2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3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3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1</v>
      </c>
      <c r="I268" s="42">
        <v>0</v>
      </c>
      <c r="J268" s="42">
        <v>0</v>
      </c>
      <c r="K268" s="42">
        <v>0</v>
      </c>
      <c r="L268" s="38">
        <v>0</v>
      </c>
    </row>
    <row r="269" spans="1:12" x14ac:dyDescent="0.25">
      <c r="A269" s="193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1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3"/>
      <c r="B271" s="32" t="s">
        <v>1521</v>
      </c>
      <c r="C271" s="42">
        <v>0</v>
      </c>
      <c r="D271" s="42">
        <v>0</v>
      </c>
      <c r="E271" s="42">
        <v>0</v>
      </c>
      <c r="F271" s="42">
        <v>0</v>
      </c>
      <c r="G271" s="42">
        <v>0</v>
      </c>
      <c r="H271" s="42">
        <v>0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3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3"/>
      <c r="B273" s="32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0</v>
      </c>
      <c r="I273" s="42">
        <v>0</v>
      </c>
      <c r="J273" s="42">
        <v>0</v>
      </c>
      <c r="K273" s="42">
        <v>0</v>
      </c>
      <c r="L273" s="38">
        <v>0</v>
      </c>
    </row>
    <row r="274" spans="1:12" x14ac:dyDescent="0.2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3"/>
      <c r="B275" s="32" t="s">
        <v>1524</v>
      </c>
      <c r="C275" s="42">
        <v>0</v>
      </c>
      <c r="D275" s="42">
        <v>0</v>
      </c>
      <c r="E275" s="42">
        <v>1</v>
      </c>
      <c r="F275" s="42">
        <v>0</v>
      </c>
      <c r="G275" s="42">
        <v>0</v>
      </c>
      <c r="H275" s="42">
        <v>0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3"/>
      <c r="B276" s="32" t="s">
        <v>1525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3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3"/>
      <c r="B281" s="32" t="s">
        <v>1530</v>
      </c>
      <c r="C281" s="42">
        <v>0</v>
      </c>
      <c r="D281" s="42">
        <v>0</v>
      </c>
      <c r="E281" s="42">
        <v>0</v>
      </c>
      <c r="F281" s="42">
        <v>0</v>
      </c>
      <c r="G281" s="42">
        <v>0</v>
      </c>
      <c r="H281" s="42">
        <v>0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3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3"/>
      <c r="B286" s="32" t="s">
        <v>1535</v>
      </c>
      <c r="C286" s="42">
        <v>0</v>
      </c>
      <c r="D286" s="42">
        <v>0</v>
      </c>
      <c r="E286" s="42">
        <v>0</v>
      </c>
      <c r="F286" s="42">
        <v>0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3"/>
      <c r="B287" s="32" t="s">
        <v>926</v>
      </c>
      <c r="C287" s="42">
        <v>0</v>
      </c>
      <c r="D287" s="42">
        <v>0</v>
      </c>
      <c r="E287" s="42">
        <v>0</v>
      </c>
      <c r="F287" s="42">
        <v>0</v>
      </c>
      <c r="G287" s="42">
        <v>0</v>
      </c>
      <c r="H287" s="42">
        <v>0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3"/>
      <c r="B289" s="32" t="s">
        <v>1536</v>
      </c>
      <c r="C289" s="42">
        <v>0</v>
      </c>
      <c r="D289" s="42">
        <v>0</v>
      </c>
      <c r="E289" s="42">
        <v>3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3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3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0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3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6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3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0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3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1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3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TwDCNGCuEhwZipKohc1svuOqI7d+tSbuAvyujBvpfZit0D5IwVzEQ83rPQckrkOGaP9bRgb6VZVBtSq69nRKgw==" saltValue="rASr2bNnYc/0T28xPykfm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10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2" t="s">
        <v>1561</v>
      </c>
      <c r="B5" s="11" t="s">
        <v>1562</v>
      </c>
      <c r="C5" s="12">
        <v>1</v>
      </c>
      <c r="D5" s="12">
        <v>0</v>
      </c>
      <c r="E5" s="13">
        <v>1</v>
      </c>
    </row>
    <row r="6" spans="1:5" x14ac:dyDescent="0.25">
      <c r="A6" s="193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1564</v>
      </c>
      <c r="C7" s="12">
        <v>0</v>
      </c>
      <c r="D7" s="12">
        <v>0</v>
      </c>
      <c r="E7" s="13">
        <v>0</v>
      </c>
    </row>
    <row r="8" spans="1:5" x14ac:dyDescent="0.25">
      <c r="A8" s="193"/>
      <c r="B8" s="11" t="s">
        <v>1565</v>
      </c>
      <c r="C8" s="12">
        <v>14</v>
      </c>
      <c r="D8" s="12">
        <v>20</v>
      </c>
      <c r="E8" s="13">
        <v>-0.3</v>
      </c>
    </row>
    <row r="9" spans="1:5" x14ac:dyDescent="0.25">
      <c r="A9" s="193"/>
      <c r="B9" s="11" t="s">
        <v>1566</v>
      </c>
      <c r="C9" s="12">
        <v>3</v>
      </c>
      <c r="D9" s="12">
        <v>0</v>
      </c>
      <c r="E9" s="13">
        <v>3</v>
      </c>
    </row>
    <row r="10" spans="1:5" x14ac:dyDescent="0.25">
      <c r="A10" s="193"/>
      <c r="B10" s="11" t="s">
        <v>1567</v>
      </c>
      <c r="C10" s="12">
        <v>0</v>
      </c>
      <c r="D10" s="12">
        <v>1</v>
      </c>
      <c r="E10" s="13">
        <v>-1</v>
      </c>
    </row>
    <row r="11" spans="1:5" x14ac:dyDescent="0.25">
      <c r="A11" s="193"/>
      <c r="B11" s="11" t="s">
        <v>1568</v>
      </c>
      <c r="C11" s="12">
        <v>35</v>
      </c>
      <c r="D11" s="12">
        <v>18</v>
      </c>
      <c r="E11" s="13">
        <v>0.94444444444444398</v>
      </c>
    </row>
    <row r="12" spans="1:5" x14ac:dyDescent="0.25">
      <c r="A12" s="193"/>
      <c r="B12" s="11" t="s">
        <v>1569</v>
      </c>
      <c r="C12" s="12">
        <v>3</v>
      </c>
      <c r="D12" s="12">
        <v>0</v>
      </c>
      <c r="E12" s="13">
        <v>3</v>
      </c>
    </row>
    <row r="13" spans="1:5" x14ac:dyDescent="0.25">
      <c r="A13" s="193"/>
      <c r="B13" s="11" t="s">
        <v>1570</v>
      </c>
      <c r="C13" s="12">
        <v>71</v>
      </c>
      <c r="D13" s="12">
        <v>46</v>
      </c>
      <c r="E13" s="13">
        <v>0.54347826086956497</v>
      </c>
    </row>
    <row r="14" spans="1:5" x14ac:dyDescent="0.25">
      <c r="A14" s="193"/>
      <c r="B14" s="11" t="s">
        <v>1571</v>
      </c>
      <c r="C14" s="12">
        <v>1</v>
      </c>
      <c r="D14" s="12">
        <v>0</v>
      </c>
      <c r="E14" s="13">
        <v>1</v>
      </c>
    </row>
    <row r="15" spans="1:5" x14ac:dyDescent="0.25">
      <c r="A15" s="193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8</v>
      </c>
      <c r="D16" s="12">
        <v>26</v>
      </c>
      <c r="E16" s="13">
        <v>-0.69230769230769196</v>
      </c>
    </row>
    <row r="17" spans="1:1" x14ac:dyDescent="0.25">
      <c r="A17" s="22"/>
    </row>
  </sheetData>
  <sheetProtection algorithmName="SHA-512" hashValue="y6OjVazm1V8jOaRlxZnL+qn9GbGtqy2296rBENglYtnbOhTH+lF5T4XggBl9CYybiDS8mBonM0yhU8QkApj8ww==" saltValue="92mnZKpFTXtjC1QWH4k5a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45.855468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9</v>
      </c>
      <c r="D5" s="12">
        <v>0</v>
      </c>
      <c r="E5" s="13">
        <v>0</v>
      </c>
    </row>
    <row r="6" spans="1:5" x14ac:dyDescent="0.25">
      <c r="A6" s="10" t="s">
        <v>1577</v>
      </c>
      <c r="B6" s="11" t="s">
        <v>1578</v>
      </c>
      <c r="C6" s="12">
        <v>204</v>
      </c>
      <c r="D6" s="12">
        <v>219</v>
      </c>
      <c r="E6" s="13">
        <v>-6.8493150684931503E-2</v>
      </c>
    </row>
    <row r="7" spans="1:5" ht="22.5" x14ac:dyDescent="0.25">
      <c r="A7" s="10" t="s">
        <v>1579</v>
      </c>
      <c r="B7" s="11" t="s">
        <v>1580</v>
      </c>
      <c r="C7" s="12">
        <v>163</v>
      </c>
      <c r="D7" s="12">
        <v>124</v>
      </c>
      <c r="E7" s="13">
        <v>0.31451612903225801</v>
      </c>
    </row>
    <row r="8" spans="1:5" ht="22.5" x14ac:dyDescent="0.25">
      <c r="A8" s="10" t="s">
        <v>1581</v>
      </c>
      <c r="B8" s="11" t="s">
        <v>1582</v>
      </c>
      <c r="C8" s="12">
        <v>3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4</v>
      </c>
      <c r="D9" s="12">
        <v>3</v>
      </c>
      <c r="E9" s="13">
        <v>0.33333333333333298</v>
      </c>
    </row>
    <row r="10" spans="1:5" ht="22.5" x14ac:dyDescent="0.25">
      <c r="A10" s="10" t="s">
        <v>1585</v>
      </c>
      <c r="B10" s="11" t="s">
        <v>1586</v>
      </c>
      <c r="C10" s="12">
        <v>2</v>
      </c>
      <c r="D10" s="16"/>
      <c r="E10" s="13">
        <v>0</v>
      </c>
    </row>
    <row r="11" spans="1:5" ht="22.5" x14ac:dyDescent="0.25">
      <c r="A11" s="10" t="s">
        <v>1587</v>
      </c>
      <c r="B11" s="15"/>
      <c r="C11" s="12">
        <v>110</v>
      </c>
      <c r="D11" s="12">
        <v>93</v>
      </c>
      <c r="E11" s="13">
        <v>0.18279569892473099</v>
      </c>
    </row>
    <row r="12" spans="1:5" x14ac:dyDescent="0.25">
      <c r="A12" s="10" t="s">
        <v>1588</v>
      </c>
      <c r="B12" s="15"/>
      <c r="C12" s="12">
        <v>268</v>
      </c>
      <c r="D12" s="12">
        <v>316</v>
      </c>
      <c r="E12" s="13">
        <v>-0.151898734177215</v>
      </c>
    </row>
    <row r="13" spans="1:5" x14ac:dyDescent="0.25">
      <c r="A13" s="192" t="s">
        <v>1589</v>
      </c>
      <c r="B13" s="11" t="s">
        <v>1590</v>
      </c>
      <c r="C13" s="12">
        <v>35</v>
      </c>
      <c r="D13" s="12">
        <v>34</v>
      </c>
      <c r="E13" s="13">
        <v>2.9411764705882401E-2</v>
      </c>
    </row>
    <row r="14" spans="1:5" x14ac:dyDescent="0.25">
      <c r="A14" s="194"/>
      <c r="B14" s="11" t="s">
        <v>1591</v>
      </c>
      <c r="C14" s="16"/>
      <c r="D14" s="12">
        <v>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9" t="s">
        <v>1593</v>
      </c>
      <c r="B17" s="11" t="s">
        <v>1594</v>
      </c>
      <c r="C17" s="16"/>
      <c r="D17" s="16"/>
      <c r="E17" s="20"/>
    </row>
    <row r="18" spans="1:5" x14ac:dyDescent="0.25">
      <c r="A18" s="190"/>
      <c r="B18" s="11" t="s">
        <v>1595</v>
      </c>
      <c r="C18" s="12">
        <v>109</v>
      </c>
      <c r="D18" s="12">
        <v>167</v>
      </c>
      <c r="E18" s="21">
        <v>68</v>
      </c>
    </row>
    <row r="19" spans="1:5" x14ac:dyDescent="0.25">
      <c r="A19" s="190"/>
      <c r="B19" s="11" t="s">
        <v>1596</v>
      </c>
      <c r="C19" s="16"/>
      <c r="D19" s="16"/>
      <c r="E19" s="20"/>
    </row>
    <row r="20" spans="1:5" x14ac:dyDescent="0.25">
      <c r="A20" s="190"/>
      <c r="B20" s="11" t="s">
        <v>1597</v>
      </c>
      <c r="C20" s="16"/>
      <c r="D20" s="16"/>
      <c r="E20" s="20"/>
    </row>
    <row r="21" spans="1:5" x14ac:dyDescent="0.25">
      <c r="A21" s="190"/>
      <c r="B21" s="11" t="s">
        <v>1598</v>
      </c>
      <c r="C21" s="16"/>
      <c r="D21" s="16"/>
      <c r="E21" s="20"/>
    </row>
    <row r="22" spans="1:5" x14ac:dyDescent="0.25">
      <c r="A22" s="190"/>
      <c r="B22" s="11" t="s">
        <v>983</v>
      </c>
      <c r="C22" s="12">
        <v>821</v>
      </c>
      <c r="D22" s="12">
        <v>954</v>
      </c>
      <c r="E22" s="21">
        <v>0</v>
      </c>
    </row>
    <row r="23" spans="1:5" x14ac:dyDescent="0.25">
      <c r="A23" s="190"/>
      <c r="B23" s="11" t="s">
        <v>1599</v>
      </c>
      <c r="C23" s="12">
        <v>2</v>
      </c>
      <c r="D23" s="12">
        <v>5</v>
      </c>
      <c r="E23" s="21">
        <v>1</v>
      </c>
    </row>
    <row r="24" spans="1:5" x14ac:dyDescent="0.25">
      <c r="A24" s="190"/>
      <c r="B24" s="11" t="s">
        <v>1600</v>
      </c>
      <c r="C24" s="16"/>
      <c r="D24" s="16"/>
      <c r="E24" s="20"/>
    </row>
    <row r="25" spans="1:5" x14ac:dyDescent="0.25">
      <c r="A25" s="190"/>
      <c r="B25" s="11" t="s">
        <v>1601</v>
      </c>
      <c r="C25" s="12">
        <v>6</v>
      </c>
      <c r="D25" s="12">
        <v>6</v>
      </c>
      <c r="E25" s="21">
        <v>4</v>
      </c>
    </row>
    <row r="26" spans="1:5" x14ac:dyDescent="0.25">
      <c r="A26" s="190"/>
      <c r="B26" s="11" t="s">
        <v>1602</v>
      </c>
      <c r="C26" s="12">
        <v>150</v>
      </c>
      <c r="D26" s="12">
        <v>2156</v>
      </c>
      <c r="E26" s="21">
        <v>0</v>
      </c>
    </row>
    <row r="27" spans="1:5" x14ac:dyDescent="0.25">
      <c r="A27" s="190"/>
      <c r="B27" s="11" t="s">
        <v>1603</v>
      </c>
      <c r="C27" s="12">
        <v>4</v>
      </c>
      <c r="D27" s="12">
        <v>4</v>
      </c>
      <c r="E27" s="21">
        <v>1</v>
      </c>
    </row>
    <row r="28" spans="1:5" x14ac:dyDescent="0.25">
      <c r="A28" s="190"/>
      <c r="B28" s="11" t="s">
        <v>1604</v>
      </c>
      <c r="C28" s="12">
        <v>244</v>
      </c>
      <c r="D28" s="12">
        <v>495</v>
      </c>
      <c r="E28" s="21">
        <v>138</v>
      </c>
    </row>
    <row r="29" spans="1:5" x14ac:dyDescent="0.25">
      <c r="A29" s="190"/>
      <c r="B29" s="11" t="s">
        <v>1605</v>
      </c>
      <c r="C29" s="12">
        <v>314</v>
      </c>
      <c r="D29" s="12">
        <v>337</v>
      </c>
      <c r="E29" s="21">
        <v>226</v>
      </c>
    </row>
    <row r="30" spans="1:5" x14ac:dyDescent="0.25">
      <c r="A30" s="191"/>
      <c r="B30" s="11" t="s">
        <v>1606</v>
      </c>
      <c r="C30" s="16"/>
      <c r="D30" s="16"/>
      <c r="E30" s="20"/>
    </row>
    <row r="31" spans="1:5" x14ac:dyDescent="0.25">
      <c r="A31" s="22"/>
    </row>
  </sheetData>
  <sheetProtection algorithmName="SHA-512" hashValue="XwEsIUg2fM/ul9L3gMYRYoe71ytTLeoGfkHupXbUfJnrgUiyle34wgTyqvB9F8KhtMIcLlGU/bgF0qe3h1MnLg==" saltValue="milrHEEczWtkup/UO+2Tr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07F2-3F21-4DAB-A93B-70474529CED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1.25" x14ac:dyDescent="0.2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14892</v>
      </c>
      <c r="D7" s="121">
        <f>SUM(DatosGenerales!C15:C19)</f>
        <v>2950</v>
      </c>
      <c r="E7" s="120">
        <f>SUM(DatosGenerales!C12:C14)</f>
        <v>11671</v>
      </c>
      <c r="I7" s="122">
        <f>DatosGenerales!C31</f>
        <v>2698</v>
      </c>
      <c r="J7" s="121">
        <f>DatosGenerales!C32</f>
        <v>429</v>
      </c>
      <c r="K7" s="120">
        <f>SUM(DatosGenerales!C33:C34)</f>
        <v>448</v>
      </c>
      <c r="L7" s="121">
        <f>DatosGenerales!C36</f>
        <v>1644</v>
      </c>
      <c r="M7" s="120">
        <f>DatosGenerales!C95</f>
        <v>1406</v>
      </c>
      <c r="N7" s="123">
        <f>L7-M7</f>
        <v>238</v>
      </c>
      <c r="O7" s="123"/>
      <c r="Q7" s="122">
        <f>DatosGenerales!C36</f>
        <v>1644</v>
      </c>
      <c r="R7" s="121">
        <f>DatosGenerales!C49</f>
        <v>1640</v>
      </c>
      <c r="S7" s="121">
        <f>DatosGenerales!C50</f>
        <v>58</v>
      </c>
      <c r="T7" s="121">
        <f>DatosGenerales!C62</f>
        <v>19</v>
      </c>
      <c r="U7" s="121">
        <f>DatosGenerales!C78</f>
        <v>6</v>
      </c>
      <c r="V7" s="124">
        <f>SUM(Q7:U7)</f>
        <v>3367</v>
      </c>
      <c r="Z7" s="122">
        <f>SUM(DatosGenerales!C106,DatosGenerales!C107,DatosGenerales!C109)</f>
        <v>1503</v>
      </c>
      <c r="AA7" s="121">
        <f>SUM(DatosGenerales!C108,DatosGenerales!C110)</f>
        <v>211</v>
      </c>
      <c r="AB7" s="121">
        <f>DatosGenerales!C106</f>
        <v>934</v>
      </c>
      <c r="AC7" s="124">
        <f>DatosGenerales!C107</f>
        <v>482</v>
      </c>
      <c r="AH7" s="122">
        <f>SUM(DatosGenerales!C115,DatosGenerales!C116,DatosGenerales!C118)</f>
        <v>78</v>
      </c>
      <c r="AI7" s="121">
        <f>SUM(DatosGenerales!C117,DatosGenerales!C119)</f>
        <v>11</v>
      </c>
      <c r="AJ7" s="121">
        <f>DatosGenerales!C115</f>
        <v>42</v>
      </c>
      <c r="AK7" s="124">
        <f>DatosGenerales!C116</f>
        <v>34</v>
      </c>
      <c r="AP7" s="122">
        <f>SUM(DatosGenerales!C135:C136)</f>
        <v>39</v>
      </c>
      <c r="AQ7" s="121">
        <f>SUM(DatosGenerales!C137:C138)</f>
        <v>0</v>
      </c>
      <c r="AR7" s="124">
        <f>SUM(DatosGenerales!C139:C140)</f>
        <v>6</v>
      </c>
      <c r="AV7" s="122">
        <f>DatosGenerales!C145</f>
        <v>2</v>
      </c>
      <c r="AW7" s="121">
        <f>DatosGenerales!C146</f>
        <v>147</v>
      </c>
      <c r="AX7" s="121">
        <f>DatosGenerales!C147</f>
        <v>1</v>
      </c>
      <c r="AY7" s="121">
        <f>DatosGenerales!C148</f>
        <v>6</v>
      </c>
      <c r="AZ7" s="121">
        <f>DatosGenerales!C149</f>
        <v>20</v>
      </c>
      <c r="BA7" s="124">
        <f>DatosGenerales!C150</f>
        <v>2</v>
      </c>
      <c r="BE7" s="122">
        <f>DatosGenerales!C151</f>
        <v>147</v>
      </c>
      <c r="BF7" s="121">
        <f>DatosGenerales!C152</f>
        <v>31</v>
      </c>
      <c r="BG7" s="124">
        <f>DatosGenerales!C154</f>
        <v>4</v>
      </c>
      <c r="BK7" s="122">
        <f>SUM(DatosGenerales!C297:C311)</f>
        <v>1429</v>
      </c>
      <c r="BL7" s="121">
        <f>SUM(DatosGenerales!C294:C296)</f>
        <v>18</v>
      </c>
      <c r="BM7" s="121">
        <f>SUM(DatosGenerales!C312:C344)</f>
        <v>106</v>
      </c>
      <c r="BN7" s="121">
        <f>SUM(DatosGenerales!C289)</f>
        <v>13</v>
      </c>
      <c r="BO7" s="121">
        <f>SUM(DatosGenerales!C356:C364)</f>
        <v>42</v>
      </c>
      <c r="BP7" s="121">
        <f>SUM(DatosGenerales!C286:C288)</f>
        <v>0</v>
      </c>
      <c r="BQ7" s="121">
        <f>SUM(DatosGenerales!C345:C355)</f>
        <v>2</v>
      </c>
      <c r="BR7" s="121">
        <f>SUM(DatosGenerales!C290:C292)</f>
        <v>22</v>
      </c>
      <c r="BS7" s="124">
        <f>SUM(DatosGenerales!C283:C285)</f>
        <v>790</v>
      </c>
      <c r="BT7" s="124">
        <f>SUM(DatosGenerales!C293)</f>
        <v>0</v>
      </c>
      <c r="BU7" s="124">
        <f>SUM(DatosGenerales!C365:C377)</f>
        <v>27</v>
      </c>
      <c r="BY7" s="122">
        <f>DatosGenerales!C246</f>
        <v>0</v>
      </c>
      <c r="BZ7" s="121">
        <f>DatosGenerales!C247</f>
        <v>1</v>
      </c>
      <c r="CA7" s="124">
        <f>DatosGenerales!C248</f>
        <v>12</v>
      </c>
      <c r="CF7" s="122">
        <f>DatosDiscapacidad!C5</f>
        <v>9</v>
      </c>
      <c r="CG7" s="124">
        <f>DatosDiscapacidad!C11</f>
        <v>110</v>
      </c>
      <c r="CM7" s="122">
        <f>DatosGenerales!C40</f>
        <v>3869</v>
      </c>
      <c r="CN7" s="124">
        <f>DatosGenerales!C41</f>
        <v>1654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407</v>
      </c>
      <c r="BL53" s="132">
        <f>SUM(DatosGenerales!C311,DatosGenerales!C300,DatosGenerales!C309)</f>
        <v>526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16</v>
      </c>
      <c r="BL66" s="132">
        <f>SUM(DatosGenerales!C299:C300)</f>
        <v>467</v>
      </c>
      <c r="BM66" s="132">
        <f>SUM(DatosGenerales!C308:C309)</f>
        <v>450</v>
      </c>
      <c r="BN66" s="132"/>
      <c r="BO66" s="119"/>
      <c r="BP66" s="119"/>
      <c r="BQ66" s="119"/>
      <c r="BR66" s="119"/>
      <c r="BS66" s="119"/>
    </row>
  </sheetData>
  <sheetProtection algorithmName="SHA-512" hashValue="BPDVXLYfsCFad9EL3FgYCOJ7a1F/MOSQCKko5NT3oOpGYLQo/ZNhw1sE10qoFrExgMo5cucJMFgrJKMf9MkBfw==" saltValue="QZLlOgG/Be1iBAPvZgIQa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6B94-8628-4E36-914B-3A2F73718690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hcAGlHw2IpRKWwpgwAlJemCLO4tfK0r3Seul3tTw9X6xkyzwPXxoYESoidV6hkRy62ArxEiu9OigLIIIgcOvMw==" saltValue="xXjDB0zJ6vdnEoFUswjBv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4DFAB-E60B-4DE0-9A43-4B6DB586F30A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2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0"/>
      <c r="D8" s="147">
        <f>DatosMenores!C65</f>
        <v>416</v>
      </c>
      <c r="E8" s="147">
        <f>DatosMenores!C66</f>
        <v>104</v>
      </c>
      <c r="F8" s="147">
        <f>DatosMenores!C67</f>
        <v>26</v>
      </c>
      <c r="G8" s="147">
        <f>DatosMenores!C68</f>
        <v>284</v>
      </c>
      <c r="H8" s="148">
        <f>DatosMenores!C69</f>
        <v>10</v>
      </c>
      <c r="I8" s="103"/>
      <c r="L8" s="120">
        <f>DatosMenores!C55</f>
        <v>13</v>
      </c>
      <c r="M8" s="121">
        <f>DatosMenores!C56</f>
        <v>23</v>
      </c>
      <c r="N8" s="121">
        <f>DatosMenores!C57</f>
        <v>105</v>
      </c>
      <c r="O8" s="121">
        <f>DatosMenores!C58</f>
        <v>0</v>
      </c>
      <c r="P8" s="120">
        <f>DatosMenores!C59</f>
        <v>0</v>
      </c>
      <c r="Q8" s="121">
        <f>DatosMenores!C60</f>
        <v>13</v>
      </c>
      <c r="R8" s="120">
        <f>DatosMenores!C61</f>
        <v>0</v>
      </c>
      <c r="U8" s="120">
        <f>DatosMenores!C33</f>
        <v>175</v>
      </c>
      <c r="V8" s="121">
        <f>SUM(DatosMenores!C34:C37)</f>
        <v>45</v>
      </c>
      <c r="W8" s="121">
        <f>DatosMenores!C38</f>
        <v>13</v>
      </c>
      <c r="X8" s="121">
        <f>DatosMenores!C39</f>
        <v>57</v>
      </c>
      <c r="Y8" s="121">
        <f>DatosMenores!C40</f>
        <v>14</v>
      </c>
      <c r="Z8" s="121">
        <f>DatosMenores!D41</f>
        <v>0</v>
      </c>
      <c r="AA8" s="121">
        <f>DatosMenores!C42</f>
        <v>0</v>
      </c>
      <c r="AB8" s="121">
        <f>DatosMenores!C43</f>
        <v>1</v>
      </c>
      <c r="AC8" s="121">
        <f>DatosMenores!C44</f>
        <v>0</v>
      </c>
      <c r="AD8" s="121">
        <f>DatosMenores!C45</f>
        <v>5</v>
      </c>
      <c r="AE8" s="120">
        <f>DatosMenores!C46</f>
        <v>2</v>
      </c>
      <c r="AG8" s="105"/>
      <c r="AI8" s="122">
        <f>DatosMenores!C7</f>
        <v>0</v>
      </c>
      <c r="AJ8" s="121">
        <f>DatosMenores!C8</f>
        <v>20</v>
      </c>
      <c r="AK8" s="121">
        <f>DatosMenores!C9</f>
        <v>9</v>
      </c>
      <c r="AL8" s="121">
        <f>DatosMenores!C10</f>
        <v>0</v>
      </c>
      <c r="AM8" s="121">
        <f>DatosMenores!C11</f>
        <v>9</v>
      </c>
      <c r="AN8" s="120">
        <f>DatosMenores!C12</f>
        <v>10</v>
      </c>
      <c r="AO8" s="121">
        <f>DatosMenores!C13</f>
        <v>14</v>
      </c>
      <c r="AP8" s="121">
        <f>DatosMenores!C14</f>
        <v>17</v>
      </c>
      <c r="AQ8" s="120">
        <f>DatosMenores!C15</f>
        <v>1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7</v>
      </c>
      <c r="BG8" s="121">
        <f>DatosMenores!C107</f>
        <v>11</v>
      </c>
      <c r="BH8" s="121">
        <f>DatosMenores!C108</f>
        <v>0</v>
      </c>
      <c r="BI8" s="121">
        <f>DatosMenores!C109</f>
        <v>0</v>
      </c>
      <c r="BJ8" s="120">
        <f>DatosMenores!C110</f>
        <v>1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343</v>
      </c>
      <c r="AU9" s="148">
        <f>DatosMenores!C87</f>
        <v>460</v>
      </c>
      <c r="AV9" s="148">
        <f>DatosMenores!C88</f>
        <v>54</v>
      </c>
      <c r="AW9" s="148">
        <f>DatosMenores!C89</f>
        <v>24</v>
      </c>
      <c r="AX9" s="148">
        <f>DatosMenores!C90</f>
        <v>79</v>
      </c>
      <c r="AY9" s="148">
        <f>DatosMenores!C91</f>
        <v>290</v>
      </c>
      <c r="AZ9" s="148">
        <f>DatosMenores!C92</f>
        <v>0</v>
      </c>
      <c r="BA9" s="148">
        <f>DatosMenores!C93</f>
        <v>0</v>
      </c>
      <c r="BB9" s="148">
        <f>DatosMenores!C94</f>
        <v>3</v>
      </c>
      <c r="BC9" s="148">
        <f>DatosMenores!C95</f>
        <v>0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0"/>
      <c r="D10" s="152">
        <f>DatosMenores!C70</f>
        <v>4</v>
      </c>
      <c r="E10" s="153">
        <f>DatosMenores!C71</f>
        <v>0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1</v>
      </c>
      <c r="AJ11" s="121">
        <f>DatosMenores!C17</f>
        <v>0</v>
      </c>
      <c r="AK11" s="121">
        <f>DatosMenores!C18</f>
        <v>17</v>
      </c>
      <c r="AL11" s="121">
        <f>DatosMenores!C19</f>
        <v>14</v>
      </c>
      <c r="AM11" s="121">
        <f>DatosMenores!C20</f>
        <v>7</v>
      </c>
      <c r="AN11" s="121">
        <f>DatosMenores!C21</f>
        <v>2</v>
      </c>
      <c r="AO11" s="121">
        <f>DatosMenores!C23</f>
        <v>1</v>
      </c>
      <c r="AP11" s="121">
        <f>DatosMenores!C24</f>
        <v>37</v>
      </c>
      <c r="AQ11" s="121">
        <f>DatosMenores!C25</f>
        <v>12</v>
      </c>
      <c r="AR11" s="120">
        <f>DatosMenores!C26</f>
        <v>1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21" x14ac:dyDescent="0.2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25">
      <c r="C13" s="223"/>
      <c r="D13" s="155">
        <f>DatosMenores!C72</f>
        <v>245</v>
      </c>
      <c r="E13" s="156">
        <f>DatosMenores!C73</f>
        <v>30</v>
      </c>
      <c r="F13" s="124">
        <f>DatosMenores!C74</f>
        <v>7</v>
      </c>
      <c r="G13" s="124">
        <f>DatosMenores!C75</f>
        <v>144</v>
      </c>
      <c r="H13" s="157">
        <f>DatosMenores!C76</f>
        <v>119</v>
      </c>
      <c r="AT13" s="148">
        <f>DatosMenores!C96</f>
        <v>9</v>
      </c>
      <c r="AU13" s="148">
        <f>DatosMenores!C97</f>
        <v>3</v>
      </c>
      <c r="AV13" s="148">
        <f>DatosMenores!C98</f>
        <v>0</v>
      </c>
      <c r="AW13" s="148">
        <f>DatosMenores!C99</f>
        <v>0</v>
      </c>
      <c r="AX13" s="148">
        <f>DatosMenores!C100</f>
        <v>2</v>
      </c>
      <c r="AY13" s="148">
        <f>DatosMenores!C101</f>
        <v>0</v>
      </c>
    </row>
  </sheetData>
  <sheetProtection algorithmName="SHA-512" hashValue="+n6l31hBmd7+JBnbM2b4E29lWZFPezWuUaaNzR3nqeKTV0X03MuwGp/cqDLvjQEAlHrlUuFm/wLyhCy41NJxCQ==" saltValue="t6kDhI0VLvTURc7TjTW0J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34F30-5FD8-43E4-AA3B-3EB80B70D82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14</v>
      </c>
      <c r="F4" s="167" t="s">
        <v>1820</v>
      </c>
      <c r="G4" s="169">
        <f>DatosViolenciaDoméstica!E67</f>
        <v>41</v>
      </c>
      <c r="H4" s="170"/>
    </row>
    <row r="5" spans="1:30" x14ac:dyDescent="0.2">
      <c r="C5" s="167" t="s">
        <v>13</v>
      </c>
      <c r="D5" s="168">
        <f>DatosViolenciaDoméstica!C6</f>
        <v>189</v>
      </c>
      <c r="F5" s="167" t="s">
        <v>1821</v>
      </c>
      <c r="G5" s="171">
        <f>DatosViolenciaDoméstica!F67</f>
        <v>75</v>
      </c>
      <c r="H5" s="170"/>
    </row>
    <row r="6" spans="1:30" x14ac:dyDescent="0.2">
      <c r="C6" s="167" t="s">
        <v>1822</v>
      </c>
      <c r="D6" s="168">
        <f>DatosViolenciaDoméstica!C7</f>
        <v>44</v>
      </c>
    </row>
    <row r="7" spans="1:30" x14ac:dyDescent="0.2">
      <c r="C7" s="167" t="s">
        <v>60</v>
      </c>
      <c r="D7" s="168">
        <f>DatosViolenciaDoméstica!C8</f>
        <v>2</v>
      </c>
    </row>
    <row r="8" spans="1:30" x14ac:dyDescent="0.2">
      <c r="C8" s="167" t="s">
        <v>1823</v>
      </c>
      <c r="D8" s="168">
        <f>DatosViolenciaDoméstica!C9</f>
        <v>1</v>
      </c>
    </row>
    <row r="9" spans="1:30" x14ac:dyDescent="0.2">
      <c r="C9" s="167" t="s">
        <v>1824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Y9rkrZHDSHeJ9FRhPCHgrnxz81m5fiRVLAZPG3g3mg3hDKPPJPRVK94/6EYxzBY3fWKq3KgEk07DPuMFqlCYjw==" saltValue="CdxCS5XIjZCHR0PP4Gj7W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BF4B-2926-4A15-9264-D3438F7B4F4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990</v>
      </c>
      <c r="F4" s="167" t="s">
        <v>1820</v>
      </c>
      <c r="G4" s="169">
        <f>DatosViolenciaGénero!E82</f>
        <v>277</v>
      </c>
      <c r="H4" s="170"/>
    </row>
    <row r="5" spans="1:30" x14ac:dyDescent="0.2">
      <c r="C5" s="167" t="s">
        <v>40</v>
      </c>
      <c r="D5" s="168">
        <f>DatosViolenciaGénero!C5</f>
        <v>1204</v>
      </c>
      <c r="F5" s="167" t="s">
        <v>1821</v>
      </c>
      <c r="G5" s="169">
        <f>DatosViolenciaGénero!F82</f>
        <v>440</v>
      </c>
      <c r="H5" s="170"/>
    </row>
    <row r="6" spans="1:30" x14ac:dyDescent="0.2">
      <c r="C6" s="167" t="s">
        <v>1822</v>
      </c>
      <c r="D6" s="178">
        <f>DatosViolenciaGénero!C8</f>
        <v>173</v>
      </c>
    </row>
    <row r="7" spans="1:30" x14ac:dyDescent="0.2">
      <c r="C7" s="167" t="s">
        <v>60</v>
      </c>
      <c r="D7" s="178">
        <f>DatosViolenciaGénero!C9</f>
        <v>1</v>
      </c>
    </row>
    <row r="8" spans="1:30" x14ac:dyDescent="0.2">
      <c r="C8" s="167" t="s">
        <v>1826</v>
      </c>
      <c r="D8" s="168">
        <f>DatosViolenciaGénero!C11</f>
        <v>2</v>
      </c>
    </row>
    <row r="9" spans="1:30" x14ac:dyDescent="0.2">
      <c r="C9" s="167" t="s">
        <v>1827</v>
      </c>
      <c r="D9" s="168">
        <f>DatosViolenciaGénero!C12</f>
        <v>1</v>
      </c>
    </row>
    <row r="10" spans="1:30" x14ac:dyDescent="0.2">
      <c r="C10" s="167" t="s">
        <v>1819</v>
      </c>
      <c r="D10" s="178">
        <f>DatosViolenciaGénero!C6</f>
        <v>155</v>
      </c>
    </row>
    <row r="11" spans="1:30" x14ac:dyDescent="0.2">
      <c r="C11" s="167" t="s">
        <v>1823</v>
      </c>
      <c r="D11" s="178">
        <f>DatosViolenciaGénero!C10</f>
        <v>1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MUKcPj3OxEAYRcXCo2z3cBpk0+F+LFxREs9ppeh0w+ifSUWvWWuufjKrK2xw9aaMpvV190f3K3dWT5AYla7URg==" saltValue="7aje8bBy/qXzjb60Bk9p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4552</v>
      </c>
      <c r="D7" s="12">
        <v>5193</v>
      </c>
      <c r="E7" s="13">
        <v>-0.123435393799345</v>
      </c>
    </row>
    <row r="8" spans="1:5" x14ac:dyDescent="0.25">
      <c r="A8" s="193"/>
      <c r="B8" s="11" t="s">
        <v>20</v>
      </c>
      <c r="C8" s="12">
        <v>14892</v>
      </c>
      <c r="D8" s="12">
        <v>13837</v>
      </c>
      <c r="E8" s="13">
        <v>7.6244850762448496E-2</v>
      </c>
    </row>
    <row r="9" spans="1:5" x14ac:dyDescent="0.25">
      <c r="A9" s="193"/>
      <c r="B9" s="11" t="s">
        <v>21</v>
      </c>
      <c r="C9" s="12">
        <v>12325</v>
      </c>
      <c r="D9" s="12">
        <v>11710</v>
      </c>
      <c r="E9" s="13">
        <v>5.2519214346712202E-2</v>
      </c>
    </row>
    <row r="10" spans="1:5" x14ac:dyDescent="0.25">
      <c r="A10" s="193"/>
      <c r="B10" s="11" t="s">
        <v>22</v>
      </c>
      <c r="C10" s="12">
        <v>163</v>
      </c>
      <c r="D10" s="12">
        <v>177</v>
      </c>
      <c r="E10" s="13">
        <v>-7.9096045197740106E-2</v>
      </c>
    </row>
    <row r="11" spans="1:5" x14ac:dyDescent="0.25">
      <c r="A11" s="194"/>
      <c r="B11" s="11" t="s">
        <v>23</v>
      </c>
      <c r="C11" s="12">
        <v>2419</v>
      </c>
      <c r="D11" s="12">
        <v>4552</v>
      </c>
      <c r="E11" s="13">
        <v>-0.468585237258348</v>
      </c>
    </row>
    <row r="12" spans="1:5" x14ac:dyDescent="0.25">
      <c r="A12" s="192" t="s">
        <v>24</v>
      </c>
      <c r="B12" s="11" t="s">
        <v>25</v>
      </c>
      <c r="C12" s="12">
        <v>3341</v>
      </c>
      <c r="D12" s="12">
        <v>3349</v>
      </c>
      <c r="E12" s="13">
        <v>-2.3887727679904398E-3</v>
      </c>
    </row>
    <row r="13" spans="1:5" x14ac:dyDescent="0.25">
      <c r="A13" s="193"/>
      <c r="B13" s="11" t="s">
        <v>26</v>
      </c>
      <c r="C13" s="12">
        <v>936</v>
      </c>
      <c r="D13" s="12">
        <v>1062</v>
      </c>
      <c r="E13" s="13">
        <v>-0.11864406779661001</v>
      </c>
    </row>
    <row r="14" spans="1:5" x14ac:dyDescent="0.25">
      <c r="A14" s="194"/>
      <c r="B14" s="11" t="s">
        <v>27</v>
      </c>
      <c r="C14" s="12">
        <v>7394</v>
      </c>
      <c r="D14" s="12">
        <v>6990</v>
      </c>
      <c r="E14" s="13">
        <v>5.77968526466381E-2</v>
      </c>
    </row>
    <row r="15" spans="1:5" x14ac:dyDescent="0.25">
      <c r="A15" s="192" t="s">
        <v>28</v>
      </c>
      <c r="B15" s="11" t="s">
        <v>29</v>
      </c>
      <c r="C15" s="12">
        <v>453</v>
      </c>
      <c r="D15" s="12">
        <v>465</v>
      </c>
      <c r="E15" s="13">
        <v>-2.5806451612903201E-2</v>
      </c>
    </row>
    <row r="16" spans="1:5" x14ac:dyDescent="0.25">
      <c r="A16" s="193"/>
      <c r="B16" s="11" t="s">
        <v>30</v>
      </c>
      <c r="C16" s="12">
        <v>2173</v>
      </c>
      <c r="D16" s="12">
        <v>2188</v>
      </c>
      <c r="E16" s="13">
        <v>-6.8555758683729404E-3</v>
      </c>
    </row>
    <row r="17" spans="1:5" x14ac:dyDescent="0.25">
      <c r="A17" s="193"/>
      <c r="B17" s="11" t="s">
        <v>31</v>
      </c>
      <c r="C17" s="12">
        <v>27</v>
      </c>
      <c r="D17" s="12">
        <v>25</v>
      </c>
      <c r="E17" s="13">
        <v>0.08</v>
      </c>
    </row>
    <row r="18" spans="1:5" x14ac:dyDescent="0.25">
      <c r="A18" s="193"/>
      <c r="B18" s="11" t="s">
        <v>32</v>
      </c>
      <c r="C18" s="12">
        <v>3</v>
      </c>
      <c r="D18" s="12">
        <v>8</v>
      </c>
      <c r="E18" s="13">
        <v>-0.625</v>
      </c>
    </row>
    <row r="19" spans="1:5" x14ac:dyDescent="0.25">
      <c r="A19" s="194"/>
      <c r="B19" s="11" t="s">
        <v>33</v>
      </c>
      <c r="C19" s="12">
        <v>294</v>
      </c>
      <c r="D19" s="12">
        <v>214</v>
      </c>
      <c r="E19" s="13">
        <v>0.37383177570093401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761</v>
      </c>
      <c r="D25" s="12">
        <v>832</v>
      </c>
      <c r="E25" s="13">
        <v>-8.5336538461538505E-2</v>
      </c>
    </row>
    <row r="26" spans="1:5" x14ac:dyDescent="0.25">
      <c r="A26" s="10" t="s">
        <v>38</v>
      </c>
      <c r="B26" s="15"/>
      <c r="C26" s="12">
        <v>853</v>
      </c>
      <c r="D26" s="12">
        <v>944</v>
      </c>
      <c r="E26" s="13">
        <v>-9.6398305084745797E-2</v>
      </c>
    </row>
    <row r="27" spans="1:5" x14ac:dyDescent="0.25">
      <c r="A27" s="10" t="s">
        <v>39</v>
      </c>
      <c r="B27" s="15"/>
      <c r="C27" s="12">
        <v>78</v>
      </c>
      <c r="D27" s="12">
        <v>62</v>
      </c>
      <c r="E27" s="13">
        <v>0.25806451612903197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2698</v>
      </c>
      <c r="D31" s="12">
        <v>2749</v>
      </c>
      <c r="E31" s="13">
        <v>-1.8552200800291001E-2</v>
      </c>
    </row>
    <row r="32" spans="1:5" x14ac:dyDescent="0.25">
      <c r="A32" s="192" t="s">
        <v>42</v>
      </c>
      <c r="B32" s="11" t="s">
        <v>43</v>
      </c>
      <c r="C32" s="12">
        <v>429</v>
      </c>
      <c r="D32" s="12">
        <v>385</v>
      </c>
      <c r="E32" s="13">
        <v>0.114285714285714</v>
      </c>
    </row>
    <row r="33" spans="1:5" x14ac:dyDescent="0.25">
      <c r="A33" s="193"/>
      <c r="B33" s="11" t="s">
        <v>44</v>
      </c>
      <c r="C33" s="12">
        <v>395</v>
      </c>
      <c r="D33" s="12">
        <v>406</v>
      </c>
      <c r="E33" s="13">
        <v>-2.7093596059113299E-2</v>
      </c>
    </row>
    <row r="34" spans="1:5" x14ac:dyDescent="0.25">
      <c r="A34" s="193"/>
      <c r="B34" s="11" t="s">
        <v>45</v>
      </c>
      <c r="C34" s="12">
        <v>53</v>
      </c>
      <c r="D34" s="12">
        <v>96</v>
      </c>
      <c r="E34" s="13">
        <v>-0.44791666666666702</v>
      </c>
    </row>
    <row r="35" spans="1:5" x14ac:dyDescent="0.25">
      <c r="A35" s="193"/>
      <c r="B35" s="11" t="s">
        <v>46</v>
      </c>
      <c r="C35" s="12">
        <v>190</v>
      </c>
      <c r="D35" s="12">
        <v>177</v>
      </c>
      <c r="E35" s="13">
        <v>7.3446327683615795E-2</v>
      </c>
    </row>
    <row r="36" spans="1:5" x14ac:dyDescent="0.25">
      <c r="A36" s="194"/>
      <c r="B36" s="11" t="s">
        <v>47</v>
      </c>
      <c r="C36" s="12">
        <v>1644</v>
      </c>
      <c r="D36" s="12">
        <v>1677</v>
      </c>
      <c r="E36" s="13">
        <v>-1.96779964221825E-2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3869</v>
      </c>
      <c r="D40" s="12">
        <v>4214</v>
      </c>
      <c r="E40" s="13">
        <v>-8.18699572852397E-2</v>
      </c>
    </row>
    <row r="41" spans="1:5" x14ac:dyDescent="0.25">
      <c r="A41" s="10" t="s">
        <v>50</v>
      </c>
      <c r="B41" s="15"/>
      <c r="C41" s="12">
        <v>1654</v>
      </c>
      <c r="D41" s="12">
        <v>1896</v>
      </c>
      <c r="E41" s="13">
        <v>-0.12763713080168801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1356</v>
      </c>
      <c r="D45" s="12">
        <v>1056</v>
      </c>
      <c r="E45" s="13">
        <v>0.28409090909090901</v>
      </c>
    </row>
    <row r="46" spans="1:5" x14ac:dyDescent="0.25">
      <c r="A46" s="193"/>
      <c r="B46" s="11" t="s">
        <v>53</v>
      </c>
      <c r="C46" s="12">
        <v>45</v>
      </c>
      <c r="D46" s="12">
        <v>53</v>
      </c>
      <c r="E46" s="13">
        <v>-0.15094339622641501</v>
      </c>
    </row>
    <row r="47" spans="1:5" x14ac:dyDescent="0.25">
      <c r="A47" s="193"/>
      <c r="B47" s="11" t="s">
        <v>54</v>
      </c>
      <c r="C47" s="12">
        <v>2173</v>
      </c>
      <c r="D47" s="12">
        <v>2188</v>
      </c>
      <c r="E47" s="13">
        <v>-6.8555758683729404E-3</v>
      </c>
    </row>
    <row r="48" spans="1:5" x14ac:dyDescent="0.25">
      <c r="A48" s="194"/>
      <c r="B48" s="11" t="s">
        <v>23</v>
      </c>
      <c r="C48" s="12">
        <v>1090</v>
      </c>
      <c r="D48" s="12">
        <v>1356</v>
      </c>
      <c r="E48" s="13">
        <v>-0.196165191740413</v>
      </c>
    </row>
    <row r="49" spans="1:5" x14ac:dyDescent="0.25">
      <c r="A49" s="192" t="s">
        <v>55</v>
      </c>
      <c r="B49" s="11" t="s">
        <v>56</v>
      </c>
      <c r="C49" s="12">
        <v>1640</v>
      </c>
      <c r="D49" s="12">
        <v>1603</v>
      </c>
      <c r="E49" s="13">
        <v>2.3081721771678099E-2</v>
      </c>
    </row>
    <row r="50" spans="1:5" x14ac:dyDescent="0.25">
      <c r="A50" s="193"/>
      <c r="B50" s="11" t="s">
        <v>57</v>
      </c>
      <c r="C50" s="12">
        <v>58</v>
      </c>
      <c r="D50" s="12">
        <v>66</v>
      </c>
      <c r="E50" s="13">
        <v>-0.12121212121212099</v>
      </c>
    </row>
    <row r="51" spans="1:5" x14ac:dyDescent="0.25">
      <c r="A51" s="193"/>
      <c r="B51" s="11" t="s">
        <v>58</v>
      </c>
      <c r="C51" s="12">
        <v>230</v>
      </c>
      <c r="D51" s="12">
        <v>227</v>
      </c>
      <c r="E51" s="13">
        <v>1.3215859030837E-2</v>
      </c>
    </row>
    <row r="52" spans="1:5" x14ac:dyDescent="0.25">
      <c r="A52" s="194"/>
      <c r="B52" s="11" t="s">
        <v>59</v>
      </c>
      <c r="C52" s="12">
        <v>44</v>
      </c>
      <c r="D52" s="12">
        <v>45</v>
      </c>
      <c r="E52" s="13">
        <v>-2.2222222222222199E-2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31</v>
      </c>
      <c r="D56" s="12">
        <v>29</v>
      </c>
      <c r="E56" s="13">
        <v>6.8965517241379296E-2</v>
      </c>
    </row>
    <row r="57" spans="1:5" x14ac:dyDescent="0.25">
      <c r="A57" s="193"/>
      <c r="B57" s="11" t="s">
        <v>53</v>
      </c>
      <c r="C57" s="12">
        <v>1</v>
      </c>
      <c r="D57" s="12">
        <v>3</v>
      </c>
      <c r="E57" s="13">
        <v>-0.66666666666666696</v>
      </c>
    </row>
    <row r="58" spans="1:5" x14ac:dyDescent="0.25">
      <c r="A58" s="193"/>
      <c r="B58" s="11" t="s">
        <v>19</v>
      </c>
      <c r="C58" s="12">
        <v>17</v>
      </c>
      <c r="D58" s="12">
        <v>19</v>
      </c>
      <c r="E58" s="13">
        <v>-0.105263157894737</v>
      </c>
    </row>
    <row r="59" spans="1:5" x14ac:dyDescent="0.25">
      <c r="A59" s="193"/>
      <c r="B59" s="11" t="s">
        <v>23</v>
      </c>
      <c r="C59" s="12">
        <v>19</v>
      </c>
      <c r="D59" s="12">
        <v>17</v>
      </c>
      <c r="E59" s="13">
        <v>0.11764705882352899</v>
      </c>
    </row>
    <row r="60" spans="1:5" x14ac:dyDescent="0.25">
      <c r="A60" s="193"/>
      <c r="B60" s="11" t="s">
        <v>62</v>
      </c>
      <c r="C60" s="12">
        <v>30</v>
      </c>
      <c r="D60" s="12">
        <v>33</v>
      </c>
      <c r="E60" s="13">
        <v>-9.0909090909090898E-2</v>
      </c>
    </row>
    <row r="61" spans="1:5" x14ac:dyDescent="0.25">
      <c r="A61" s="194"/>
      <c r="B61" s="11" t="s">
        <v>63</v>
      </c>
      <c r="C61" s="16"/>
      <c r="D61" s="12">
        <v>1</v>
      </c>
      <c r="E61" s="13">
        <v>0</v>
      </c>
    </row>
    <row r="62" spans="1:5" x14ac:dyDescent="0.25">
      <c r="A62" s="192" t="s">
        <v>64</v>
      </c>
      <c r="B62" s="11" t="s">
        <v>65</v>
      </c>
      <c r="C62" s="12">
        <v>19</v>
      </c>
      <c r="D62" s="12">
        <v>29</v>
      </c>
      <c r="E62" s="13">
        <v>-0.34482758620689602</v>
      </c>
    </row>
    <row r="63" spans="1:5" x14ac:dyDescent="0.25">
      <c r="A63" s="193"/>
      <c r="B63" s="11" t="s">
        <v>58</v>
      </c>
      <c r="C63" s="12">
        <v>3</v>
      </c>
      <c r="D63" s="16"/>
      <c r="E63" s="13">
        <v>0</v>
      </c>
    </row>
    <row r="64" spans="1:5" x14ac:dyDescent="0.25">
      <c r="A64" s="194"/>
      <c r="B64" s="11" t="s">
        <v>66</v>
      </c>
      <c r="C64" s="12">
        <v>2</v>
      </c>
      <c r="D64" s="12">
        <v>3</v>
      </c>
      <c r="E64" s="13">
        <v>-0.33333333333333298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1</v>
      </c>
      <c r="D70" s="12">
        <v>1</v>
      </c>
      <c r="E70" s="13">
        <v>0</v>
      </c>
    </row>
    <row r="71" spans="1:5" x14ac:dyDescent="0.25">
      <c r="A71" s="10" t="s">
        <v>38</v>
      </c>
      <c r="B71" s="15"/>
      <c r="C71" s="12">
        <v>1</v>
      </c>
      <c r="D71" s="12">
        <v>1</v>
      </c>
      <c r="E71" s="13">
        <v>0</v>
      </c>
    </row>
    <row r="72" spans="1:5" x14ac:dyDescent="0.25">
      <c r="A72" s="10" t="s">
        <v>39</v>
      </c>
      <c r="B72" s="15"/>
      <c r="C72" s="16"/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7</v>
      </c>
      <c r="D76" s="12">
        <v>11</v>
      </c>
      <c r="E76" s="13">
        <v>-0.36363636363636398</v>
      </c>
    </row>
    <row r="77" spans="1:5" x14ac:dyDescent="0.25">
      <c r="A77" s="197"/>
      <c r="B77" s="11" t="s">
        <v>58</v>
      </c>
      <c r="C77" s="16"/>
      <c r="D77" s="12">
        <v>2</v>
      </c>
      <c r="E77" s="13">
        <v>0</v>
      </c>
    </row>
    <row r="78" spans="1:5" x14ac:dyDescent="0.25">
      <c r="A78" s="197"/>
      <c r="B78" s="11" t="s">
        <v>65</v>
      </c>
      <c r="C78" s="12">
        <v>6</v>
      </c>
      <c r="D78" s="12">
        <v>4</v>
      </c>
      <c r="E78" s="13">
        <v>0.5</v>
      </c>
    </row>
    <row r="79" spans="1:5" x14ac:dyDescent="0.25">
      <c r="A79" s="197"/>
      <c r="B79" s="11" t="s">
        <v>69</v>
      </c>
      <c r="C79" s="12">
        <v>3</v>
      </c>
      <c r="D79" s="12">
        <v>4</v>
      </c>
      <c r="E79" s="13">
        <v>-0.25</v>
      </c>
    </row>
    <row r="80" spans="1:5" x14ac:dyDescent="0.25">
      <c r="A80" s="198"/>
      <c r="B80" s="11" t="s">
        <v>70</v>
      </c>
      <c r="C80" s="12">
        <v>1</v>
      </c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1654</v>
      </c>
      <c r="D84" s="12">
        <v>1896</v>
      </c>
      <c r="E84" s="13">
        <v>-0.12763713080168801</v>
      </c>
    </row>
    <row r="85" spans="1:5" x14ac:dyDescent="0.25">
      <c r="A85" s="194"/>
      <c r="B85" s="11" t="s">
        <v>74</v>
      </c>
      <c r="C85" s="12">
        <v>689</v>
      </c>
      <c r="D85" s="12">
        <v>616</v>
      </c>
      <c r="E85" s="13">
        <v>0.118506493506493</v>
      </c>
    </row>
    <row r="86" spans="1:5" x14ac:dyDescent="0.25">
      <c r="A86" s="192" t="s">
        <v>75</v>
      </c>
      <c r="B86" s="11" t="s">
        <v>73</v>
      </c>
      <c r="C86" s="12">
        <v>1813</v>
      </c>
      <c r="D86" s="12">
        <v>2047</v>
      </c>
      <c r="E86" s="13">
        <v>-0.114313629702003</v>
      </c>
    </row>
    <row r="87" spans="1:5" x14ac:dyDescent="0.25">
      <c r="A87" s="194"/>
      <c r="B87" s="11" t="s">
        <v>74</v>
      </c>
      <c r="C87" s="12">
        <v>1041</v>
      </c>
      <c r="D87" s="12">
        <v>1031</v>
      </c>
      <c r="E87" s="13">
        <v>9.6993210475266704E-3</v>
      </c>
    </row>
    <row r="88" spans="1:5" x14ac:dyDescent="0.25">
      <c r="A88" s="192" t="s">
        <v>76</v>
      </c>
      <c r="B88" s="11" t="s">
        <v>73</v>
      </c>
      <c r="C88" s="12">
        <v>100</v>
      </c>
      <c r="D88" s="12">
        <v>101</v>
      </c>
      <c r="E88" s="13">
        <v>-9.9009900990098994E-3</v>
      </c>
    </row>
    <row r="89" spans="1:5" x14ac:dyDescent="0.25">
      <c r="A89" s="194"/>
      <c r="B89" s="11" t="s">
        <v>74</v>
      </c>
      <c r="C89" s="12">
        <v>48</v>
      </c>
      <c r="D89" s="12">
        <v>45</v>
      </c>
      <c r="E89" s="13">
        <v>6.6666666666666693E-2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1406</v>
      </c>
      <c r="D95" s="12">
        <v>1422</v>
      </c>
      <c r="E95" s="13">
        <v>-1.1251758087201099E-2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794</v>
      </c>
      <c r="D100" s="12">
        <v>910</v>
      </c>
      <c r="E100" s="13">
        <v>-0.12747252747252699</v>
      </c>
    </row>
    <row r="101" spans="1:5" x14ac:dyDescent="0.25">
      <c r="A101" s="10" t="s">
        <v>82</v>
      </c>
      <c r="B101" s="15"/>
      <c r="C101" s="12">
        <v>868</v>
      </c>
      <c r="D101" s="12">
        <v>892</v>
      </c>
      <c r="E101" s="13">
        <v>-2.6905829596412599E-2</v>
      </c>
    </row>
    <row r="102" spans="1:5" x14ac:dyDescent="0.25">
      <c r="A102" s="10" t="s">
        <v>80</v>
      </c>
      <c r="B102" s="15"/>
      <c r="C102" s="12">
        <v>0</v>
      </c>
      <c r="D102" s="16"/>
      <c r="E102" s="13">
        <v>0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934</v>
      </c>
      <c r="D106" s="12">
        <v>1150</v>
      </c>
      <c r="E106" s="13">
        <v>-0.187826086956522</v>
      </c>
    </row>
    <row r="107" spans="1:5" x14ac:dyDescent="0.25">
      <c r="A107" s="193"/>
      <c r="B107" s="11" t="s">
        <v>85</v>
      </c>
      <c r="C107" s="12">
        <v>482</v>
      </c>
      <c r="D107" s="12">
        <v>517</v>
      </c>
      <c r="E107" s="13">
        <v>-6.7698259187620902E-2</v>
      </c>
    </row>
    <row r="108" spans="1:5" x14ac:dyDescent="0.25">
      <c r="A108" s="194"/>
      <c r="B108" s="11" t="s">
        <v>86</v>
      </c>
      <c r="C108" s="12">
        <v>35</v>
      </c>
      <c r="D108" s="12">
        <v>45</v>
      </c>
      <c r="E108" s="13">
        <v>-0.22222222222222199</v>
      </c>
    </row>
    <row r="109" spans="1:5" x14ac:dyDescent="0.25">
      <c r="A109" s="192" t="s">
        <v>82</v>
      </c>
      <c r="B109" s="11" t="s">
        <v>87</v>
      </c>
      <c r="C109" s="12">
        <v>87</v>
      </c>
      <c r="D109" s="12">
        <v>58</v>
      </c>
      <c r="E109" s="13">
        <v>0.5</v>
      </c>
    </row>
    <row r="110" spans="1:5" x14ac:dyDescent="0.25">
      <c r="A110" s="194"/>
      <c r="B110" s="11" t="s">
        <v>86</v>
      </c>
      <c r="C110" s="12">
        <v>176</v>
      </c>
      <c r="D110" s="12">
        <v>250</v>
      </c>
      <c r="E110" s="13">
        <v>-0.29599999999999999</v>
      </c>
    </row>
    <row r="111" spans="1:5" x14ac:dyDescent="0.25">
      <c r="A111" s="10" t="s">
        <v>80</v>
      </c>
      <c r="B111" s="15"/>
      <c r="C111" s="12">
        <v>3</v>
      </c>
      <c r="D111" s="12">
        <v>6</v>
      </c>
      <c r="E111" s="13">
        <v>-0.5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42</v>
      </c>
      <c r="D115" s="12">
        <v>36</v>
      </c>
      <c r="E115" s="13">
        <v>0.16666666666666699</v>
      </c>
    </row>
    <row r="116" spans="1:5" x14ac:dyDescent="0.25">
      <c r="A116" s="193"/>
      <c r="B116" s="11" t="s">
        <v>85</v>
      </c>
      <c r="C116" s="12">
        <v>34</v>
      </c>
      <c r="D116" s="12">
        <v>46</v>
      </c>
      <c r="E116" s="13">
        <v>-0.26086956521739102</v>
      </c>
    </row>
    <row r="117" spans="1:5" x14ac:dyDescent="0.25">
      <c r="A117" s="194"/>
      <c r="B117" s="11" t="s">
        <v>86</v>
      </c>
      <c r="C117" s="12">
        <v>3</v>
      </c>
      <c r="D117" s="12">
        <v>6</v>
      </c>
      <c r="E117" s="13">
        <v>-0.5</v>
      </c>
    </row>
    <row r="118" spans="1:5" x14ac:dyDescent="0.25">
      <c r="A118" s="192" t="s">
        <v>82</v>
      </c>
      <c r="B118" s="11" t="s">
        <v>87</v>
      </c>
      <c r="C118" s="12">
        <v>2</v>
      </c>
      <c r="D118" s="12">
        <v>4</v>
      </c>
      <c r="E118" s="13">
        <v>-0.5</v>
      </c>
    </row>
    <row r="119" spans="1:5" x14ac:dyDescent="0.25">
      <c r="A119" s="194"/>
      <c r="B119" s="11" t="s">
        <v>86</v>
      </c>
      <c r="C119" s="12">
        <v>8</v>
      </c>
      <c r="D119" s="12">
        <v>6</v>
      </c>
      <c r="E119" s="13">
        <v>0.33333333333333298</v>
      </c>
    </row>
    <row r="120" spans="1:5" x14ac:dyDescent="0.25">
      <c r="A120" s="10" t="s">
        <v>80</v>
      </c>
      <c r="B120" s="15"/>
      <c r="C120" s="12">
        <v>0</v>
      </c>
      <c r="D120" s="12">
        <v>1</v>
      </c>
      <c r="E120" s="13">
        <v>-1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889</v>
      </c>
      <c r="D126" s="12">
        <v>99</v>
      </c>
      <c r="E126" s="13">
        <v>7.9797979797979801</v>
      </c>
    </row>
    <row r="127" spans="1:5" x14ac:dyDescent="0.25">
      <c r="A127" s="194"/>
      <c r="B127" s="11" t="s">
        <v>92</v>
      </c>
      <c r="C127" s="12">
        <v>1046</v>
      </c>
      <c r="D127" s="12">
        <v>190</v>
      </c>
      <c r="E127" s="13">
        <v>4.5052631578947402</v>
      </c>
    </row>
    <row r="128" spans="1:5" x14ac:dyDescent="0.25">
      <c r="A128" s="192" t="s">
        <v>94</v>
      </c>
      <c r="B128" s="11" t="s">
        <v>91</v>
      </c>
      <c r="C128" s="12">
        <v>4310</v>
      </c>
      <c r="D128" s="12">
        <v>4870</v>
      </c>
      <c r="E128" s="13">
        <v>-0.114989733059548</v>
      </c>
    </row>
    <row r="129" spans="1:5" x14ac:dyDescent="0.25">
      <c r="A129" s="194"/>
      <c r="B129" s="11" t="s">
        <v>92</v>
      </c>
      <c r="C129" s="12">
        <v>6659</v>
      </c>
      <c r="D129" s="12">
        <v>7040</v>
      </c>
      <c r="E129" s="13">
        <v>-5.4119318181818199E-2</v>
      </c>
    </row>
    <row r="130" spans="1:5" x14ac:dyDescent="0.25">
      <c r="A130" s="192" t="s">
        <v>95</v>
      </c>
      <c r="B130" s="11" t="s">
        <v>91</v>
      </c>
      <c r="C130" s="12">
        <v>884</v>
      </c>
      <c r="D130" s="12">
        <v>1107</v>
      </c>
      <c r="E130" s="13">
        <v>-0.201445347786811</v>
      </c>
    </row>
    <row r="131" spans="1:5" x14ac:dyDescent="0.25">
      <c r="A131" s="194"/>
      <c r="B131" s="11" t="s">
        <v>92</v>
      </c>
      <c r="C131" s="12">
        <v>1016</v>
      </c>
      <c r="D131" s="12">
        <v>1307</v>
      </c>
      <c r="E131" s="13">
        <v>-0.22264728385615901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39</v>
      </c>
      <c r="D135" s="12">
        <v>64</v>
      </c>
      <c r="E135" s="13">
        <v>-0.390625</v>
      </c>
    </row>
    <row r="136" spans="1:5" x14ac:dyDescent="0.25">
      <c r="A136" s="194"/>
      <c r="B136" s="11" t="s">
        <v>99</v>
      </c>
      <c r="C136" s="16"/>
      <c r="D136" s="12">
        <v>1</v>
      </c>
      <c r="E136" s="13">
        <v>0</v>
      </c>
    </row>
    <row r="137" spans="1:5" x14ac:dyDescent="0.2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25">
      <c r="A138" s="194"/>
      <c r="B138" s="11" t="s">
        <v>99</v>
      </c>
      <c r="C138" s="16"/>
      <c r="D138" s="16"/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6</v>
      </c>
      <c r="D139" s="12">
        <v>16</v>
      </c>
      <c r="E139" s="13">
        <v>-0.625</v>
      </c>
    </row>
    <row r="140" spans="1:5" x14ac:dyDescent="0.25">
      <c r="A140" s="194"/>
      <c r="B140" s="11" t="s">
        <v>102</v>
      </c>
      <c r="C140" s="16"/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178</v>
      </c>
      <c r="D144" s="12">
        <v>81</v>
      </c>
      <c r="E144" s="13">
        <v>1.19753086419753</v>
      </c>
    </row>
    <row r="145" spans="1:5" x14ac:dyDescent="0.25">
      <c r="A145" s="192" t="s">
        <v>105</v>
      </c>
      <c r="B145" s="11" t="s">
        <v>106</v>
      </c>
      <c r="C145" s="12">
        <v>2</v>
      </c>
      <c r="D145" s="12">
        <v>1</v>
      </c>
      <c r="E145" s="13">
        <v>1</v>
      </c>
    </row>
    <row r="146" spans="1:5" x14ac:dyDescent="0.25">
      <c r="A146" s="193"/>
      <c r="B146" s="11" t="s">
        <v>107</v>
      </c>
      <c r="C146" s="12">
        <v>147</v>
      </c>
      <c r="D146" s="12">
        <v>59</v>
      </c>
      <c r="E146" s="13">
        <v>1.49152542372881</v>
      </c>
    </row>
    <row r="147" spans="1:5" x14ac:dyDescent="0.25">
      <c r="A147" s="193"/>
      <c r="B147" s="11" t="s">
        <v>108</v>
      </c>
      <c r="C147" s="12">
        <v>1</v>
      </c>
      <c r="D147" s="16"/>
      <c r="E147" s="13">
        <v>0</v>
      </c>
    </row>
    <row r="148" spans="1:5" x14ac:dyDescent="0.25">
      <c r="A148" s="193"/>
      <c r="B148" s="11" t="s">
        <v>109</v>
      </c>
      <c r="C148" s="12">
        <v>6</v>
      </c>
      <c r="D148" s="12">
        <v>7</v>
      </c>
      <c r="E148" s="13">
        <v>-0.14285714285714299</v>
      </c>
    </row>
    <row r="149" spans="1:5" x14ac:dyDescent="0.25">
      <c r="A149" s="193"/>
      <c r="B149" s="11" t="s">
        <v>110</v>
      </c>
      <c r="C149" s="12">
        <v>20</v>
      </c>
      <c r="D149" s="12">
        <v>14</v>
      </c>
      <c r="E149" s="13">
        <v>0.42857142857142799</v>
      </c>
    </row>
    <row r="150" spans="1:5" x14ac:dyDescent="0.25">
      <c r="A150" s="194"/>
      <c r="B150" s="11" t="s">
        <v>111</v>
      </c>
      <c r="C150" s="12">
        <v>2</v>
      </c>
      <c r="D150" s="16"/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147</v>
      </c>
      <c r="D151" s="12">
        <v>66</v>
      </c>
      <c r="E151" s="13">
        <v>1.22727272727273</v>
      </c>
    </row>
    <row r="152" spans="1:5" x14ac:dyDescent="0.25">
      <c r="A152" s="194"/>
      <c r="B152" s="11" t="s">
        <v>114</v>
      </c>
      <c r="C152" s="12">
        <v>31</v>
      </c>
      <c r="D152" s="12">
        <v>26</v>
      </c>
      <c r="E152" s="13">
        <v>0.19230769230769201</v>
      </c>
    </row>
    <row r="153" spans="1:5" x14ac:dyDescent="0.25">
      <c r="A153" s="192" t="s">
        <v>115</v>
      </c>
      <c r="B153" s="11" t="s">
        <v>19</v>
      </c>
      <c r="C153" s="12">
        <v>4</v>
      </c>
      <c r="D153" s="12">
        <v>15</v>
      </c>
      <c r="E153" s="13">
        <v>-0.73333333333333295</v>
      </c>
    </row>
    <row r="154" spans="1:5" x14ac:dyDescent="0.25">
      <c r="A154" s="194"/>
      <c r="B154" s="11" t="s">
        <v>23</v>
      </c>
      <c r="C154" s="12">
        <v>4</v>
      </c>
      <c r="D154" s="12">
        <v>4</v>
      </c>
      <c r="E154" s="13">
        <v>0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759</v>
      </c>
      <c r="D159" s="12">
        <v>897</v>
      </c>
      <c r="E159" s="13">
        <v>-0.15384615384615399</v>
      </c>
    </row>
    <row r="160" spans="1:5" x14ac:dyDescent="0.25">
      <c r="A160" s="193"/>
      <c r="B160" s="11" t="s">
        <v>120</v>
      </c>
      <c r="C160" s="12">
        <v>116</v>
      </c>
      <c r="D160" s="12">
        <v>92</v>
      </c>
      <c r="E160" s="13">
        <v>0.26086956521739102</v>
      </c>
    </row>
    <row r="161" spans="1:5" x14ac:dyDescent="0.25">
      <c r="A161" s="193"/>
      <c r="B161" s="11" t="s">
        <v>121</v>
      </c>
      <c r="C161" s="12">
        <v>170</v>
      </c>
      <c r="D161" s="12">
        <v>187</v>
      </c>
      <c r="E161" s="13">
        <v>-9.0909090909090898E-2</v>
      </c>
    </row>
    <row r="162" spans="1:5" x14ac:dyDescent="0.25">
      <c r="A162" s="193"/>
      <c r="B162" s="11" t="s">
        <v>122</v>
      </c>
      <c r="C162" s="12">
        <v>183</v>
      </c>
      <c r="D162" s="12">
        <v>181</v>
      </c>
      <c r="E162" s="13">
        <v>1.1049723756906099E-2</v>
      </c>
    </row>
    <row r="163" spans="1:5" x14ac:dyDescent="0.25">
      <c r="A163" s="193"/>
      <c r="B163" s="11" t="s">
        <v>123</v>
      </c>
      <c r="C163" s="16"/>
      <c r="D163" s="12">
        <v>0</v>
      </c>
      <c r="E163" s="13">
        <v>0</v>
      </c>
    </row>
    <row r="164" spans="1:5" x14ac:dyDescent="0.25">
      <c r="A164" s="193"/>
      <c r="B164" s="11" t="s">
        <v>124</v>
      </c>
      <c r="C164" s="16"/>
      <c r="D164" s="12">
        <v>13</v>
      </c>
      <c r="E164" s="13">
        <v>0</v>
      </c>
    </row>
    <row r="165" spans="1:5" x14ac:dyDescent="0.25">
      <c r="A165" s="193"/>
      <c r="B165" s="11" t="s">
        <v>125</v>
      </c>
      <c r="C165" s="12">
        <v>785</v>
      </c>
      <c r="D165" s="12">
        <v>911</v>
      </c>
      <c r="E165" s="13">
        <v>-0.13830954994511499</v>
      </c>
    </row>
    <row r="166" spans="1:5" x14ac:dyDescent="0.25">
      <c r="A166" s="193"/>
      <c r="B166" s="11" t="s">
        <v>126</v>
      </c>
      <c r="C166" s="12">
        <v>1</v>
      </c>
      <c r="D166" s="12">
        <v>0</v>
      </c>
      <c r="E166" s="13">
        <v>0</v>
      </c>
    </row>
    <row r="167" spans="1:5" x14ac:dyDescent="0.25">
      <c r="A167" s="193"/>
      <c r="B167" s="11" t="s">
        <v>127</v>
      </c>
      <c r="C167" s="12">
        <v>145</v>
      </c>
      <c r="D167" s="12">
        <v>137</v>
      </c>
      <c r="E167" s="13">
        <v>5.8394160583941597E-2</v>
      </c>
    </row>
    <row r="168" spans="1:5" x14ac:dyDescent="0.25">
      <c r="A168" s="193"/>
      <c r="B168" s="11" t="s">
        <v>128</v>
      </c>
      <c r="C168" s="12">
        <v>656</v>
      </c>
      <c r="D168" s="12">
        <v>624</v>
      </c>
      <c r="E168" s="13">
        <v>5.1282051282051301E-2</v>
      </c>
    </row>
    <row r="169" spans="1:5" x14ac:dyDescent="0.25">
      <c r="A169" s="193"/>
      <c r="B169" s="11" t="s">
        <v>129</v>
      </c>
      <c r="C169" s="12">
        <v>1</v>
      </c>
      <c r="D169" s="12">
        <v>3</v>
      </c>
      <c r="E169" s="13">
        <v>-0.66666666666666696</v>
      </c>
    </row>
    <row r="170" spans="1:5" x14ac:dyDescent="0.25">
      <c r="A170" s="193"/>
      <c r="B170" s="11" t="s">
        <v>130</v>
      </c>
      <c r="C170" s="12">
        <v>81</v>
      </c>
      <c r="D170" s="12">
        <v>69</v>
      </c>
      <c r="E170" s="13">
        <v>0.173913043478261</v>
      </c>
    </row>
    <row r="171" spans="1:5" x14ac:dyDescent="0.25">
      <c r="A171" s="193"/>
      <c r="B171" s="11" t="s">
        <v>131</v>
      </c>
      <c r="C171" s="16"/>
      <c r="D171" s="16"/>
      <c r="E171" s="13">
        <v>0</v>
      </c>
    </row>
    <row r="172" spans="1:5" x14ac:dyDescent="0.25">
      <c r="A172" s="193"/>
      <c r="B172" s="11" t="s">
        <v>132</v>
      </c>
      <c r="C172" s="16"/>
      <c r="D172" s="12">
        <v>1</v>
      </c>
      <c r="E172" s="13">
        <v>0</v>
      </c>
    </row>
    <row r="173" spans="1:5" x14ac:dyDescent="0.25">
      <c r="A173" s="193"/>
      <c r="B173" s="11" t="s">
        <v>133</v>
      </c>
      <c r="C173" s="12">
        <v>6</v>
      </c>
      <c r="D173" s="12">
        <v>5</v>
      </c>
      <c r="E173" s="13">
        <v>0.2</v>
      </c>
    </row>
    <row r="174" spans="1:5" x14ac:dyDescent="0.25">
      <c r="A174" s="193"/>
      <c r="B174" s="11" t="s">
        <v>134</v>
      </c>
      <c r="C174" s="16"/>
      <c r="D174" s="12">
        <v>0</v>
      </c>
      <c r="E174" s="13">
        <v>0</v>
      </c>
    </row>
    <row r="175" spans="1:5" x14ac:dyDescent="0.25">
      <c r="A175" s="193"/>
      <c r="B175" s="11" t="s">
        <v>135</v>
      </c>
      <c r="C175" s="16"/>
      <c r="D175" s="16"/>
      <c r="E175" s="13">
        <v>0</v>
      </c>
    </row>
    <row r="176" spans="1:5" x14ac:dyDescent="0.25">
      <c r="A176" s="193"/>
      <c r="B176" s="11" t="s">
        <v>136</v>
      </c>
      <c r="C176" s="12">
        <v>153</v>
      </c>
      <c r="D176" s="16"/>
      <c r="E176" s="13">
        <v>0</v>
      </c>
    </row>
    <row r="177" spans="1:5" x14ac:dyDescent="0.25">
      <c r="A177" s="193"/>
      <c r="B177" s="11" t="s">
        <v>137</v>
      </c>
      <c r="C177" s="16"/>
      <c r="D177" s="12">
        <v>0</v>
      </c>
      <c r="E177" s="13">
        <v>0</v>
      </c>
    </row>
    <row r="178" spans="1:5" x14ac:dyDescent="0.25">
      <c r="A178" s="193"/>
      <c r="B178" s="11" t="s">
        <v>138</v>
      </c>
      <c r="C178" s="12">
        <v>265</v>
      </c>
      <c r="D178" s="16"/>
      <c r="E178" s="13">
        <v>0</v>
      </c>
    </row>
    <row r="179" spans="1:5" x14ac:dyDescent="0.25">
      <c r="A179" s="193"/>
      <c r="B179" s="11" t="s">
        <v>139</v>
      </c>
      <c r="C179" s="12">
        <v>279</v>
      </c>
      <c r="D179" s="12">
        <v>0</v>
      </c>
      <c r="E179" s="13">
        <v>0</v>
      </c>
    </row>
    <row r="180" spans="1:5" x14ac:dyDescent="0.25">
      <c r="A180" s="193"/>
      <c r="B180" s="11" t="s">
        <v>140</v>
      </c>
      <c r="C180" s="16"/>
      <c r="D180" s="16"/>
      <c r="E180" s="13">
        <v>0</v>
      </c>
    </row>
    <row r="181" spans="1:5" x14ac:dyDescent="0.25">
      <c r="A181" s="193"/>
      <c r="B181" s="11" t="s">
        <v>141</v>
      </c>
      <c r="C181" s="12">
        <v>3</v>
      </c>
      <c r="D181" s="12">
        <v>0</v>
      </c>
      <c r="E181" s="13">
        <v>0</v>
      </c>
    </row>
    <row r="182" spans="1:5" x14ac:dyDescent="0.25">
      <c r="A182" s="193"/>
      <c r="B182" s="11" t="s">
        <v>142</v>
      </c>
      <c r="C182" s="16"/>
      <c r="D182" s="16"/>
      <c r="E182" s="13">
        <v>0</v>
      </c>
    </row>
    <row r="183" spans="1:5" x14ac:dyDescent="0.25">
      <c r="A183" s="193"/>
      <c r="B183" s="11" t="s">
        <v>143</v>
      </c>
      <c r="C183" s="16"/>
      <c r="D183" s="16"/>
      <c r="E183" s="13">
        <v>0</v>
      </c>
    </row>
    <row r="184" spans="1:5" x14ac:dyDescent="0.25">
      <c r="A184" s="193"/>
      <c r="B184" s="11" t="s">
        <v>144</v>
      </c>
      <c r="C184" s="16"/>
      <c r="D184" s="16"/>
      <c r="E184" s="13">
        <v>0</v>
      </c>
    </row>
    <row r="185" spans="1:5" x14ac:dyDescent="0.25">
      <c r="A185" s="193"/>
      <c r="B185" s="11" t="s">
        <v>145</v>
      </c>
      <c r="C185" s="16"/>
      <c r="D185" s="16"/>
      <c r="E185" s="13">
        <v>0</v>
      </c>
    </row>
    <row r="186" spans="1:5" x14ac:dyDescent="0.25">
      <c r="A186" s="193"/>
      <c r="B186" s="11" t="s">
        <v>146</v>
      </c>
      <c r="C186" s="12">
        <v>6</v>
      </c>
      <c r="D186" s="12">
        <v>0</v>
      </c>
      <c r="E186" s="13">
        <v>0</v>
      </c>
    </row>
    <row r="187" spans="1:5" x14ac:dyDescent="0.25">
      <c r="A187" s="193"/>
      <c r="B187" s="11" t="s">
        <v>147</v>
      </c>
      <c r="C187" s="16"/>
      <c r="D187" s="16"/>
      <c r="E187" s="13">
        <v>0</v>
      </c>
    </row>
    <row r="188" spans="1:5" x14ac:dyDescent="0.25">
      <c r="A188" s="193"/>
      <c r="B188" s="11" t="s">
        <v>148</v>
      </c>
      <c r="C188" s="12">
        <v>8</v>
      </c>
      <c r="D188" s="16"/>
      <c r="E188" s="13">
        <v>0</v>
      </c>
    </row>
    <row r="189" spans="1:5" x14ac:dyDescent="0.25">
      <c r="A189" s="193"/>
      <c r="B189" s="11" t="s">
        <v>149</v>
      </c>
      <c r="C189" s="12">
        <v>5</v>
      </c>
      <c r="D189" s="16"/>
      <c r="E189" s="13">
        <v>0</v>
      </c>
    </row>
    <row r="190" spans="1:5" x14ac:dyDescent="0.25">
      <c r="A190" s="193"/>
      <c r="B190" s="11" t="s">
        <v>150</v>
      </c>
      <c r="C190" s="12">
        <v>2</v>
      </c>
      <c r="D190" s="12">
        <v>0</v>
      </c>
      <c r="E190" s="13">
        <v>0</v>
      </c>
    </row>
    <row r="191" spans="1:5" x14ac:dyDescent="0.25">
      <c r="A191" s="193"/>
      <c r="B191" s="11" t="s">
        <v>151</v>
      </c>
      <c r="C191" s="16"/>
      <c r="D191" s="12">
        <v>174</v>
      </c>
      <c r="E191" s="13">
        <v>0</v>
      </c>
    </row>
    <row r="192" spans="1:5" x14ac:dyDescent="0.25">
      <c r="A192" s="193"/>
      <c r="B192" s="11" t="s">
        <v>152</v>
      </c>
      <c r="C192" s="16"/>
      <c r="D192" s="16"/>
      <c r="E192" s="13">
        <v>0</v>
      </c>
    </row>
    <row r="193" spans="1:5" x14ac:dyDescent="0.25">
      <c r="A193" s="193"/>
      <c r="B193" s="11" t="s">
        <v>153</v>
      </c>
      <c r="C193" s="12">
        <v>1292</v>
      </c>
      <c r="D193" s="12">
        <v>1867</v>
      </c>
      <c r="E193" s="13">
        <v>-0.307980717728977</v>
      </c>
    </row>
    <row r="194" spans="1:5" x14ac:dyDescent="0.25">
      <c r="A194" s="193"/>
      <c r="B194" s="11" t="s">
        <v>154</v>
      </c>
      <c r="C194" s="16"/>
      <c r="D194" s="16"/>
      <c r="E194" s="13">
        <v>0</v>
      </c>
    </row>
    <row r="195" spans="1:5" x14ac:dyDescent="0.25">
      <c r="A195" s="193"/>
      <c r="B195" s="11" t="s">
        <v>155</v>
      </c>
      <c r="C195" s="16"/>
      <c r="D195" s="16"/>
      <c r="E195" s="13">
        <v>0</v>
      </c>
    </row>
    <row r="196" spans="1:5" x14ac:dyDescent="0.25">
      <c r="A196" s="193"/>
      <c r="B196" s="11" t="s">
        <v>156</v>
      </c>
      <c r="C196" s="12">
        <v>26</v>
      </c>
      <c r="D196" s="12">
        <v>0</v>
      </c>
      <c r="E196" s="13">
        <v>0</v>
      </c>
    </row>
    <row r="197" spans="1:5" x14ac:dyDescent="0.25">
      <c r="A197" s="193"/>
      <c r="B197" s="11" t="s">
        <v>157</v>
      </c>
      <c r="C197" s="12">
        <v>11</v>
      </c>
      <c r="D197" s="12">
        <v>0</v>
      </c>
      <c r="E197" s="13">
        <v>0</v>
      </c>
    </row>
    <row r="198" spans="1:5" x14ac:dyDescent="0.25">
      <c r="A198" s="193"/>
      <c r="B198" s="11" t="s">
        <v>158</v>
      </c>
      <c r="C198" s="16"/>
      <c r="D198" s="16"/>
      <c r="E198" s="13">
        <v>0</v>
      </c>
    </row>
    <row r="199" spans="1:5" x14ac:dyDescent="0.25">
      <c r="A199" s="193"/>
      <c r="B199" s="11" t="s">
        <v>159</v>
      </c>
      <c r="C199" s="16"/>
      <c r="D199" s="16"/>
      <c r="E199" s="13">
        <v>0</v>
      </c>
    </row>
    <row r="200" spans="1:5" x14ac:dyDescent="0.25">
      <c r="A200" s="194"/>
      <c r="B200" s="11" t="s">
        <v>160</v>
      </c>
      <c r="C200" s="16"/>
      <c r="D200" s="16"/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1560</v>
      </c>
      <c r="D201" s="12">
        <v>1387</v>
      </c>
      <c r="E201" s="13">
        <v>0.12472963229992801</v>
      </c>
    </row>
    <row r="202" spans="1:5" x14ac:dyDescent="0.25">
      <c r="A202" s="193"/>
      <c r="B202" s="11" t="s">
        <v>120</v>
      </c>
      <c r="C202" s="12">
        <v>228</v>
      </c>
      <c r="D202" s="12">
        <v>263</v>
      </c>
      <c r="E202" s="13">
        <v>-0.133079847908745</v>
      </c>
    </row>
    <row r="203" spans="1:5" x14ac:dyDescent="0.25">
      <c r="A203" s="193"/>
      <c r="B203" s="11" t="s">
        <v>163</v>
      </c>
      <c r="C203" s="12">
        <v>334</v>
      </c>
      <c r="D203" s="12">
        <v>193</v>
      </c>
      <c r="E203" s="13">
        <v>0.73056994818652798</v>
      </c>
    </row>
    <row r="204" spans="1:5" x14ac:dyDescent="0.25">
      <c r="A204" s="193"/>
      <c r="B204" s="11" t="s">
        <v>122</v>
      </c>
      <c r="C204" s="12">
        <v>367</v>
      </c>
      <c r="D204" s="12">
        <v>327</v>
      </c>
      <c r="E204" s="13">
        <v>0.122324159021407</v>
      </c>
    </row>
    <row r="205" spans="1:5" x14ac:dyDescent="0.25">
      <c r="A205" s="193"/>
      <c r="B205" s="11" t="s">
        <v>123</v>
      </c>
      <c r="C205" s="16"/>
      <c r="D205" s="16"/>
      <c r="E205" s="13">
        <v>0</v>
      </c>
    </row>
    <row r="206" spans="1:5" x14ac:dyDescent="0.25">
      <c r="A206" s="193"/>
      <c r="B206" s="11" t="s">
        <v>124</v>
      </c>
      <c r="C206" s="16"/>
      <c r="D206" s="12">
        <v>19</v>
      </c>
      <c r="E206" s="13">
        <v>0</v>
      </c>
    </row>
    <row r="207" spans="1:5" x14ac:dyDescent="0.25">
      <c r="A207" s="193"/>
      <c r="B207" s="11" t="s">
        <v>125</v>
      </c>
      <c r="C207" s="12">
        <v>1824</v>
      </c>
      <c r="D207" s="12">
        <v>1521</v>
      </c>
      <c r="E207" s="13">
        <v>0.19921104536489201</v>
      </c>
    </row>
    <row r="208" spans="1:5" x14ac:dyDescent="0.25">
      <c r="A208" s="193"/>
      <c r="B208" s="11" t="s">
        <v>164</v>
      </c>
      <c r="C208" s="12">
        <v>2</v>
      </c>
      <c r="D208" s="16"/>
      <c r="E208" s="13">
        <v>0</v>
      </c>
    </row>
    <row r="209" spans="1:5" x14ac:dyDescent="0.25">
      <c r="A209" s="193"/>
      <c r="B209" s="11" t="s">
        <v>127</v>
      </c>
      <c r="C209" s="12">
        <v>303</v>
      </c>
      <c r="D209" s="12">
        <v>156</v>
      </c>
      <c r="E209" s="13">
        <v>0.94230769230769196</v>
      </c>
    </row>
    <row r="210" spans="1:5" x14ac:dyDescent="0.25">
      <c r="A210" s="193"/>
      <c r="B210" s="11" t="s">
        <v>165</v>
      </c>
      <c r="C210" s="12">
        <v>845</v>
      </c>
      <c r="D210" s="12">
        <v>673</v>
      </c>
      <c r="E210" s="13">
        <v>0.25557206537889998</v>
      </c>
    </row>
    <row r="211" spans="1:5" x14ac:dyDescent="0.25">
      <c r="A211" s="193"/>
      <c r="B211" s="11" t="s">
        <v>129</v>
      </c>
      <c r="C211" s="12">
        <v>2</v>
      </c>
      <c r="D211" s="12">
        <v>3</v>
      </c>
      <c r="E211" s="13">
        <v>-0.33333333333333298</v>
      </c>
    </row>
    <row r="212" spans="1:5" x14ac:dyDescent="0.25">
      <c r="A212" s="193"/>
      <c r="B212" s="11" t="s">
        <v>130</v>
      </c>
      <c r="C212" s="12">
        <v>150</v>
      </c>
      <c r="D212" s="12">
        <v>121</v>
      </c>
      <c r="E212" s="13">
        <v>0.23966942148760301</v>
      </c>
    </row>
    <row r="213" spans="1:5" x14ac:dyDescent="0.25">
      <c r="A213" s="193"/>
      <c r="B213" s="11" t="s">
        <v>131</v>
      </c>
      <c r="C213" s="16"/>
      <c r="D213" s="16"/>
      <c r="E213" s="13">
        <v>0</v>
      </c>
    </row>
    <row r="214" spans="1:5" x14ac:dyDescent="0.25">
      <c r="A214" s="193"/>
      <c r="B214" s="11" t="s">
        <v>132</v>
      </c>
      <c r="C214" s="16"/>
      <c r="D214" s="12">
        <v>1</v>
      </c>
      <c r="E214" s="13">
        <v>0</v>
      </c>
    </row>
    <row r="215" spans="1:5" x14ac:dyDescent="0.25">
      <c r="A215" s="193"/>
      <c r="B215" s="11" t="s">
        <v>133</v>
      </c>
      <c r="C215" s="12">
        <v>15</v>
      </c>
      <c r="D215" s="12">
        <v>5</v>
      </c>
      <c r="E215" s="13">
        <v>2</v>
      </c>
    </row>
    <row r="216" spans="1:5" x14ac:dyDescent="0.25">
      <c r="A216" s="193"/>
      <c r="B216" s="11" t="s">
        <v>134</v>
      </c>
      <c r="C216" s="16"/>
      <c r="D216" s="16"/>
      <c r="E216" s="13">
        <v>0</v>
      </c>
    </row>
    <row r="217" spans="1:5" x14ac:dyDescent="0.25">
      <c r="A217" s="193"/>
      <c r="B217" s="11" t="s">
        <v>135</v>
      </c>
      <c r="C217" s="16"/>
      <c r="D217" s="16"/>
      <c r="E217" s="13">
        <v>0</v>
      </c>
    </row>
    <row r="218" spans="1:5" x14ac:dyDescent="0.25">
      <c r="A218" s="193"/>
      <c r="B218" s="11" t="s">
        <v>136</v>
      </c>
      <c r="C218" s="12">
        <v>143</v>
      </c>
      <c r="D218" s="16"/>
      <c r="E218" s="13">
        <v>0</v>
      </c>
    </row>
    <row r="219" spans="1:5" x14ac:dyDescent="0.25">
      <c r="A219" s="193"/>
      <c r="B219" s="11" t="s">
        <v>137</v>
      </c>
      <c r="C219" s="16"/>
      <c r="D219" s="16"/>
      <c r="E219" s="13">
        <v>0</v>
      </c>
    </row>
    <row r="220" spans="1:5" x14ac:dyDescent="0.25">
      <c r="A220" s="193"/>
      <c r="B220" s="11" t="s">
        <v>138</v>
      </c>
      <c r="C220" s="12">
        <v>259</v>
      </c>
      <c r="D220" s="16"/>
      <c r="E220" s="13">
        <v>0</v>
      </c>
    </row>
    <row r="221" spans="1:5" x14ac:dyDescent="0.25">
      <c r="A221" s="193"/>
      <c r="B221" s="11" t="s">
        <v>139</v>
      </c>
      <c r="C221" s="12">
        <v>559</v>
      </c>
      <c r="D221" s="12">
        <v>0</v>
      </c>
      <c r="E221" s="13">
        <v>0</v>
      </c>
    </row>
    <row r="222" spans="1:5" x14ac:dyDescent="0.25">
      <c r="A222" s="193"/>
      <c r="B222" s="11" t="s">
        <v>166</v>
      </c>
      <c r="C222" s="16"/>
      <c r="D222" s="16"/>
      <c r="E222" s="13">
        <v>0</v>
      </c>
    </row>
    <row r="223" spans="1:5" x14ac:dyDescent="0.25">
      <c r="A223" s="193"/>
      <c r="B223" s="11" t="s">
        <v>141</v>
      </c>
      <c r="C223" s="12">
        <v>8</v>
      </c>
      <c r="D223" s="16"/>
      <c r="E223" s="13">
        <v>0</v>
      </c>
    </row>
    <row r="224" spans="1:5" x14ac:dyDescent="0.25">
      <c r="A224" s="193"/>
      <c r="B224" s="11" t="s">
        <v>142</v>
      </c>
      <c r="C224" s="16"/>
      <c r="D224" s="16"/>
      <c r="E224" s="13">
        <v>0</v>
      </c>
    </row>
    <row r="225" spans="1:5" x14ac:dyDescent="0.25">
      <c r="A225" s="193"/>
      <c r="B225" s="11" t="s">
        <v>143</v>
      </c>
      <c r="C225" s="16"/>
      <c r="D225" s="16"/>
      <c r="E225" s="13">
        <v>0</v>
      </c>
    </row>
    <row r="226" spans="1:5" x14ac:dyDescent="0.25">
      <c r="A226" s="193"/>
      <c r="B226" s="11" t="s">
        <v>144</v>
      </c>
      <c r="C226" s="16"/>
      <c r="D226" s="16"/>
      <c r="E226" s="13">
        <v>0</v>
      </c>
    </row>
    <row r="227" spans="1:5" x14ac:dyDescent="0.25">
      <c r="A227" s="193"/>
      <c r="B227" s="11" t="s">
        <v>167</v>
      </c>
      <c r="C227" s="16"/>
      <c r="D227" s="16"/>
      <c r="E227" s="13">
        <v>0</v>
      </c>
    </row>
    <row r="228" spans="1:5" x14ac:dyDescent="0.25">
      <c r="A228" s="193"/>
      <c r="B228" s="11" t="s">
        <v>146</v>
      </c>
      <c r="C228" s="12">
        <v>10</v>
      </c>
      <c r="D228" s="16"/>
      <c r="E228" s="13">
        <v>0</v>
      </c>
    </row>
    <row r="229" spans="1:5" x14ac:dyDescent="0.25">
      <c r="A229" s="193"/>
      <c r="B229" s="11" t="s">
        <v>147</v>
      </c>
      <c r="C229" s="16"/>
      <c r="D229" s="16"/>
      <c r="E229" s="13">
        <v>0</v>
      </c>
    </row>
    <row r="230" spans="1:5" x14ac:dyDescent="0.25">
      <c r="A230" s="193"/>
      <c r="B230" s="11" t="s">
        <v>148</v>
      </c>
      <c r="C230" s="12">
        <v>15</v>
      </c>
      <c r="D230" s="16"/>
      <c r="E230" s="13">
        <v>0</v>
      </c>
    </row>
    <row r="231" spans="1:5" x14ac:dyDescent="0.25">
      <c r="A231" s="193"/>
      <c r="B231" s="11" t="s">
        <v>149</v>
      </c>
      <c r="C231" s="12">
        <v>7</v>
      </c>
      <c r="D231" s="16"/>
      <c r="E231" s="13">
        <v>0</v>
      </c>
    </row>
    <row r="232" spans="1:5" x14ac:dyDescent="0.25">
      <c r="A232" s="193"/>
      <c r="B232" s="11" t="s">
        <v>150</v>
      </c>
      <c r="C232" s="12">
        <v>4</v>
      </c>
      <c r="D232" s="16"/>
      <c r="E232" s="13">
        <v>0</v>
      </c>
    </row>
    <row r="233" spans="1:5" x14ac:dyDescent="0.25">
      <c r="A233" s="193"/>
      <c r="B233" s="11" t="s">
        <v>151</v>
      </c>
      <c r="C233" s="16"/>
      <c r="D233" s="12">
        <v>207</v>
      </c>
      <c r="E233" s="13">
        <v>0</v>
      </c>
    </row>
    <row r="234" spans="1:5" x14ac:dyDescent="0.25">
      <c r="A234" s="193"/>
      <c r="B234" s="11" t="s">
        <v>152</v>
      </c>
      <c r="C234" s="16"/>
      <c r="D234" s="16"/>
      <c r="E234" s="13">
        <v>0</v>
      </c>
    </row>
    <row r="235" spans="1:5" x14ac:dyDescent="0.25">
      <c r="A235" s="193"/>
      <c r="B235" s="11" t="s">
        <v>153</v>
      </c>
      <c r="C235" s="12">
        <v>2</v>
      </c>
      <c r="D235" s="12">
        <v>0</v>
      </c>
      <c r="E235" s="13">
        <v>0</v>
      </c>
    </row>
    <row r="236" spans="1:5" x14ac:dyDescent="0.25">
      <c r="A236" s="193"/>
      <c r="B236" s="11" t="s">
        <v>154</v>
      </c>
      <c r="C236" s="16"/>
      <c r="D236" s="16"/>
      <c r="E236" s="13">
        <v>0</v>
      </c>
    </row>
    <row r="237" spans="1:5" x14ac:dyDescent="0.25">
      <c r="A237" s="193"/>
      <c r="B237" s="11" t="s">
        <v>155</v>
      </c>
      <c r="C237" s="16"/>
      <c r="D237" s="16"/>
      <c r="E237" s="13">
        <v>0</v>
      </c>
    </row>
    <row r="238" spans="1:5" x14ac:dyDescent="0.25">
      <c r="A238" s="193"/>
      <c r="B238" s="11" t="s">
        <v>156</v>
      </c>
      <c r="C238" s="12">
        <v>44</v>
      </c>
      <c r="D238" s="16"/>
      <c r="E238" s="13">
        <v>0</v>
      </c>
    </row>
    <row r="239" spans="1:5" x14ac:dyDescent="0.25">
      <c r="A239" s="193"/>
      <c r="B239" s="11" t="s">
        <v>157</v>
      </c>
      <c r="C239" s="12">
        <v>22</v>
      </c>
      <c r="D239" s="12">
        <v>1</v>
      </c>
      <c r="E239" s="13">
        <v>21</v>
      </c>
    </row>
    <row r="240" spans="1:5" x14ac:dyDescent="0.25">
      <c r="A240" s="193"/>
      <c r="B240" s="11" t="s">
        <v>158</v>
      </c>
      <c r="C240" s="16"/>
      <c r="D240" s="16"/>
      <c r="E240" s="13">
        <v>0</v>
      </c>
    </row>
    <row r="241" spans="1:5" x14ac:dyDescent="0.25">
      <c r="A241" s="193"/>
      <c r="B241" s="11" t="s">
        <v>159</v>
      </c>
      <c r="C241" s="16"/>
      <c r="D241" s="16"/>
      <c r="E241" s="13">
        <v>0</v>
      </c>
    </row>
    <row r="242" spans="1:5" x14ac:dyDescent="0.25">
      <c r="A242" s="194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1</v>
      </c>
      <c r="D247" s="12">
        <v>3</v>
      </c>
      <c r="E247" s="13">
        <v>-0.66666666666666696</v>
      </c>
    </row>
    <row r="248" spans="1:5" x14ac:dyDescent="0.25">
      <c r="A248" s="10" t="s">
        <v>171</v>
      </c>
      <c r="B248" s="15"/>
      <c r="C248" s="12">
        <v>12</v>
      </c>
      <c r="D248" s="12">
        <v>28</v>
      </c>
      <c r="E248" s="13">
        <v>-0.57142857142857095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39</v>
      </c>
      <c r="D252" s="12">
        <v>121</v>
      </c>
      <c r="E252" s="13">
        <v>-0.67768595041322299</v>
      </c>
    </row>
    <row r="253" spans="1:5" x14ac:dyDescent="0.25">
      <c r="A253" s="192" t="s">
        <v>174</v>
      </c>
      <c r="B253" s="11" t="s">
        <v>175</v>
      </c>
      <c r="C253" s="12">
        <v>20</v>
      </c>
      <c r="D253" s="12">
        <v>38</v>
      </c>
      <c r="E253" s="13">
        <v>-0.47368421052631599</v>
      </c>
    </row>
    <row r="254" spans="1:5" x14ac:dyDescent="0.25">
      <c r="A254" s="193"/>
      <c r="B254" s="11" t="s">
        <v>176</v>
      </c>
      <c r="C254" s="16"/>
      <c r="D254" s="16"/>
      <c r="E254" s="13">
        <v>0</v>
      </c>
    </row>
    <row r="255" spans="1:5" x14ac:dyDescent="0.25">
      <c r="A255" s="194"/>
      <c r="B255" s="11" t="s">
        <v>177</v>
      </c>
      <c r="C255" s="16"/>
      <c r="D255" s="12">
        <v>2</v>
      </c>
      <c r="E255" s="13">
        <v>0</v>
      </c>
    </row>
    <row r="256" spans="1:5" x14ac:dyDescent="0.25">
      <c r="A256" s="10" t="s">
        <v>178</v>
      </c>
      <c r="B256" s="15"/>
      <c r="C256" s="16"/>
      <c r="D256" s="12">
        <v>1</v>
      </c>
      <c r="E256" s="13">
        <v>0</v>
      </c>
    </row>
    <row r="257" spans="1:5" x14ac:dyDescent="0.25">
      <c r="A257" s="10" t="s">
        <v>179</v>
      </c>
      <c r="B257" s="15"/>
      <c r="C257" s="12">
        <v>28</v>
      </c>
      <c r="D257" s="12">
        <v>45</v>
      </c>
      <c r="E257" s="13">
        <v>-0.37777777777777799</v>
      </c>
    </row>
    <row r="258" spans="1:5" x14ac:dyDescent="0.25">
      <c r="A258" s="10" t="s">
        <v>111</v>
      </c>
      <c r="B258" s="15"/>
      <c r="C258" s="12">
        <v>50</v>
      </c>
      <c r="D258" s="12">
        <v>52</v>
      </c>
      <c r="E258" s="13">
        <v>-3.8461538461538498E-2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27</v>
      </c>
      <c r="D262" s="12">
        <v>14</v>
      </c>
      <c r="E262" s="13">
        <v>0.92857142857142805</v>
      </c>
    </row>
    <row r="263" spans="1:5" x14ac:dyDescent="0.25">
      <c r="A263" s="192" t="s">
        <v>69</v>
      </c>
      <c r="B263" s="11" t="s">
        <v>182</v>
      </c>
      <c r="C263" s="12">
        <v>120</v>
      </c>
      <c r="D263" s="12">
        <v>161</v>
      </c>
      <c r="E263" s="13">
        <v>-0.25465838509316802</v>
      </c>
    </row>
    <row r="264" spans="1:5" x14ac:dyDescent="0.25">
      <c r="A264" s="194"/>
      <c r="B264" s="11" t="s">
        <v>111</v>
      </c>
      <c r="C264" s="12">
        <v>2</v>
      </c>
      <c r="D264" s="12">
        <v>1</v>
      </c>
      <c r="E264" s="13">
        <v>1</v>
      </c>
    </row>
    <row r="265" spans="1:5" x14ac:dyDescent="0.25">
      <c r="A265" s="10" t="s">
        <v>183</v>
      </c>
      <c r="B265" s="15"/>
      <c r="C265" s="12">
        <v>2</v>
      </c>
      <c r="D265" s="12">
        <v>1</v>
      </c>
      <c r="E265" s="13">
        <v>1</v>
      </c>
    </row>
    <row r="266" spans="1:5" x14ac:dyDescent="0.25">
      <c r="A266" s="10" t="s">
        <v>184</v>
      </c>
      <c r="B266" s="15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5</v>
      </c>
      <c r="D271" s="12">
        <v>7</v>
      </c>
      <c r="E271" s="13">
        <v>-0.28571428571428598</v>
      </c>
    </row>
    <row r="272" spans="1:5" x14ac:dyDescent="0.25">
      <c r="A272" s="194"/>
      <c r="B272" s="11" t="s">
        <v>189</v>
      </c>
      <c r="C272" s="12">
        <v>64</v>
      </c>
      <c r="D272" s="12">
        <v>44</v>
      </c>
      <c r="E272" s="13">
        <v>0.45454545454545398</v>
      </c>
    </row>
    <row r="273" spans="1:5" x14ac:dyDescent="0.25">
      <c r="A273" s="10" t="s">
        <v>190</v>
      </c>
      <c r="B273" s="15"/>
      <c r="C273" s="16"/>
      <c r="D273" s="16"/>
      <c r="E273" s="13">
        <v>0</v>
      </c>
    </row>
    <row r="274" spans="1:5" x14ac:dyDescent="0.25">
      <c r="A274" s="10" t="s">
        <v>191</v>
      </c>
      <c r="B274" s="15"/>
      <c r="C274" s="16"/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6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9" t="s">
        <v>198</v>
      </c>
      <c r="B283" s="11" t="s">
        <v>199</v>
      </c>
      <c r="C283" s="16"/>
      <c r="D283" s="16"/>
      <c r="E283" s="20"/>
    </row>
    <row r="284" spans="1:5" x14ac:dyDescent="0.25">
      <c r="A284" s="190"/>
      <c r="B284" s="11" t="s">
        <v>200</v>
      </c>
      <c r="C284" s="12">
        <v>786</v>
      </c>
      <c r="D284" s="12">
        <v>990</v>
      </c>
      <c r="E284" s="21">
        <v>0</v>
      </c>
    </row>
    <row r="285" spans="1:5" x14ac:dyDescent="0.25">
      <c r="A285" s="191"/>
      <c r="B285" s="11" t="s">
        <v>201</v>
      </c>
      <c r="C285" s="12">
        <v>4</v>
      </c>
      <c r="D285" s="12">
        <v>5</v>
      </c>
      <c r="E285" s="21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0"/>
    </row>
    <row r="287" spans="1:5" x14ac:dyDescent="0.25">
      <c r="A287" s="190"/>
      <c r="B287" s="11" t="s">
        <v>204</v>
      </c>
      <c r="C287" s="12">
        <v>0</v>
      </c>
      <c r="D287" s="12">
        <v>1</v>
      </c>
      <c r="E287" s="21">
        <v>0</v>
      </c>
    </row>
    <row r="288" spans="1:5" x14ac:dyDescent="0.25">
      <c r="A288" s="191"/>
      <c r="B288" s="11" t="s">
        <v>205</v>
      </c>
      <c r="C288" s="16"/>
      <c r="D288" s="16"/>
      <c r="E288" s="20"/>
    </row>
    <row r="289" spans="1:5" x14ac:dyDescent="0.25">
      <c r="A289" s="19" t="s">
        <v>206</v>
      </c>
      <c r="B289" s="11" t="s">
        <v>207</v>
      </c>
      <c r="C289" s="12">
        <v>13</v>
      </c>
      <c r="D289" s="12">
        <v>24</v>
      </c>
      <c r="E289" s="21">
        <v>20</v>
      </c>
    </row>
    <row r="290" spans="1:5" x14ac:dyDescent="0.25">
      <c r="A290" s="189" t="s">
        <v>208</v>
      </c>
      <c r="B290" s="11" t="s">
        <v>209</v>
      </c>
      <c r="C290" s="12">
        <v>16</v>
      </c>
      <c r="D290" s="12">
        <v>21</v>
      </c>
      <c r="E290" s="21">
        <v>0</v>
      </c>
    </row>
    <row r="291" spans="1:5" x14ac:dyDescent="0.25">
      <c r="A291" s="190"/>
      <c r="B291" s="11" t="s">
        <v>210</v>
      </c>
      <c r="C291" s="16"/>
      <c r="D291" s="16"/>
      <c r="E291" s="20"/>
    </row>
    <row r="292" spans="1:5" x14ac:dyDescent="0.25">
      <c r="A292" s="191"/>
      <c r="B292" s="11" t="s">
        <v>211</v>
      </c>
      <c r="C292" s="12">
        <v>6</v>
      </c>
      <c r="D292" s="12">
        <v>13</v>
      </c>
      <c r="E292" s="21">
        <v>0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0"/>
    </row>
    <row r="294" spans="1:5" x14ac:dyDescent="0.25">
      <c r="A294" s="189" t="s">
        <v>214</v>
      </c>
      <c r="B294" s="11" t="s">
        <v>205</v>
      </c>
      <c r="C294" s="12">
        <v>0</v>
      </c>
      <c r="D294" s="12">
        <v>0</v>
      </c>
      <c r="E294" s="21">
        <v>0</v>
      </c>
    </row>
    <row r="295" spans="1:5" x14ac:dyDescent="0.25">
      <c r="A295" s="190"/>
      <c r="B295" s="11" t="s">
        <v>215</v>
      </c>
      <c r="C295" s="12">
        <v>18</v>
      </c>
      <c r="D295" s="12">
        <v>26</v>
      </c>
      <c r="E295" s="21">
        <v>11</v>
      </c>
    </row>
    <row r="296" spans="1:5" x14ac:dyDescent="0.25">
      <c r="A296" s="191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89" t="s">
        <v>217</v>
      </c>
      <c r="B297" s="11" t="s">
        <v>218</v>
      </c>
      <c r="C297" s="12">
        <v>1</v>
      </c>
      <c r="D297" s="12">
        <v>1</v>
      </c>
      <c r="E297" s="21">
        <v>0</v>
      </c>
    </row>
    <row r="298" spans="1:5" x14ac:dyDescent="0.25">
      <c r="A298" s="190"/>
      <c r="B298" s="11" t="s">
        <v>219</v>
      </c>
      <c r="C298" s="16"/>
      <c r="D298" s="16"/>
      <c r="E298" s="20"/>
    </row>
    <row r="299" spans="1:5" x14ac:dyDescent="0.25">
      <c r="A299" s="190"/>
      <c r="B299" s="11" t="s">
        <v>220</v>
      </c>
      <c r="C299" s="12">
        <v>167</v>
      </c>
      <c r="D299" s="12">
        <v>270</v>
      </c>
      <c r="E299" s="21">
        <v>133</v>
      </c>
    </row>
    <row r="300" spans="1:5" x14ac:dyDescent="0.25">
      <c r="A300" s="190"/>
      <c r="B300" s="11" t="s">
        <v>221</v>
      </c>
      <c r="C300" s="12">
        <v>300</v>
      </c>
      <c r="D300" s="12">
        <v>507</v>
      </c>
      <c r="E300" s="21">
        <v>0</v>
      </c>
    </row>
    <row r="301" spans="1:5" x14ac:dyDescent="0.25">
      <c r="A301" s="190"/>
      <c r="B301" s="11" t="s">
        <v>222</v>
      </c>
      <c r="C301" s="12">
        <v>59</v>
      </c>
      <c r="D301" s="12">
        <v>71</v>
      </c>
      <c r="E301" s="21">
        <v>16</v>
      </c>
    </row>
    <row r="302" spans="1:5" x14ac:dyDescent="0.25">
      <c r="A302" s="190"/>
      <c r="B302" s="11" t="s">
        <v>223</v>
      </c>
      <c r="C302" s="12">
        <v>194</v>
      </c>
      <c r="D302" s="12">
        <v>330</v>
      </c>
      <c r="E302" s="21">
        <v>165</v>
      </c>
    </row>
    <row r="303" spans="1:5" x14ac:dyDescent="0.25">
      <c r="A303" s="190"/>
      <c r="B303" s="11" t="s">
        <v>224</v>
      </c>
      <c r="C303" s="12">
        <v>65</v>
      </c>
      <c r="D303" s="12">
        <v>102</v>
      </c>
      <c r="E303" s="21">
        <v>0</v>
      </c>
    </row>
    <row r="304" spans="1:5" x14ac:dyDescent="0.25">
      <c r="A304" s="190"/>
      <c r="B304" s="11" t="s">
        <v>225</v>
      </c>
      <c r="C304" s="12">
        <v>1</v>
      </c>
      <c r="D304" s="12">
        <v>2</v>
      </c>
      <c r="E304" s="21">
        <v>0</v>
      </c>
    </row>
    <row r="305" spans="1:5" x14ac:dyDescent="0.25">
      <c r="A305" s="190"/>
      <c r="B305" s="11" t="s">
        <v>226</v>
      </c>
      <c r="C305" s="12">
        <v>175</v>
      </c>
      <c r="D305" s="12">
        <v>38</v>
      </c>
      <c r="E305" s="21">
        <v>89</v>
      </c>
    </row>
    <row r="306" spans="1:5" x14ac:dyDescent="0.25">
      <c r="A306" s="190"/>
      <c r="B306" s="11" t="s">
        <v>227</v>
      </c>
      <c r="C306" s="12">
        <v>1</v>
      </c>
      <c r="D306" s="12">
        <v>1</v>
      </c>
      <c r="E306" s="21">
        <v>1</v>
      </c>
    </row>
    <row r="307" spans="1:5" x14ac:dyDescent="0.25">
      <c r="A307" s="190"/>
      <c r="B307" s="11" t="s">
        <v>228</v>
      </c>
      <c r="C307" s="16"/>
      <c r="D307" s="16"/>
      <c r="E307" s="20"/>
    </row>
    <row r="308" spans="1:5" x14ac:dyDescent="0.25">
      <c r="A308" s="190"/>
      <c r="B308" s="11" t="s">
        <v>229</v>
      </c>
      <c r="C308" s="12">
        <v>235</v>
      </c>
      <c r="D308" s="12">
        <v>264</v>
      </c>
      <c r="E308" s="21">
        <v>136</v>
      </c>
    </row>
    <row r="309" spans="1:5" x14ac:dyDescent="0.25">
      <c r="A309" s="190"/>
      <c r="B309" s="11" t="s">
        <v>230</v>
      </c>
      <c r="C309" s="12">
        <v>215</v>
      </c>
      <c r="D309" s="12">
        <v>336</v>
      </c>
      <c r="E309" s="21">
        <v>0</v>
      </c>
    </row>
    <row r="310" spans="1:5" x14ac:dyDescent="0.25">
      <c r="A310" s="190"/>
      <c r="B310" s="11" t="s">
        <v>231</v>
      </c>
      <c r="C310" s="12">
        <v>5</v>
      </c>
      <c r="D310" s="12">
        <v>9</v>
      </c>
      <c r="E310" s="21">
        <v>4</v>
      </c>
    </row>
    <row r="311" spans="1:5" x14ac:dyDescent="0.25">
      <c r="A311" s="191"/>
      <c r="B311" s="11" t="s">
        <v>232</v>
      </c>
      <c r="C311" s="12">
        <v>11</v>
      </c>
      <c r="D311" s="12">
        <v>18</v>
      </c>
      <c r="E311" s="21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0"/>
    </row>
    <row r="313" spans="1:5" x14ac:dyDescent="0.25">
      <c r="A313" s="190"/>
      <c r="B313" s="11" t="s">
        <v>235</v>
      </c>
      <c r="C313" s="16"/>
      <c r="D313" s="16"/>
      <c r="E313" s="20"/>
    </row>
    <row r="314" spans="1:5" x14ac:dyDescent="0.25">
      <c r="A314" s="190"/>
      <c r="B314" s="11" t="s">
        <v>236</v>
      </c>
      <c r="C314" s="12">
        <v>0</v>
      </c>
      <c r="D314" s="12">
        <v>1</v>
      </c>
      <c r="E314" s="21">
        <v>0</v>
      </c>
    </row>
    <row r="315" spans="1:5" x14ac:dyDescent="0.25">
      <c r="A315" s="190"/>
      <c r="B315" s="11" t="s">
        <v>237</v>
      </c>
      <c r="C315" s="16"/>
      <c r="D315" s="16"/>
      <c r="E315" s="20"/>
    </row>
    <row r="316" spans="1:5" x14ac:dyDescent="0.25">
      <c r="A316" s="190"/>
      <c r="B316" s="11" t="s">
        <v>238</v>
      </c>
      <c r="C316" s="12">
        <v>23</v>
      </c>
      <c r="D316" s="12">
        <v>41</v>
      </c>
      <c r="E316" s="21">
        <v>5</v>
      </c>
    </row>
    <row r="317" spans="1:5" x14ac:dyDescent="0.25">
      <c r="A317" s="190"/>
      <c r="B317" s="11" t="s">
        <v>239</v>
      </c>
      <c r="C317" s="16"/>
      <c r="D317" s="16"/>
      <c r="E317" s="20"/>
    </row>
    <row r="318" spans="1:5" x14ac:dyDescent="0.25">
      <c r="A318" s="190"/>
      <c r="B318" s="11" t="s">
        <v>240</v>
      </c>
      <c r="C318" s="12">
        <v>1</v>
      </c>
      <c r="D318" s="12">
        <v>1</v>
      </c>
      <c r="E318" s="21">
        <v>0</v>
      </c>
    </row>
    <row r="319" spans="1:5" x14ac:dyDescent="0.25">
      <c r="A319" s="190"/>
      <c r="B319" s="11" t="s">
        <v>241</v>
      </c>
      <c r="C319" s="12">
        <v>22</v>
      </c>
      <c r="D319" s="12">
        <v>19</v>
      </c>
      <c r="E319" s="21">
        <v>10</v>
      </c>
    </row>
    <row r="320" spans="1:5" x14ac:dyDescent="0.25">
      <c r="A320" s="190"/>
      <c r="B320" s="11" t="s">
        <v>242</v>
      </c>
      <c r="C320" s="12">
        <v>0</v>
      </c>
      <c r="D320" s="12">
        <v>64</v>
      </c>
      <c r="E320" s="21">
        <v>2</v>
      </c>
    </row>
    <row r="321" spans="1:5" x14ac:dyDescent="0.25">
      <c r="A321" s="190"/>
      <c r="B321" s="11" t="s">
        <v>243</v>
      </c>
      <c r="C321" s="12">
        <v>4</v>
      </c>
      <c r="D321" s="12">
        <v>6</v>
      </c>
      <c r="E321" s="21">
        <v>0</v>
      </c>
    </row>
    <row r="322" spans="1:5" x14ac:dyDescent="0.25">
      <c r="A322" s="190"/>
      <c r="B322" s="11" t="s">
        <v>244</v>
      </c>
      <c r="C322" s="12">
        <v>4</v>
      </c>
      <c r="D322" s="12">
        <v>14</v>
      </c>
      <c r="E322" s="21">
        <v>7</v>
      </c>
    </row>
    <row r="323" spans="1:5" x14ac:dyDescent="0.25">
      <c r="A323" s="190"/>
      <c r="B323" s="11" t="s">
        <v>245</v>
      </c>
      <c r="C323" s="12">
        <v>0</v>
      </c>
      <c r="D323" s="12">
        <v>1</v>
      </c>
      <c r="E323" s="21">
        <v>0</v>
      </c>
    </row>
    <row r="324" spans="1:5" x14ac:dyDescent="0.25">
      <c r="A324" s="190"/>
      <c r="B324" s="11" t="s">
        <v>246</v>
      </c>
      <c r="C324" s="16"/>
      <c r="D324" s="16"/>
      <c r="E324" s="20"/>
    </row>
    <row r="325" spans="1:5" x14ac:dyDescent="0.25">
      <c r="A325" s="190"/>
      <c r="B325" s="11" t="s">
        <v>247</v>
      </c>
      <c r="C325" s="12">
        <v>2</v>
      </c>
      <c r="D325" s="12">
        <v>0</v>
      </c>
      <c r="E325" s="21">
        <v>1</v>
      </c>
    </row>
    <row r="326" spans="1:5" x14ac:dyDescent="0.25">
      <c r="A326" s="190"/>
      <c r="B326" s="11" t="s">
        <v>248</v>
      </c>
      <c r="C326" s="16"/>
      <c r="D326" s="16"/>
      <c r="E326" s="20"/>
    </row>
    <row r="327" spans="1:5" x14ac:dyDescent="0.25">
      <c r="A327" s="190"/>
      <c r="B327" s="11" t="s">
        <v>249</v>
      </c>
      <c r="C327" s="16"/>
      <c r="D327" s="16"/>
      <c r="E327" s="20"/>
    </row>
    <row r="328" spans="1:5" x14ac:dyDescent="0.25">
      <c r="A328" s="190"/>
      <c r="B328" s="11" t="s">
        <v>250</v>
      </c>
      <c r="C328" s="16"/>
      <c r="D328" s="16"/>
      <c r="E328" s="20"/>
    </row>
    <row r="329" spans="1:5" x14ac:dyDescent="0.25">
      <c r="A329" s="190"/>
      <c r="B329" s="11" t="s">
        <v>251</v>
      </c>
      <c r="C329" s="12">
        <v>0</v>
      </c>
      <c r="D329" s="12">
        <v>0</v>
      </c>
      <c r="E329" s="21">
        <v>0</v>
      </c>
    </row>
    <row r="330" spans="1:5" x14ac:dyDescent="0.25">
      <c r="A330" s="190"/>
      <c r="B330" s="11" t="s">
        <v>252</v>
      </c>
      <c r="C330" s="12">
        <v>21</v>
      </c>
      <c r="D330" s="12">
        <v>21</v>
      </c>
      <c r="E330" s="21">
        <v>12</v>
      </c>
    </row>
    <row r="331" spans="1:5" x14ac:dyDescent="0.25">
      <c r="A331" s="190"/>
      <c r="B331" s="11" t="s">
        <v>253</v>
      </c>
      <c r="C331" s="12">
        <v>0</v>
      </c>
      <c r="D331" s="12">
        <v>3</v>
      </c>
      <c r="E331" s="21">
        <v>0</v>
      </c>
    </row>
    <row r="332" spans="1:5" x14ac:dyDescent="0.25">
      <c r="A332" s="190"/>
      <c r="B332" s="11" t="s">
        <v>254</v>
      </c>
      <c r="C332" s="16"/>
      <c r="D332" s="16"/>
      <c r="E332" s="20"/>
    </row>
    <row r="333" spans="1:5" x14ac:dyDescent="0.25">
      <c r="A333" s="190"/>
      <c r="B333" s="11" t="s">
        <v>255</v>
      </c>
      <c r="C333" s="16"/>
      <c r="D333" s="16"/>
      <c r="E333" s="20"/>
    </row>
    <row r="334" spans="1:5" x14ac:dyDescent="0.25">
      <c r="A334" s="190"/>
      <c r="B334" s="11" t="s">
        <v>256</v>
      </c>
      <c r="C334" s="16"/>
      <c r="D334" s="16"/>
      <c r="E334" s="20"/>
    </row>
    <row r="335" spans="1:5" x14ac:dyDescent="0.25">
      <c r="A335" s="190"/>
      <c r="B335" s="11" t="s">
        <v>257</v>
      </c>
      <c r="C335" s="12">
        <v>7</v>
      </c>
      <c r="D335" s="12">
        <v>15</v>
      </c>
      <c r="E335" s="21">
        <v>2</v>
      </c>
    </row>
    <row r="336" spans="1:5" x14ac:dyDescent="0.25">
      <c r="A336" s="190"/>
      <c r="B336" s="11" t="s">
        <v>258</v>
      </c>
      <c r="C336" s="12">
        <v>17</v>
      </c>
      <c r="D336" s="12">
        <v>26</v>
      </c>
      <c r="E336" s="21">
        <v>15</v>
      </c>
    </row>
    <row r="337" spans="1:5" x14ac:dyDescent="0.25">
      <c r="A337" s="190"/>
      <c r="B337" s="11" t="s">
        <v>259</v>
      </c>
      <c r="C337" s="16"/>
      <c r="D337" s="16"/>
      <c r="E337" s="20"/>
    </row>
    <row r="338" spans="1:5" x14ac:dyDescent="0.25">
      <c r="A338" s="190"/>
      <c r="B338" s="11" t="s">
        <v>260</v>
      </c>
      <c r="C338" s="12">
        <v>1</v>
      </c>
      <c r="D338" s="12">
        <v>2</v>
      </c>
      <c r="E338" s="21">
        <v>0</v>
      </c>
    </row>
    <row r="339" spans="1:5" x14ac:dyDescent="0.25">
      <c r="A339" s="190"/>
      <c r="B339" s="11" t="s">
        <v>261</v>
      </c>
      <c r="C339" s="16"/>
      <c r="D339" s="16"/>
      <c r="E339" s="20"/>
    </row>
    <row r="340" spans="1:5" x14ac:dyDescent="0.25">
      <c r="A340" s="190"/>
      <c r="B340" s="11" t="s">
        <v>262</v>
      </c>
      <c r="C340" s="12">
        <v>1</v>
      </c>
      <c r="D340" s="12">
        <v>1</v>
      </c>
      <c r="E340" s="21">
        <v>1</v>
      </c>
    </row>
    <row r="341" spans="1:5" x14ac:dyDescent="0.25">
      <c r="A341" s="190"/>
      <c r="B341" s="11" t="s">
        <v>263</v>
      </c>
      <c r="C341" s="16"/>
      <c r="D341" s="16"/>
      <c r="E341" s="20"/>
    </row>
    <row r="342" spans="1:5" x14ac:dyDescent="0.25">
      <c r="A342" s="190"/>
      <c r="B342" s="11" t="s">
        <v>264</v>
      </c>
      <c r="C342" s="12">
        <v>2</v>
      </c>
      <c r="D342" s="12">
        <v>2</v>
      </c>
      <c r="E342" s="21">
        <v>1</v>
      </c>
    </row>
    <row r="343" spans="1:5" x14ac:dyDescent="0.25">
      <c r="A343" s="190"/>
      <c r="B343" s="11" t="s">
        <v>265</v>
      </c>
      <c r="C343" s="16"/>
      <c r="D343" s="16"/>
      <c r="E343" s="20"/>
    </row>
    <row r="344" spans="1:5" x14ac:dyDescent="0.25">
      <c r="A344" s="191"/>
      <c r="B344" s="11" t="s">
        <v>266</v>
      </c>
      <c r="C344" s="12">
        <v>1</v>
      </c>
      <c r="D344" s="12">
        <v>3</v>
      </c>
      <c r="E344" s="21">
        <v>1</v>
      </c>
    </row>
    <row r="345" spans="1:5" x14ac:dyDescent="0.25">
      <c r="A345" s="189" t="s">
        <v>267</v>
      </c>
      <c r="B345" s="11" t="s">
        <v>268</v>
      </c>
      <c r="C345" s="12">
        <v>1</v>
      </c>
      <c r="D345" s="12">
        <v>0</v>
      </c>
      <c r="E345" s="21">
        <v>0</v>
      </c>
    </row>
    <row r="346" spans="1:5" x14ac:dyDescent="0.25">
      <c r="A346" s="190"/>
      <c r="B346" s="11" t="s">
        <v>269</v>
      </c>
      <c r="C346" s="12">
        <v>1</v>
      </c>
      <c r="D346" s="12">
        <v>0</v>
      </c>
      <c r="E346" s="21">
        <v>0</v>
      </c>
    </row>
    <row r="347" spans="1:5" x14ac:dyDescent="0.25">
      <c r="A347" s="190"/>
      <c r="B347" s="11" t="s">
        <v>270</v>
      </c>
      <c r="C347" s="16"/>
      <c r="D347" s="16"/>
      <c r="E347" s="20"/>
    </row>
    <row r="348" spans="1:5" x14ac:dyDescent="0.25">
      <c r="A348" s="190"/>
      <c r="B348" s="11" t="s">
        <v>271</v>
      </c>
      <c r="C348" s="16"/>
      <c r="D348" s="16"/>
      <c r="E348" s="20"/>
    </row>
    <row r="349" spans="1:5" x14ac:dyDescent="0.25">
      <c r="A349" s="190"/>
      <c r="B349" s="11" t="s">
        <v>272</v>
      </c>
      <c r="C349" s="16"/>
      <c r="D349" s="16"/>
      <c r="E349" s="20"/>
    </row>
    <row r="350" spans="1:5" x14ac:dyDescent="0.25">
      <c r="A350" s="190"/>
      <c r="B350" s="11" t="s">
        <v>273</v>
      </c>
      <c r="C350" s="12">
        <v>0</v>
      </c>
      <c r="D350" s="12">
        <v>5</v>
      </c>
      <c r="E350" s="21">
        <v>0</v>
      </c>
    </row>
    <row r="351" spans="1:5" x14ac:dyDescent="0.25">
      <c r="A351" s="190"/>
      <c r="B351" s="11" t="s">
        <v>274</v>
      </c>
      <c r="C351" s="16"/>
      <c r="D351" s="16"/>
      <c r="E351" s="20"/>
    </row>
    <row r="352" spans="1:5" x14ac:dyDescent="0.25">
      <c r="A352" s="190"/>
      <c r="B352" s="11" t="s">
        <v>275</v>
      </c>
      <c r="C352" s="16"/>
      <c r="D352" s="16"/>
      <c r="E352" s="20"/>
    </row>
    <row r="353" spans="1:5" x14ac:dyDescent="0.25">
      <c r="A353" s="190"/>
      <c r="B353" s="11" t="s">
        <v>276</v>
      </c>
      <c r="C353" s="12">
        <v>0</v>
      </c>
      <c r="D353" s="12">
        <v>2</v>
      </c>
      <c r="E353" s="21">
        <v>0</v>
      </c>
    </row>
    <row r="354" spans="1:5" x14ac:dyDescent="0.25">
      <c r="A354" s="190"/>
      <c r="B354" s="11" t="s">
        <v>277</v>
      </c>
      <c r="C354" s="16"/>
      <c r="D354" s="16"/>
      <c r="E354" s="20"/>
    </row>
    <row r="355" spans="1:5" x14ac:dyDescent="0.25">
      <c r="A355" s="191"/>
      <c r="B355" s="11" t="s">
        <v>278</v>
      </c>
      <c r="C355" s="16"/>
      <c r="D355" s="16"/>
      <c r="E355" s="20"/>
    </row>
    <row r="356" spans="1:5" x14ac:dyDescent="0.25">
      <c r="A356" s="189" t="s">
        <v>279</v>
      </c>
      <c r="B356" s="11" t="s">
        <v>280</v>
      </c>
      <c r="C356" s="12">
        <v>37</v>
      </c>
      <c r="D356" s="12">
        <v>62</v>
      </c>
      <c r="E356" s="21">
        <v>22</v>
      </c>
    </row>
    <row r="357" spans="1:5" x14ac:dyDescent="0.25">
      <c r="A357" s="190"/>
      <c r="B357" s="11" t="s">
        <v>281</v>
      </c>
      <c r="C357" s="16"/>
      <c r="D357" s="16"/>
      <c r="E357" s="20"/>
    </row>
    <row r="358" spans="1:5" x14ac:dyDescent="0.25">
      <c r="A358" s="190"/>
      <c r="B358" s="11" t="s">
        <v>282</v>
      </c>
      <c r="C358" s="16"/>
      <c r="D358" s="16"/>
      <c r="E358" s="20"/>
    </row>
    <row r="359" spans="1:5" x14ac:dyDescent="0.25">
      <c r="A359" s="190"/>
      <c r="B359" s="11" t="s">
        <v>283</v>
      </c>
      <c r="C359" s="12">
        <v>4</v>
      </c>
      <c r="D359" s="12">
        <v>10</v>
      </c>
      <c r="E359" s="21">
        <v>1</v>
      </c>
    </row>
    <row r="360" spans="1:5" x14ac:dyDescent="0.25">
      <c r="A360" s="190"/>
      <c r="B360" s="11" t="s">
        <v>284</v>
      </c>
      <c r="C360" s="12">
        <v>1</v>
      </c>
      <c r="D360" s="12">
        <v>1</v>
      </c>
      <c r="E360" s="21">
        <v>0</v>
      </c>
    </row>
    <row r="361" spans="1:5" x14ac:dyDescent="0.25">
      <c r="A361" s="190"/>
      <c r="B361" s="11" t="s">
        <v>285</v>
      </c>
      <c r="C361" s="16"/>
      <c r="D361" s="16"/>
      <c r="E361" s="20"/>
    </row>
    <row r="362" spans="1:5" x14ac:dyDescent="0.25">
      <c r="A362" s="190"/>
      <c r="B362" s="11" t="s">
        <v>286</v>
      </c>
      <c r="C362" s="16"/>
      <c r="D362" s="16"/>
      <c r="E362" s="20"/>
    </row>
    <row r="363" spans="1:5" x14ac:dyDescent="0.25">
      <c r="A363" s="190"/>
      <c r="B363" s="11" t="s">
        <v>287</v>
      </c>
      <c r="C363" s="16"/>
      <c r="D363" s="16"/>
      <c r="E363" s="20"/>
    </row>
    <row r="364" spans="1:5" x14ac:dyDescent="0.25">
      <c r="A364" s="191"/>
      <c r="B364" s="11" t="s">
        <v>288</v>
      </c>
      <c r="C364" s="16"/>
      <c r="D364" s="16"/>
      <c r="E364" s="20"/>
    </row>
    <row r="365" spans="1:5" x14ac:dyDescent="0.25">
      <c r="A365" s="189" t="s">
        <v>289</v>
      </c>
      <c r="B365" s="11" t="s">
        <v>290</v>
      </c>
      <c r="C365" s="16"/>
      <c r="D365" s="16"/>
      <c r="E365" s="20"/>
    </row>
    <row r="366" spans="1:5" x14ac:dyDescent="0.25">
      <c r="A366" s="190"/>
      <c r="B366" s="11" t="s">
        <v>291</v>
      </c>
      <c r="C366" s="12">
        <v>0</v>
      </c>
      <c r="D366" s="12">
        <v>0</v>
      </c>
      <c r="E366" s="21">
        <v>0</v>
      </c>
    </row>
    <row r="367" spans="1:5" x14ac:dyDescent="0.25">
      <c r="A367" s="190"/>
      <c r="B367" s="11" t="s">
        <v>292</v>
      </c>
      <c r="C367" s="16"/>
      <c r="D367" s="16"/>
      <c r="E367" s="20"/>
    </row>
    <row r="368" spans="1:5" x14ac:dyDescent="0.25">
      <c r="A368" s="190"/>
      <c r="B368" s="11" t="s">
        <v>293</v>
      </c>
      <c r="C368" s="12">
        <v>8</v>
      </c>
      <c r="D368" s="12">
        <v>8</v>
      </c>
      <c r="E368" s="21">
        <v>0</v>
      </c>
    </row>
    <row r="369" spans="1:5" x14ac:dyDescent="0.25">
      <c r="A369" s="190"/>
      <c r="B369" s="11" t="s">
        <v>209</v>
      </c>
      <c r="C369" s="16"/>
      <c r="D369" s="16"/>
      <c r="E369" s="20"/>
    </row>
    <row r="370" spans="1:5" x14ac:dyDescent="0.25">
      <c r="A370" s="190"/>
      <c r="B370" s="11" t="s">
        <v>294</v>
      </c>
      <c r="C370" s="12">
        <v>0</v>
      </c>
      <c r="D370" s="12">
        <v>0</v>
      </c>
      <c r="E370" s="21">
        <v>0</v>
      </c>
    </row>
    <row r="371" spans="1:5" x14ac:dyDescent="0.25">
      <c r="A371" s="190"/>
      <c r="B371" s="11" t="s">
        <v>295</v>
      </c>
      <c r="C371" s="16"/>
      <c r="D371" s="16"/>
      <c r="E371" s="20"/>
    </row>
    <row r="372" spans="1:5" x14ac:dyDescent="0.25">
      <c r="A372" s="190"/>
      <c r="B372" s="11" t="s">
        <v>296</v>
      </c>
      <c r="C372" s="12">
        <v>0</v>
      </c>
      <c r="D372" s="12">
        <v>0</v>
      </c>
      <c r="E372" s="21">
        <v>0</v>
      </c>
    </row>
    <row r="373" spans="1:5" x14ac:dyDescent="0.25">
      <c r="A373" s="190"/>
      <c r="B373" s="11" t="s">
        <v>297</v>
      </c>
      <c r="C373" s="12">
        <v>0</v>
      </c>
      <c r="D373" s="12">
        <v>0</v>
      </c>
      <c r="E373" s="21">
        <v>0</v>
      </c>
    </row>
    <row r="374" spans="1:5" x14ac:dyDescent="0.25">
      <c r="A374" s="190"/>
      <c r="B374" s="11" t="s">
        <v>298</v>
      </c>
      <c r="C374" s="16"/>
      <c r="D374" s="16"/>
      <c r="E374" s="20"/>
    </row>
    <row r="375" spans="1:5" x14ac:dyDescent="0.25">
      <c r="A375" s="190"/>
      <c r="B375" s="11" t="s">
        <v>299</v>
      </c>
      <c r="C375" s="16"/>
      <c r="D375" s="16"/>
      <c r="E375" s="20"/>
    </row>
    <row r="376" spans="1:5" x14ac:dyDescent="0.25">
      <c r="A376" s="190"/>
      <c r="B376" s="11" t="s">
        <v>300</v>
      </c>
      <c r="C376" s="16"/>
      <c r="D376" s="16"/>
      <c r="E376" s="20"/>
    </row>
    <row r="377" spans="1:5" x14ac:dyDescent="0.25">
      <c r="A377" s="191"/>
      <c r="B377" s="11" t="s">
        <v>301</v>
      </c>
      <c r="C377" s="12">
        <v>19</v>
      </c>
      <c r="D377" s="12">
        <v>19</v>
      </c>
      <c r="E377" s="21">
        <v>0</v>
      </c>
    </row>
    <row r="378" spans="1:5" x14ac:dyDescent="0.25">
      <c r="A378" s="22"/>
    </row>
  </sheetData>
  <sheetProtection algorithmName="SHA-512" hashValue="jtJvmp8J5wYw8zMEa4IybQ5l24s5iLlQ9IeEkpQoHAOUmRF5rywr36MI+LVEZDa0HJ/0xBsRpmLc0z/KzEsxkg==" saltValue="XQFz8udynGVIIDeRiCJSX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684F-1792-4721-B680-A68303AAE0F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/Ls3STqUw1A+KuywcSR/MXrH8cYScq7t5GCqwEil1ko+L03zo2TltnMpnwdSJYaF4shbI2qeyGyvhRl2e6wE4g==" saltValue="qPkXYCjpFjXuflSUcMOjW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56D7-3AF2-4182-897B-53C1477AFE8A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vge/MDhWCWEMSwb39pu8tFjwpE0fsKrrRPlY+QTs+HNLpPfoGbHVUD3QwQRRdWqIZhSSRDFSml5wE+Q8m6LGTA==" saltValue="irzjkh45kV+dPhMkX5VDR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F438-88FA-434D-AF0D-3F68D1E10E0B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0</v>
      </c>
      <c r="N6" s="183">
        <f>DatosMedioAmbiente!C55</f>
        <v>0</v>
      </c>
      <c r="O6" s="183">
        <f>DatosMedioAmbiente!C57</f>
        <v>2</v>
      </c>
      <c r="P6" s="183">
        <f>DatosMedioAmbiente!C59</f>
        <v>8</v>
      </c>
      <c r="Q6" s="183">
        <f>DatosMedioAmbiente!C61</f>
        <v>1</v>
      </c>
      <c r="R6" s="183">
        <f>DatosMedioAmbiente!C63</f>
        <v>5</v>
      </c>
      <c r="S6" s="181"/>
      <c r="U6" s="184">
        <f>DatosMedioAmbiente!C54</f>
        <v>1</v>
      </c>
      <c r="V6" s="184">
        <f>DatosMedioAmbiente!C56</f>
        <v>0</v>
      </c>
      <c r="W6" s="184">
        <f>DatosMedioAmbiente!C58</f>
        <v>0</v>
      </c>
      <c r="X6" s="184">
        <f>DatosMedioAmbiente!C60</f>
        <v>3</v>
      </c>
      <c r="Y6" s="184">
        <f>DatosMedioAmbiente!C62</f>
        <v>2</v>
      </c>
      <c r="Z6" s="184">
        <f>DatosMedioAmbiente!C64</f>
        <v>1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g2GcqslW19gt6IIaYX5cU2CfSaYEZ2zmDk0IUHPT6S9rMmblKiCGdouglhv4vMd5ZF+EVsciSZdhP/5Xk6TAgw==" saltValue="Uaud99IcfEA7tFC5/60XS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E1A0-36A1-4420-B05F-DBDBE6EFB1A3}">
  <dimension ref="A1:BI18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978</v>
      </c>
      <c r="G2" s="78" t="s">
        <v>1619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1618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1151</v>
      </c>
      <c r="AB2" s="78" t="s">
        <v>1151</v>
      </c>
      <c r="AD2" s="78" t="s">
        <v>647</v>
      </c>
      <c r="AE2" s="78" t="s">
        <v>1195</v>
      </c>
      <c r="AF2" s="78" t="s">
        <v>1107</v>
      </c>
      <c r="AI2" s="78" t="s">
        <v>229</v>
      </c>
      <c r="AL2" s="78" t="s">
        <v>647</v>
      </c>
      <c r="AM2" s="78" t="s">
        <v>647</v>
      </c>
      <c r="AN2" s="78" t="s">
        <v>647</v>
      </c>
      <c r="AO2" s="78" t="s">
        <v>647</v>
      </c>
      <c r="AV2" s="78" t="s">
        <v>647</v>
      </c>
      <c r="AW2" s="78" t="s">
        <v>1196</v>
      </c>
      <c r="AX2" s="78" t="s">
        <v>1194</v>
      </c>
      <c r="BA2" s="78" t="s">
        <v>82</v>
      </c>
      <c r="BC2" s="78" t="s">
        <v>983</v>
      </c>
      <c r="BD2" s="78" t="s">
        <v>334</v>
      </c>
      <c r="BF2" s="78" t="s">
        <v>104</v>
      </c>
      <c r="BG2" s="78" t="s">
        <v>104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1636</v>
      </c>
      <c r="G3" s="78" t="s">
        <v>1620</v>
      </c>
      <c r="H3" s="78" t="s">
        <v>1619</v>
      </c>
      <c r="I3" s="78" t="s">
        <v>1619</v>
      </c>
      <c r="J3" s="78" t="s">
        <v>1620</v>
      </c>
      <c r="K3" s="78" t="s">
        <v>1622</v>
      </c>
      <c r="L3" s="78" t="s">
        <v>1619</v>
      </c>
      <c r="M3" s="78" t="s">
        <v>1622</v>
      </c>
      <c r="N3" s="78" t="s">
        <v>1620</v>
      </c>
      <c r="O3" s="78" t="s">
        <v>1619</v>
      </c>
      <c r="P3" s="78" t="s">
        <v>1620</v>
      </c>
      <c r="Q3" s="78" t="s">
        <v>1620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1152</v>
      </c>
      <c r="AB3" s="78" t="s">
        <v>1152</v>
      </c>
      <c r="AD3" s="78" t="s">
        <v>649</v>
      </c>
      <c r="AE3" s="78" t="s">
        <v>1197</v>
      </c>
      <c r="AF3" s="78" t="s">
        <v>1049</v>
      </c>
      <c r="AI3" s="78" t="s">
        <v>230</v>
      </c>
      <c r="AL3" s="78" t="s">
        <v>649</v>
      </c>
      <c r="AM3" s="78" t="s">
        <v>649</v>
      </c>
      <c r="AN3" s="78" t="s">
        <v>649</v>
      </c>
      <c r="AO3" s="78" t="s">
        <v>649</v>
      </c>
      <c r="AV3" s="78" t="s">
        <v>649</v>
      </c>
      <c r="AW3" s="78" t="s">
        <v>1197</v>
      </c>
      <c r="AX3" s="78" t="s">
        <v>1197</v>
      </c>
      <c r="BA3" s="78" t="s">
        <v>1802</v>
      </c>
      <c r="BC3" s="78" t="s">
        <v>1804</v>
      </c>
      <c r="BD3" s="78" t="s">
        <v>962</v>
      </c>
      <c r="BF3" s="78" t="s">
        <v>1080</v>
      </c>
      <c r="BG3" s="78" t="s">
        <v>1080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1622</v>
      </c>
      <c r="F4" s="78" t="s">
        <v>111</v>
      </c>
      <c r="G4" s="78" t="s">
        <v>978</v>
      </c>
      <c r="H4" s="78" t="s">
        <v>1620</v>
      </c>
      <c r="I4" s="78" t="s">
        <v>1620</v>
      </c>
      <c r="J4" s="78" t="s">
        <v>1626</v>
      </c>
      <c r="K4" s="78" t="s">
        <v>1631</v>
      </c>
      <c r="L4" s="78" t="s">
        <v>1620</v>
      </c>
      <c r="M4" s="78" t="s">
        <v>1624</v>
      </c>
      <c r="N4" s="78" t="s">
        <v>1624</v>
      </c>
      <c r="O4" s="78" t="s">
        <v>1620</v>
      </c>
      <c r="P4" s="78" t="s">
        <v>1674</v>
      </c>
      <c r="Q4" s="78" t="s">
        <v>1674</v>
      </c>
      <c r="R4" s="78" t="s">
        <v>1062</v>
      </c>
      <c r="S4" s="78" t="s">
        <v>1672</v>
      </c>
      <c r="T4" s="78" t="s">
        <v>1672</v>
      </c>
      <c r="V4" s="78" t="s">
        <v>31</v>
      </c>
      <c r="W4" s="78" t="s">
        <v>1767</v>
      </c>
      <c r="AA4" s="78" t="s">
        <v>1153</v>
      </c>
      <c r="AB4" s="78" t="s">
        <v>1157</v>
      </c>
      <c r="AD4" s="78" t="s">
        <v>651</v>
      </c>
      <c r="AF4" s="78" t="s">
        <v>1204</v>
      </c>
      <c r="AI4" s="78" t="s">
        <v>238</v>
      </c>
      <c r="AL4" s="78" t="s">
        <v>651</v>
      </c>
      <c r="AM4" s="78" t="s">
        <v>651</v>
      </c>
      <c r="AN4" s="78" t="s">
        <v>651</v>
      </c>
      <c r="AO4" s="78" t="s">
        <v>651</v>
      </c>
      <c r="AV4" s="78" t="s">
        <v>651</v>
      </c>
      <c r="AW4" s="78" t="s">
        <v>615</v>
      </c>
      <c r="AX4" s="78" t="s">
        <v>615</v>
      </c>
      <c r="BA4" s="78" t="s">
        <v>1803</v>
      </c>
      <c r="BC4" s="78" t="s">
        <v>989</v>
      </c>
      <c r="BD4" s="78" t="s">
        <v>964</v>
      </c>
    </row>
    <row r="5" spans="1:61" x14ac:dyDescent="0.2">
      <c r="A5" s="78" t="s">
        <v>1051</v>
      </c>
      <c r="B5" s="78" t="s">
        <v>109</v>
      </c>
      <c r="C5" s="78" t="s">
        <v>174</v>
      </c>
      <c r="D5" s="78" t="s">
        <v>1622</v>
      </c>
      <c r="E5" s="78" t="s">
        <v>978</v>
      </c>
      <c r="G5" s="78" t="s">
        <v>1633</v>
      </c>
      <c r="H5" s="78" t="s">
        <v>978</v>
      </c>
      <c r="I5" s="78" t="s">
        <v>1622</v>
      </c>
      <c r="J5" s="78" t="s">
        <v>978</v>
      </c>
      <c r="K5" s="78" t="s">
        <v>1643</v>
      </c>
      <c r="L5" s="78" t="s">
        <v>1622</v>
      </c>
      <c r="M5" s="78" t="s">
        <v>1635</v>
      </c>
      <c r="N5" s="78" t="s">
        <v>1635</v>
      </c>
      <c r="O5" s="78" t="s">
        <v>1626</v>
      </c>
      <c r="P5" s="78" t="s">
        <v>1676</v>
      </c>
      <c r="Q5" s="78" t="s">
        <v>1676</v>
      </c>
      <c r="R5" s="78" t="s">
        <v>1063</v>
      </c>
      <c r="S5" s="78" t="s">
        <v>1673</v>
      </c>
      <c r="T5" s="78" t="s">
        <v>1674</v>
      </c>
      <c r="V5" s="78" t="s">
        <v>32</v>
      </c>
      <c r="AD5" s="78" t="s">
        <v>655</v>
      </c>
      <c r="AF5" s="78" t="s">
        <v>1147</v>
      </c>
      <c r="AI5" s="78" t="s">
        <v>241</v>
      </c>
      <c r="AL5" s="78" t="s">
        <v>653</v>
      </c>
      <c r="AM5" s="78" t="s">
        <v>653</v>
      </c>
      <c r="AN5" s="78" t="s">
        <v>655</v>
      </c>
      <c r="AO5" s="78" t="s">
        <v>653</v>
      </c>
      <c r="AV5" s="78" t="s">
        <v>653</v>
      </c>
      <c r="AW5" s="78" t="s">
        <v>1198</v>
      </c>
      <c r="AX5" s="78" t="s">
        <v>1198</v>
      </c>
      <c r="BC5" s="78" t="s">
        <v>990</v>
      </c>
      <c r="BD5" s="78" t="s">
        <v>965</v>
      </c>
    </row>
    <row r="6" spans="1:61" x14ac:dyDescent="0.2">
      <c r="A6" s="78" t="s">
        <v>1761</v>
      </c>
      <c r="B6" s="78" t="s">
        <v>110</v>
      </c>
      <c r="C6" s="78" t="s">
        <v>1744</v>
      </c>
      <c r="D6" s="78" t="s">
        <v>1625</v>
      </c>
      <c r="E6" s="78" t="s">
        <v>1632</v>
      </c>
      <c r="G6" s="78" t="s">
        <v>1636</v>
      </c>
      <c r="H6" s="78" t="s">
        <v>1631</v>
      </c>
      <c r="I6" s="78" t="s">
        <v>1626</v>
      </c>
      <c r="J6" s="78" t="s">
        <v>1632</v>
      </c>
      <c r="L6" s="78" t="s">
        <v>978</v>
      </c>
      <c r="N6" s="78" t="s">
        <v>1638</v>
      </c>
      <c r="O6" s="78" t="s">
        <v>978</v>
      </c>
      <c r="R6" s="78" t="s">
        <v>1064</v>
      </c>
      <c r="S6" s="78" t="s">
        <v>1675</v>
      </c>
      <c r="T6" s="78" t="s">
        <v>1675</v>
      </c>
      <c r="V6" s="78" t="s">
        <v>33</v>
      </c>
      <c r="AD6" s="78" t="s">
        <v>657</v>
      </c>
      <c r="AF6" s="78" t="s">
        <v>1205</v>
      </c>
      <c r="AI6" s="78" t="s">
        <v>111</v>
      </c>
      <c r="AL6" s="78" t="s">
        <v>655</v>
      </c>
      <c r="AM6" s="78" t="s">
        <v>655</v>
      </c>
      <c r="AN6" s="78" t="s">
        <v>657</v>
      </c>
      <c r="AO6" s="78" t="s">
        <v>655</v>
      </c>
      <c r="AV6" s="78" t="s">
        <v>655</v>
      </c>
      <c r="BC6" s="78" t="s">
        <v>993</v>
      </c>
      <c r="BD6" s="78" t="s">
        <v>966</v>
      </c>
    </row>
    <row r="7" spans="1:61" x14ac:dyDescent="0.2">
      <c r="B7" s="78" t="s">
        <v>111</v>
      </c>
      <c r="C7" s="78" t="s">
        <v>1746</v>
      </c>
      <c r="D7" s="78" t="s">
        <v>1626</v>
      </c>
      <c r="E7" s="78" t="s">
        <v>1636</v>
      </c>
      <c r="G7" s="78" t="s">
        <v>1638</v>
      </c>
      <c r="H7" s="78" t="s">
        <v>1632</v>
      </c>
      <c r="I7" s="78" t="s">
        <v>978</v>
      </c>
      <c r="J7" s="78" t="s">
        <v>1633</v>
      </c>
      <c r="L7" s="78" t="s">
        <v>1643</v>
      </c>
      <c r="O7" s="78" t="s">
        <v>1632</v>
      </c>
      <c r="R7" s="78" t="s">
        <v>1065</v>
      </c>
      <c r="S7" s="78" t="s">
        <v>1676</v>
      </c>
      <c r="T7" s="78" t="s">
        <v>1676</v>
      </c>
      <c r="AD7" s="78" t="s">
        <v>659</v>
      </c>
      <c r="AL7" s="78" t="s">
        <v>657</v>
      </c>
      <c r="AM7" s="78" t="s">
        <v>657</v>
      </c>
      <c r="AN7" s="78" t="s">
        <v>659</v>
      </c>
      <c r="AO7" s="78" t="s">
        <v>657</v>
      </c>
      <c r="AV7" s="78" t="s">
        <v>657</v>
      </c>
      <c r="BC7" s="78" t="s">
        <v>995</v>
      </c>
      <c r="BD7" s="78" t="s">
        <v>518</v>
      </c>
    </row>
    <row r="8" spans="1:61" x14ac:dyDescent="0.2">
      <c r="C8" s="78" t="s">
        <v>209</v>
      </c>
      <c r="D8" s="78" t="s">
        <v>978</v>
      </c>
      <c r="E8" s="78" t="s">
        <v>1638</v>
      </c>
      <c r="G8" s="78" t="s">
        <v>111</v>
      </c>
      <c r="H8" s="78" t="s">
        <v>1633</v>
      </c>
      <c r="I8" s="78" t="s">
        <v>1632</v>
      </c>
      <c r="J8" s="78" t="s">
        <v>1636</v>
      </c>
      <c r="O8" s="78" t="s">
        <v>1633</v>
      </c>
      <c r="R8" s="78" t="s">
        <v>1066</v>
      </c>
      <c r="AL8" s="78" t="s">
        <v>659</v>
      </c>
      <c r="BC8" s="78" t="s">
        <v>980</v>
      </c>
      <c r="BD8" s="78" t="s">
        <v>967</v>
      </c>
    </row>
    <row r="9" spans="1:61" x14ac:dyDescent="0.2">
      <c r="C9" s="78" t="s">
        <v>1747</v>
      </c>
      <c r="D9" s="78" t="s">
        <v>1631</v>
      </c>
      <c r="H9" s="78" t="s">
        <v>1636</v>
      </c>
      <c r="I9" s="78" t="s">
        <v>1633</v>
      </c>
      <c r="J9" s="78" t="s">
        <v>1638</v>
      </c>
      <c r="O9" s="78" t="s">
        <v>1636</v>
      </c>
      <c r="R9" s="78" t="s">
        <v>1067</v>
      </c>
      <c r="BD9" s="78" t="s">
        <v>968</v>
      </c>
    </row>
    <row r="10" spans="1:61" x14ac:dyDescent="0.2">
      <c r="C10" s="78" t="s">
        <v>289</v>
      </c>
      <c r="D10" s="78" t="s">
        <v>1633</v>
      </c>
      <c r="H10" s="78" t="s">
        <v>1638</v>
      </c>
      <c r="I10" s="78" t="s">
        <v>1634</v>
      </c>
      <c r="J10" s="78" t="s">
        <v>111</v>
      </c>
      <c r="O10" s="78" t="s">
        <v>1638</v>
      </c>
      <c r="R10" s="78" t="s">
        <v>1069</v>
      </c>
      <c r="BD10" s="78" t="s">
        <v>969</v>
      </c>
    </row>
    <row r="11" spans="1:61" x14ac:dyDescent="0.2">
      <c r="D11" s="78" t="s">
        <v>1634</v>
      </c>
      <c r="H11" s="78" t="s">
        <v>111</v>
      </c>
      <c r="I11" s="78" t="s">
        <v>1636</v>
      </c>
      <c r="O11" s="78" t="s">
        <v>111</v>
      </c>
      <c r="BD11" s="78" t="s">
        <v>970</v>
      </c>
    </row>
    <row r="12" spans="1:61" x14ac:dyDescent="0.2">
      <c r="D12" s="78" t="s">
        <v>1636</v>
      </c>
      <c r="I12" s="78" t="s">
        <v>1638</v>
      </c>
      <c r="BD12" s="78" t="s">
        <v>971</v>
      </c>
    </row>
    <row r="13" spans="1:61" x14ac:dyDescent="0.2">
      <c r="D13" s="78" t="s">
        <v>1638</v>
      </c>
      <c r="I13" s="78" t="s">
        <v>111</v>
      </c>
      <c r="BD13" s="78" t="s">
        <v>972</v>
      </c>
    </row>
    <row r="14" spans="1:61" x14ac:dyDescent="0.2">
      <c r="D14" s="78" t="s">
        <v>1642</v>
      </c>
      <c r="BD14" s="78" t="s">
        <v>973</v>
      </c>
    </row>
    <row r="15" spans="1:61" x14ac:dyDescent="0.2">
      <c r="D15" s="78" t="s">
        <v>111</v>
      </c>
      <c r="BD15" s="78" t="s">
        <v>974</v>
      </c>
    </row>
    <row r="16" spans="1:61" x14ac:dyDescent="0.2">
      <c r="BD16" s="78" t="s">
        <v>111</v>
      </c>
    </row>
    <row r="17" spans="56:56" x14ac:dyDescent="0.2">
      <c r="BD17" s="78" t="s">
        <v>975</v>
      </c>
    </row>
    <row r="18" spans="56:56" x14ac:dyDescent="0.2">
      <c r="BD18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C188-39E8-47CC-A9B4-F0711C78D14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1301</v>
      </c>
      <c r="D4" s="95">
        <f>SUM(DatosViolenciaGénero!D63:D69)</f>
        <v>349</v>
      </c>
    </row>
    <row r="5" spans="2:4" x14ac:dyDescent="0.2">
      <c r="B5" s="94" t="s">
        <v>1620</v>
      </c>
      <c r="C5" s="95">
        <f>SUM(DatosViolenciaGénero!C70:C73)</f>
        <v>412</v>
      </c>
      <c r="D5" s="95">
        <f>SUM(DatosViolenciaGénero!D70:D73)</f>
        <v>183</v>
      </c>
    </row>
    <row r="6" spans="2:4" ht="12.75" customHeight="1" x14ac:dyDescent="0.2">
      <c r="B6" s="94" t="s">
        <v>1672</v>
      </c>
      <c r="C6" s="95">
        <f>DatosViolenciaGénero!C74</f>
        <v>48</v>
      </c>
      <c r="D6" s="95">
        <f>DatosViolenciaGénero!D74</f>
        <v>58</v>
      </c>
    </row>
    <row r="7" spans="2:4" ht="12.75" customHeight="1" x14ac:dyDescent="0.2">
      <c r="B7" s="94" t="s">
        <v>1673</v>
      </c>
      <c r="C7" s="95">
        <f>SUM(DatosViolenciaGénero!C75:C77)</f>
        <v>6</v>
      </c>
      <c r="D7" s="95">
        <f>SUM(DatosViolenciaGénero!D75:D77)</f>
        <v>0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1</v>
      </c>
    </row>
    <row r="9" spans="2:4" ht="12.75" customHeight="1" x14ac:dyDescent="0.2">
      <c r="B9" s="94" t="s">
        <v>1675</v>
      </c>
      <c r="C9" s="95">
        <f>DatosViolenciaGénero!C78</f>
        <v>1</v>
      </c>
      <c r="D9" s="95">
        <f>DatosViolenciaGénero!D78</f>
        <v>3</v>
      </c>
    </row>
    <row r="10" spans="2:4" ht="12.75" customHeight="1" x14ac:dyDescent="0.2">
      <c r="B10" s="94" t="s">
        <v>1676</v>
      </c>
      <c r="C10" s="95">
        <f>SUM(DatosViolenciaGénero!C79:C80)</f>
        <v>293</v>
      </c>
      <c r="D10" s="95">
        <f>SUM(DatosViolenciaGénero!D79:D80)</f>
        <v>207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26</v>
      </c>
    </row>
    <row r="16" spans="2:4" ht="13.5" thickBot="1" x14ac:dyDescent="0.25">
      <c r="B16" s="98" t="s">
        <v>1679</v>
      </c>
      <c r="C16" s="99">
        <f>DatosViolenciaGénero!C39</f>
        <v>452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8601-BE56-4C69-86FE-131EE91D825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175</v>
      </c>
      <c r="D4" s="95">
        <f>SUM(DatosViolenciaDoméstica!D48:D54)</f>
        <v>68</v>
      </c>
    </row>
    <row r="5" spans="2:4" x14ac:dyDescent="0.2">
      <c r="B5" s="94" t="s">
        <v>1620</v>
      </c>
      <c r="C5" s="95">
        <f>SUM(DatosViolenciaDoméstica!C55:C58)</f>
        <v>29</v>
      </c>
      <c r="D5" s="95">
        <f>SUM(DatosViolenciaDoméstica!D55:D58)</f>
        <v>20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1</v>
      </c>
      <c r="D8" s="95">
        <f>DatosViolenciaDoméstica!D66</f>
        <v>1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25</v>
      </c>
      <c r="D10" s="95">
        <f>SUM(DatosViolenciaDoméstica!D64:D65)</f>
        <v>26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1</v>
      </c>
    </row>
    <row r="16" spans="2:4" ht="13.5" thickBot="1" x14ac:dyDescent="0.25">
      <c r="B16" s="98" t="s">
        <v>1679</v>
      </c>
      <c r="C16" s="99">
        <f>DatosViolenciaDoméstica!C34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F379-98A6-4EF8-8BB1-75B27FB5DE0E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343</v>
      </c>
      <c r="E5" s="84" t="s">
        <v>1657</v>
      </c>
      <c r="F5" s="85">
        <f>DatosMenores!C105+DatosMenores!C106</f>
        <v>7</v>
      </c>
    </row>
    <row r="6" spans="2:6" ht="33.75" x14ac:dyDescent="0.2">
      <c r="B6" s="241"/>
      <c r="C6" s="82" t="s">
        <v>1013</v>
      </c>
      <c r="D6" s="83">
        <f>DatosMenores!C87</f>
        <v>460</v>
      </c>
      <c r="E6" s="86" t="s">
        <v>1658</v>
      </c>
      <c r="F6" s="85">
        <f>DatosMenores!C107</f>
        <v>11</v>
      </c>
    </row>
    <row r="7" spans="2:6" ht="33.75" x14ac:dyDescent="0.2">
      <c r="B7" s="240" t="s">
        <v>1659</v>
      </c>
      <c r="C7" s="82" t="s">
        <v>1018</v>
      </c>
      <c r="D7" s="83">
        <f>DatosMenores!C88</f>
        <v>54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24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79</v>
      </c>
      <c r="E9" s="86" t="s">
        <v>1662</v>
      </c>
      <c r="F9" s="85">
        <f>DatosMenores!C110</f>
        <v>1</v>
      </c>
    </row>
    <row r="10" spans="2:6" ht="22.5" x14ac:dyDescent="0.2">
      <c r="B10" s="241"/>
      <c r="C10" s="82" t="s">
        <v>1013</v>
      </c>
      <c r="D10" s="83">
        <f>DatosMenores!C91</f>
        <v>290</v>
      </c>
      <c r="E10" s="86" t="s">
        <v>1663</v>
      </c>
      <c r="F10" s="85">
        <f>DatosMenores!C111</f>
        <v>0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3</v>
      </c>
    </row>
    <row r="14" spans="2:6" x14ac:dyDescent="0.2">
      <c r="B14" s="241"/>
      <c r="C14" s="82" t="s">
        <v>1013</v>
      </c>
      <c r="D14" s="83">
        <f>DatosMenores!C95</f>
        <v>0</v>
      </c>
    </row>
    <row r="15" spans="2:6" x14ac:dyDescent="0.2">
      <c r="B15" s="240" t="s">
        <v>1667</v>
      </c>
      <c r="C15" s="82" t="s">
        <v>1018</v>
      </c>
      <c r="D15" s="83">
        <f>DatosMenores!C96</f>
        <v>9</v>
      </c>
    </row>
    <row r="16" spans="2:6" x14ac:dyDescent="0.2">
      <c r="B16" s="241"/>
      <c r="C16" s="82" t="s">
        <v>1013</v>
      </c>
      <c r="D16" s="83">
        <f>DatosMenores!C97</f>
        <v>3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2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FAD8-AE8E-401C-A761-9291E2C7862F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4406</v>
      </c>
      <c r="E11" s="62">
        <f>DatosDelitos!H5+DatosDelitos!H13-DatosDelitos!H17</f>
        <v>235</v>
      </c>
      <c r="F11" s="62">
        <f>DatosDelitos!I5+DatosDelitos!I13-DatosDelitos!I17</f>
        <v>137</v>
      </c>
      <c r="G11" s="62">
        <f>DatosDelitos!J5+DatosDelitos!J13-DatosDelitos!J17</f>
        <v>8</v>
      </c>
      <c r="H11" s="63">
        <f>DatosDelitos!K5+DatosDelitos!K13-DatosDelitos!K17</f>
        <v>9</v>
      </c>
      <c r="I11" s="63">
        <f>DatosDelitos!L5+DatosDelitos!L13-DatosDelitos!L17</f>
        <v>1</v>
      </c>
      <c r="J11" s="63">
        <f>DatosDelitos!M5+DatosDelitos!M13-DatosDelitos!M17</f>
        <v>5</v>
      </c>
      <c r="K11" s="63">
        <f>DatosDelitos!O5+DatosDelitos!O13-DatosDelitos!O17</f>
        <v>8</v>
      </c>
      <c r="L11" s="64">
        <f>DatosDelitos!P5+DatosDelitos!P13-DatosDelitos!P17</f>
        <v>251</v>
      </c>
    </row>
    <row r="12" spans="2:13" ht="13.35" customHeight="1" x14ac:dyDescent="0.2">
      <c r="B12" s="244" t="s">
        <v>329</v>
      </c>
      <c r="C12" s="244"/>
      <c r="D12" s="65">
        <f>DatosDelitos!C10</f>
        <v>0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2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937</v>
      </c>
      <c r="E15" s="66">
        <f>DatosDelitos!H17+DatosDelitos!H44</f>
        <v>240</v>
      </c>
      <c r="F15" s="66">
        <f>DatosDelitos!I16+DatosDelitos!I44</f>
        <v>14</v>
      </c>
      <c r="G15" s="66">
        <f>DatosDelitos!J17+DatosDelitos!J44</f>
        <v>0</v>
      </c>
      <c r="H15" s="66">
        <f>DatosDelitos!K17+DatosDelitos!K44</f>
        <v>2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2</v>
      </c>
      <c r="L15" s="67">
        <f>DatosDelitos!P17+DatosDelitos!P44</f>
        <v>362</v>
      </c>
    </row>
    <row r="16" spans="2:13" ht="13.35" customHeight="1" x14ac:dyDescent="0.2">
      <c r="B16" s="244" t="s">
        <v>1620</v>
      </c>
      <c r="C16" s="244"/>
      <c r="D16" s="65">
        <f>DatosDelitos!C30</f>
        <v>494</v>
      </c>
      <c r="E16" s="66">
        <f>DatosDelitos!H30</f>
        <v>105</v>
      </c>
      <c r="F16" s="66">
        <f>DatosDelitos!I30</f>
        <v>84</v>
      </c>
      <c r="G16" s="66">
        <f>DatosDelitos!J30</f>
        <v>0</v>
      </c>
      <c r="H16" s="66">
        <f>DatosDelitos!K30</f>
        <v>2</v>
      </c>
      <c r="I16" s="66">
        <f>DatosDelitos!L30</f>
        <v>0</v>
      </c>
      <c r="J16" s="66">
        <f>DatosDelitos!M30</f>
        <v>2</v>
      </c>
      <c r="K16" s="66">
        <f>DatosDelitos!O30</f>
        <v>0</v>
      </c>
      <c r="L16" s="67">
        <f>DatosDelitos!P30</f>
        <v>259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20</v>
      </c>
      <c r="E17" s="66">
        <f>DatosDelitos!H42-DatosDelitos!H44</f>
        <v>7</v>
      </c>
      <c r="F17" s="66">
        <f>DatosDelitos!I42-DatosDelitos!I44</f>
        <v>3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2</v>
      </c>
    </row>
    <row r="18" spans="2:12" ht="13.35" customHeight="1" x14ac:dyDescent="0.2">
      <c r="B18" s="244" t="s">
        <v>1622</v>
      </c>
      <c r="C18" s="244"/>
      <c r="D18" s="65">
        <f>DatosDelitos!C50</f>
        <v>286</v>
      </c>
      <c r="E18" s="66">
        <f>DatosDelitos!H50</f>
        <v>74</v>
      </c>
      <c r="F18" s="66">
        <f>DatosDelitos!I50</f>
        <v>25</v>
      </c>
      <c r="G18" s="66">
        <f>DatosDelitos!J50</f>
        <v>20</v>
      </c>
      <c r="H18" s="66">
        <f>DatosDelitos!K50</f>
        <v>16</v>
      </c>
      <c r="I18" s="66">
        <f>DatosDelitos!L50</f>
        <v>1</v>
      </c>
      <c r="J18" s="66">
        <f>DatosDelitos!M50</f>
        <v>0</v>
      </c>
      <c r="K18" s="66">
        <f>DatosDelitos!O50</f>
        <v>1</v>
      </c>
      <c r="L18" s="67">
        <f>DatosDelitos!P50</f>
        <v>38</v>
      </c>
    </row>
    <row r="19" spans="2:12" ht="13.35" customHeight="1" x14ac:dyDescent="0.2">
      <c r="B19" s="244" t="s">
        <v>1623</v>
      </c>
      <c r="C19" s="244"/>
      <c r="D19" s="65">
        <f>DatosDelitos!C72</f>
        <v>2</v>
      </c>
      <c r="E19" s="66">
        <f>DatosDelitos!H72</f>
        <v>2</v>
      </c>
      <c r="F19" s="66">
        <f>DatosDelitos!I72</f>
        <v>4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2</v>
      </c>
    </row>
    <row r="20" spans="2:12" ht="27" customHeight="1" x14ac:dyDescent="0.2">
      <c r="B20" s="244" t="s">
        <v>1624</v>
      </c>
      <c r="C20" s="244"/>
      <c r="D20" s="65">
        <f>DatosDelitos!C74</f>
        <v>57</v>
      </c>
      <c r="E20" s="66">
        <f>DatosDelitos!H74</f>
        <v>6</v>
      </c>
      <c r="F20" s="66">
        <f>DatosDelitos!I74</f>
        <v>1</v>
      </c>
      <c r="G20" s="66">
        <f>DatosDelitos!J74</f>
        <v>0</v>
      </c>
      <c r="H20" s="66">
        <f>DatosDelitos!K74</f>
        <v>0</v>
      </c>
      <c r="I20" s="66">
        <f>DatosDelitos!L74</f>
        <v>4</v>
      </c>
      <c r="J20" s="66">
        <f>DatosDelitos!M74</f>
        <v>4</v>
      </c>
      <c r="K20" s="66">
        <f>DatosDelitos!O74</f>
        <v>0</v>
      </c>
      <c r="L20" s="67">
        <f>DatosDelitos!P74</f>
        <v>11</v>
      </c>
    </row>
    <row r="21" spans="2:12" ht="13.35" customHeight="1" x14ac:dyDescent="0.2">
      <c r="B21" s="245" t="s">
        <v>1625</v>
      </c>
      <c r="C21" s="245"/>
      <c r="D21" s="65">
        <f>DatosDelitos!C82</f>
        <v>101</v>
      </c>
      <c r="E21" s="66">
        <f>DatosDelitos!H82</f>
        <v>5</v>
      </c>
      <c r="F21" s="66">
        <f>DatosDelitos!I82</f>
        <v>1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4</v>
      </c>
    </row>
    <row r="22" spans="2:12" ht="13.35" customHeight="1" x14ac:dyDescent="0.2">
      <c r="B22" s="244" t="s">
        <v>1626</v>
      </c>
      <c r="C22" s="244"/>
      <c r="D22" s="65">
        <f>DatosDelitos!C85</f>
        <v>257</v>
      </c>
      <c r="E22" s="66">
        <f>DatosDelitos!H85</f>
        <v>149</v>
      </c>
      <c r="F22" s="66">
        <f>DatosDelitos!I85</f>
        <v>65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63</v>
      </c>
    </row>
    <row r="23" spans="2:12" ht="13.35" customHeight="1" x14ac:dyDescent="0.2">
      <c r="B23" s="244" t="s">
        <v>978</v>
      </c>
      <c r="C23" s="244"/>
      <c r="D23" s="65">
        <f>DatosDelitos!C97</f>
        <v>3178</v>
      </c>
      <c r="E23" s="66">
        <f>DatosDelitos!H97</f>
        <v>1286</v>
      </c>
      <c r="F23" s="66">
        <f>DatosDelitos!I97</f>
        <v>648</v>
      </c>
      <c r="G23" s="66">
        <f>DatosDelitos!J97</f>
        <v>0</v>
      </c>
      <c r="H23" s="66">
        <f>DatosDelitos!K97</f>
        <v>1</v>
      </c>
      <c r="I23" s="66">
        <f>DatosDelitos!L97</f>
        <v>0</v>
      </c>
      <c r="J23" s="66">
        <f>DatosDelitos!M97</f>
        <v>0</v>
      </c>
      <c r="K23" s="66">
        <f>DatosDelitos!O97</f>
        <v>6</v>
      </c>
      <c r="L23" s="67">
        <f>DatosDelitos!P97</f>
        <v>677</v>
      </c>
    </row>
    <row r="24" spans="2:12" ht="27" customHeight="1" x14ac:dyDescent="0.2">
      <c r="B24" s="244" t="s">
        <v>1627</v>
      </c>
      <c r="C24" s="244"/>
      <c r="D24" s="65">
        <f>DatosDelitos!C131</f>
        <v>3</v>
      </c>
      <c r="E24" s="66">
        <f>DatosDelitos!H131</f>
        <v>8</v>
      </c>
      <c r="F24" s="66">
        <f>DatosDelitos!I131</f>
        <v>8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5</v>
      </c>
    </row>
    <row r="25" spans="2:12" ht="13.35" customHeight="1" x14ac:dyDescent="0.2">
      <c r="B25" s="244" t="s">
        <v>1628</v>
      </c>
      <c r="C25" s="244"/>
      <c r="D25" s="65">
        <f>DatosDelitos!C137</f>
        <v>45</v>
      </c>
      <c r="E25" s="66">
        <f>DatosDelitos!H137</f>
        <v>22</v>
      </c>
      <c r="F25" s="66">
        <f>DatosDelitos!I137</f>
        <v>9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8</v>
      </c>
    </row>
    <row r="26" spans="2:12" ht="13.35" customHeight="1" x14ac:dyDescent="0.2">
      <c r="B26" s="245" t="s">
        <v>1629</v>
      </c>
      <c r="C26" s="245"/>
      <c r="D26" s="65">
        <f>DatosDelitos!C144</f>
        <v>2</v>
      </c>
      <c r="E26" s="66">
        <f>DatosDelitos!H144</f>
        <v>0</v>
      </c>
      <c r="F26" s="66">
        <f>DatosDelitos!I144</f>
        <v>1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2</v>
      </c>
    </row>
    <row r="27" spans="2:12" ht="38.25" customHeight="1" x14ac:dyDescent="0.2">
      <c r="B27" s="244" t="s">
        <v>1630</v>
      </c>
      <c r="C27" s="244"/>
      <c r="D27" s="65">
        <f>DatosDelitos!C147</f>
        <v>53</v>
      </c>
      <c r="E27" s="66">
        <f>DatosDelitos!H147</f>
        <v>18</v>
      </c>
      <c r="F27" s="66">
        <f>DatosDelitos!I147</f>
        <v>14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20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102</v>
      </c>
      <c r="E28" s="66">
        <f>DatosDelitos!H156+SUM(DatosDelitos!H167:H172)</f>
        <v>36</v>
      </c>
      <c r="F28" s="66">
        <f>DatosDelitos!I156+SUM(DatosDelitos!I167:I172)</f>
        <v>0</v>
      </c>
      <c r="G28" s="66">
        <f>DatosDelitos!J156+SUM(DatosDelitos!J167:J172)</f>
        <v>1</v>
      </c>
      <c r="H28" s="66">
        <f>DatosDelitos!K156+SUM(DatosDelitos!K167:K172)</f>
        <v>0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0</v>
      </c>
      <c r="L28" s="66">
        <f>DatosDelitos!P156+SUM(DatosDelitos!P167:Q172)</f>
        <v>2</v>
      </c>
    </row>
    <row r="29" spans="2:12" ht="13.35" customHeight="1" x14ac:dyDescent="0.2">
      <c r="B29" s="244" t="s">
        <v>1632</v>
      </c>
      <c r="C29" s="244"/>
      <c r="D29" s="65">
        <f>SUM(DatosDelitos!C173:C177)</f>
        <v>100</v>
      </c>
      <c r="E29" s="66">
        <f>SUM(DatosDelitos!H173:H177)</f>
        <v>82</v>
      </c>
      <c r="F29" s="66">
        <f>SUM(DatosDelitos!I173:I177)</f>
        <v>84</v>
      </c>
      <c r="G29" s="66">
        <f>SUM(DatosDelitos!J173:J177)</f>
        <v>0</v>
      </c>
      <c r="H29" s="66">
        <f>SUM(DatosDelitos!K173:K177)</f>
        <v>0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10</v>
      </c>
      <c r="L29" s="66">
        <f>SUM(DatosDelitos!P173:P177)</f>
        <v>78</v>
      </c>
    </row>
    <row r="30" spans="2:12" ht="13.35" customHeight="1" x14ac:dyDescent="0.2">
      <c r="B30" s="244" t="s">
        <v>1633</v>
      </c>
      <c r="C30" s="244"/>
      <c r="D30" s="65">
        <f>DatosDelitos!C178</f>
        <v>400</v>
      </c>
      <c r="E30" s="66">
        <f>DatosDelitos!H178</f>
        <v>276</v>
      </c>
      <c r="F30" s="66">
        <f>DatosDelitos!I178</f>
        <v>193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975</v>
      </c>
    </row>
    <row r="31" spans="2:12" ht="13.35" customHeight="1" x14ac:dyDescent="0.2">
      <c r="B31" s="244" t="s">
        <v>1634</v>
      </c>
      <c r="C31" s="244"/>
      <c r="D31" s="65">
        <f>DatosDelitos!C186</f>
        <v>197</v>
      </c>
      <c r="E31" s="66">
        <f>DatosDelitos!H186</f>
        <v>69</v>
      </c>
      <c r="F31" s="66">
        <f>DatosDelitos!I186</f>
        <v>28</v>
      </c>
      <c r="G31" s="66">
        <f>DatosDelitos!J186</f>
        <v>0</v>
      </c>
      <c r="H31" s="66">
        <f>DatosDelitos!K186</f>
        <v>0</v>
      </c>
      <c r="I31" s="66">
        <f>DatosDelitos!L186</f>
        <v>0</v>
      </c>
      <c r="J31" s="66">
        <f>DatosDelitos!M186</f>
        <v>0</v>
      </c>
      <c r="K31" s="66">
        <f>DatosDelitos!O186</f>
        <v>0</v>
      </c>
      <c r="L31" s="66">
        <f>DatosDelitos!P186</f>
        <v>37</v>
      </c>
    </row>
    <row r="32" spans="2:12" ht="13.35" customHeight="1" x14ac:dyDescent="0.2">
      <c r="B32" s="244" t="s">
        <v>1635</v>
      </c>
      <c r="C32" s="244"/>
      <c r="D32" s="65">
        <f>DatosDelitos!C201</f>
        <v>20</v>
      </c>
      <c r="E32" s="66">
        <f>DatosDelitos!H201</f>
        <v>4</v>
      </c>
      <c r="F32" s="66">
        <f>DatosDelitos!I201</f>
        <v>3</v>
      </c>
      <c r="G32" s="66">
        <f>DatosDelitos!J201</f>
        <v>0</v>
      </c>
      <c r="H32" s="66">
        <f>DatosDelitos!K201</f>
        <v>0</v>
      </c>
      <c r="I32" s="66">
        <f>DatosDelitos!L201</f>
        <v>1</v>
      </c>
      <c r="J32" s="66">
        <f>DatosDelitos!M201</f>
        <v>1</v>
      </c>
      <c r="K32" s="66">
        <f>DatosDelitos!O201</f>
        <v>0</v>
      </c>
      <c r="L32" s="66">
        <f>DatosDelitos!P201</f>
        <v>5</v>
      </c>
    </row>
    <row r="33" spans="2:13" ht="13.35" customHeight="1" x14ac:dyDescent="0.2">
      <c r="B33" s="244" t="s">
        <v>1636</v>
      </c>
      <c r="C33" s="244"/>
      <c r="D33" s="65">
        <f>DatosDelitos!C223</f>
        <v>901</v>
      </c>
      <c r="E33" s="66">
        <f>DatosDelitos!H223</f>
        <v>365</v>
      </c>
      <c r="F33" s="66">
        <f>DatosDelitos!I223</f>
        <v>197</v>
      </c>
      <c r="G33" s="66">
        <f>DatosDelitos!J223</f>
        <v>0</v>
      </c>
      <c r="H33" s="66">
        <f>DatosDelitos!K223</f>
        <v>0</v>
      </c>
      <c r="I33" s="66">
        <f>DatosDelitos!L223</f>
        <v>0</v>
      </c>
      <c r="J33" s="66">
        <f>DatosDelitos!M223</f>
        <v>0</v>
      </c>
      <c r="K33" s="66">
        <f>DatosDelitos!O223</f>
        <v>3</v>
      </c>
      <c r="L33" s="66">
        <f>DatosDelitos!P223</f>
        <v>333</v>
      </c>
    </row>
    <row r="34" spans="2:13" ht="13.35" customHeight="1" x14ac:dyDescent="0.2">
      <c r="B34" s="244" t="s">
        <v>1637</v>
      </c>
      <c r="C34" s="244"/>
      <c r="D34" s="65">
        <f>DatosDelitos!C244</f>
        <v>7</v>
      </c>
      <c r="E34" s="66">
        <f>DatosDelitos!H244</f>
        <v>7</v>
      </c>
      <c r="F34" s="66">
        <f>DatosDelitos!I244</f>
        <v>5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3</v>
      </c>
    </row>
    <row r="35" spans="2:13" ht="13.35" customHeight="1" x14ac:dyDescent="0.2">
      <c r="B35" s="244" t="s">
        <v>1638</v>
      </c>
      <c r="C35" s="244"/>
      <c r="D35" s="65">
        <f>DatosDelitos!C271</f>
        <v>147</v>
      </c>
      <c r="E35" s="66">
        <f>DatosDelitos!H271</f>
        <v>134</v>
      </c>
      <c r="F35" s="66">
        <f>DatosDelitos!I271</f>
        <v>82</v>
      </c>
      <c r="G35" s="66">
        <f>DatosDelitos!J271</f>
        <v>0</v>
      </c>
      <c r="H35" s="66">
        <f>DatosDelitos!K271</f>
        <v>0</v>
      </c>
      <c r="I35" s="66">
        <f>DatosDelitos!L271</f>
        <v>0</v>
      </c>
      <c r="J35" s="66">
        <f>DatosDelitos!M271</f>
        <v>1</v>
      </c>
      <c r="K35" s="66">
        <f>DatosDelitos!O271</f>
        <v>1</v>
      </c>
      <c r="L35" s="66">
        <f>DatosDelitos!P271</f>
        <v>176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3</v>
      </c>
      <c r="E38" s="66">
        <f>DatosDelitos!H312+DatosDelitos!H318+DatosDelitos!H320</f>
        <v>6</v>
      </c>
      <c r="F38" s="66">
        <f>DatosDelitos!I312+DatosDelitos!I318+DatosDelitos!I320</f>
        <v>2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1</v>
      </c>
    </row>
    <row r="39" spans="2:13" ht="13.35" customHeight="1" x14ac:dyDescent="0.2">
      <c r="B39" s="244" t="s">
        <v>1642</v>
      </c>
      <c r="C39" s="244"/>
      <c r="D39" s="65">
        <f>DatosDelitos!C323</f>
        <v>3077</v>
      </c>
      <c r="E39" s="66">
        <f>DatosDelitos!H323</f>
        <v>0</v>
      </c>
      <c r="F39" s="66">
        <f>DatosDelitos!I323</f>
        <v>0</v>
      </c>
      <c r="G39" s="66">
        <f>DatosDelitos!J323</f>
        <v>0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0</v>
      </c>
    </row>
    <row r="40" spans="2:13" ht="13.35" customHeight="1" x14ac:dyDescent="0.2">
      <c r="B40" s="244" t="s">
        <v>1643</v>
      </c>
      <c r="C40" s="244"/>
      <c r="D40" s="65">
        <f>DatosDelitos!C325</f>
        <v>0</v>
      </c>
      <c r="E40" s="65">
        <f>DatosDelitos!H325</f>
        <v>2</v>
      </c>
      <c r="F40" s="65">
        <f>DatosDelitos!I325</f>
        <v>0</v>
      </c>
      <c r="G40" s="65">
        <f>DatosDelitos!J325</f>
        <v>1</v>
      </c>
      <c r="H40" s="65">
        <f>DatosDelitos!K325</f>
        <v>1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0</v>
      </c>
    </row>
    <row r="41" spans="2:13" ht="13.35" customHeight="1" x14ac:dyDescent="0.2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14797</v>
      </c>
      <c r="E43" s="68">
        <f t="shared" ref="E43:L43" si="0">SUM(E11:E42)</f>
        <v>3138</v>
      </c>
      <c r="F43" s="68">
        <f t="shared" si="0"/>
        <v>1608</v>
      </c>
      <c r="G43" s="68">
        <f t="shared" si="0"/>
        <v>30</v>
      </c>
      <c r="H43" s="68">
        <f t="shared" si="0"/>
        <v>31</v>
      </c>
      <c r="I43" s="68">
        <f t="shared" si="0"/>
        <v>7</v>
      </c>
      <c r="J43" s="68">
        <f t="shared" si="0"/>
        <v>13</v>
      </c>
      <c r="K43" s="68">
        <f t="shared" si="0"/>
        <v>31</v>
      </c>
      <c r="L43" s="68">
        <f t="shared" si="0"/>
        <v>3314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29</v>
      </c>
      <c r="E50" s="71">
        <f>DatosDelitos!G13-DatosDelitos!G17</f>
        <v>19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1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943</v>
      </c>
      <c r="E54" s="71">
        <f>DatosDelitos!G17+DatosDelitos!G44</f>
        <v>309</v>
      </c>
    </row>
    <row r="55" spans="2:5" ht="13.35" customHeight="1" x14ac:dyDescent="0.25">
      <c r="B55" s="246" t="s">
        <v>1620</v>
      </c>
      <c r="C55" s="246"/>
      <c r="D55" s="71">
        <f>DatosDelitos!F30</f>
        <v>111</v>
      </c>
      <c r="E55" s="71">
        <f>DatosDelitos!G30</f>
        <v>185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6</v>
      </c>
      <c r="E56" s="71">
        <f>DatosDelitos!G42-DatosDelitos!G44</f>
        <v>1</v>
      </c>
    </row>
    <row r="57" spans="2:5" ht="13.35" customHeight="1" x14ac:dyDescent="0.25">
      <c r="B57" s="246" t="s">
        <v>1622</v>
      </c>
      <c r="C57" s="246"/>
      <c r="D57" s="71">
        <f>DatosDelitos!F50</f>
        <v>7</v>
      </c>
      <c r="E57" s="71">
        <f>DatosDelitos!G50</f>
        <v>3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6" t="s">
        <v>1648</v>
      </c>
      <c r="C59" s="246"/>
      <c r="D59" s="71">
        <f>DatosDelitos!F74</f>
        <v>5</v>
      </c>
      <c r="E59" s="71">
        <f>DatosDelitos!G74</f>
        <v>7</v>
      </c>
    </row>
    <row r="60" spans="2:5" ht="13.35" customHeight="1" x14ac:dyDescent="0.25">
      <c r="B60" s="246" t="s">
        <v>1625</v>
      </c>
      <c r="C60" s="246"/>
      <c r="D60" s="71">
        <f>DatosDelitos!F82</f>
        <v>0</v>
      </c>
      <c r="E60" s="71">
        <f>DatosDelitos!G82</f>
        <v>0</v>
      </c>
    </row>
    <row r="61" spans="2:5" ht="13.35" customHeight="1" x14ac:dyDescent="0.25">
      <c r="B61" s="246" t="s">
        <v>1626</v>
      </c>
      <c r="C61" s="246"/>
      <c r="D61" s="71">
        <f>DatosDelitos!F85</f>
        <v>5</v>
      </c>
      <c r="E61" s="71">
        <f>DatosDelitos!G85</f>
        <v>4</v>
      </c>
    </row>
    <row r="62" spans="2:5" ht="13.35" customHeight="1" x14ac:dyDescent="0.25">
      <c r="B62" s="246" t="s">
        <v>978</v>
      </c>
      <c r="C62" s="246"/>
      <c r="D62" s="71">
        <f>DatosDelitos!F97</f>
        <v>105</v>
      </c>
      <c r="E62" s="71">
        <f>DatosDelitos!G97</f>
        <v>64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2</v>
      </c>
      <c r="E66" s="71">
        <f>DatosDelitos!G147</f>
        <v>2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1</v>
      </c>
      <c r="E67" s="71">
        <f>DatosDelitos!G156+SUM(DatosDelitos!G167:H172)</f>
        <v>32</v>
      </c>
    </row>
    <row r="68" spans="2:5" ht="13.35" customHeight="1" x14ac:dyDescent="0.25">
      <c r="B68" s="246" t="s">
        <v>1632</v>
      </c>
      <c r="C68" s="246"/>
      <c r="D68" s="71">
        <f>SUM(DatosDelitos!F173:G177)</f>
        <v>3</v>
      </c>
      <c r="E68" s="71">
        <f>SUM(DatosDelitos!G173:H177)</f>
        <v>84</v>
      </c>
    </row>
    <row r="69" spans="2:5" ht="13.35" customHeight="1" x14ac:dyDescent="0.25">
      <c r="B69" s="246" t="s">
        <v>1633</v>
      </c>
      <c r="C69" s="246"/>
      <c r="D69" s="71">
        <f>DatosDelitos!F178</f>
        <v>994</v>
      </c>
      <c r="E69" s="71">
        <f>DatosDelitos!G178</f>
        <v>831</v>
      </c>
    </row>
    <row r="70" spans="2:5" ht="13.35" customHeight="1" x14ac:dyDescent="0.25">
      <c r="B70" s="246" t="s">
        <v>1634</v>
      </c>
      <c r="C70" s="246"/>
      <c r="D70" s="71">
        <f>DatosDelitos!F186</f>
        <v>8</v>
      </c>
      <c r="E70" s="71">
        <f>DatosDelitos!G186</f>
        <v>7</v>
      </c>
    </row>
    <row r="71" spans="2:5" ht="13.35" customHeight="1" x14ac:dyDescent="0.25">
      <c r="B71" s="246" t="s">
        <v>1635</v>
      </c>
      <c r="C71" s="246"/>
      <c r="D71" s="71">
        <f>DatosDelitos!F201</f>
        <v>5</v>
      </c>
      <c r="E71" s="71">
        <f>DatosDelitos!G201</f>
        <v>0</v>
      </c>
    </row>
    <row r="72" spans="2:5" ht="13.35" customHeight="1" x14ac:dyDescent="0.25">
      <c r="B72" s="246" t="s">
        <v>1636</v>
      </c>
      <c r="C72" s="246"/>
      <c r="D72" s="71">
        <f>DatosDelitos!F223</f>
        <v>351</v>
      </c>
      <c r="E72" s="71">
        <f>DatosDelitos!G223</f>
        <v>211</v>
      </c>
    </row>
    <row r="73" spans="2:5" ht="13.35" customHeight="1" x14ac:dyDescent="0.25">
      <c r="B73" s="246" t="s">
        <v>1637</v>
      </c>
      <c r="C73" s="246"/>
      <c r="D73" s="71">
        <f>DatosDelitos!F244</f>
        <v>0</v>
      </c>
      <c r="E73" s="71">
        <f>DatosDelitos!G244</f>
        <v>1</v>
      </c>
    </row>
    <row r="74" spans="2:5" ht="13.35" customHeight="1" x14ac:dyDescent="0.25">
      <c r="B74" s="246" t="s">
        <v>1638</v>
      </c>
      <c r="C74" s="246"/>
      <c r="D74" s="71">
        <f>DatosDelitos!F271</f>
        <v>118</v>
      </c>
      <c r="E74" s="71">
        <f>DatosDelitos!G271</f>
        <v>72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6" t="s">
        <v>1642</v>
      </c>
      <c r="C78" s="246"/>
      <c r="D78" s="71">
        <f>DatosDelitos!F323</f>
        <v>0</v>
      </c>
      <c r="E78" s="71">
        <f>DatosDelitos!G323</f>
        <v>0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2694</v>
      </c>
      <c r="E82" s="71">
        <f>SUM(E49:E81)</f>
        <v>1832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2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0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0</v>
      </c>
    </row>
    <row r="92" spans="2:13" ht="13.35" customHeight="1" x14ac:dyDescent="0.25">
      <c r="B92" s="246" t="s">
        <v>1620</v>
      </c>
      <c r="C92" s="246"/>
      <c r="D92" s="71">
        <f>DatosDelitos!N30</f>
        <v>1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1</v>
      </c>
    </row>
    <row r="94" spans="2:13" ht="13.35" customHeight="1" x14ac:dyDescent="0.25">
      <c r="B94" s="246" t="s">
        <v>1622</v>
      </c>
      <c r="C94" s="246"/>
      <c r="D94" s="71">
        <f>DatosDelitos!N50</f>
        <v>5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0</v>
      </c>
    </row>
    <row r="97" spans="2:4" ht="13.35" customHeight="1" x14ac:dyDescent="0.25">
      <c r="B97" s="246" t="s">
        <v>1625</v>
      </c>
      <c r="C97" s="246"/>
      <c r="D97" s="71">
        <f>DatosDelitos!N82</f>
        <v>2</v>
      </c>
    </row>
    <row r="98" spans="2:4" ht="13.35" customHeight="1" x14ac:dyDescent="0.25">
      <c r="B98" s="246" t="s">
        <v>1626</v>
      </c>
      <c r="C98" s="246"/>
      <c r="D98" s="71">
        <f>DatosDelitos!N85</f>
        <v>2</v>
      </c>
    </row>
    <row r="99" spans="2:4" ht="13.35" customHeight="1" x14ac:dyDescent="0.25">
      <c r="B99" s="246" t="s">
        <v>978</v>
      </c>
      <c r="C99" s="246"/>
      <c r="D99" s="71">
        <f>DatosDelitos!N97</f>
        <v>12</v>
      </c>
    </row>
    <row r="100" spans="2:4" ht="27" customHeight="1" x14ac:dyDescent="0.25">
      <c r="B100" s="246" t="s">
        <v>1649</v>
      </c>
      <c r="C100" s="246"/>
      <c r="D100" s="71">
        <f>DatosDelitos!N131</f>
        <v>0</v>
      </c>
    </row>
    <row r="101" spans="2:4" ht="13.35" customHeight="1" x14ac:dyDescent="0.25">
      <c r="B101" s="246" t="s">
        <v>1628</v>
      </c>
      <c r="C101" s="246"/>
      <c r="D101" s="71">
        <f>DatosDelitos!N137</f>
        <v>0</v>
      </c>
    </row>
    <row r="102" spans="2:4" ht="13.35" customHeight="1" x14ac:dyDescent="0.25">
      <c r="B102" s="246" t="s">
        <v>1629</v>
      </c>
      <c r="C102" s="246"/>
      <c r="D102" s="71">
        <f>DatosDelitos!N144</f>
        <v>0</v>
      </c>
    </row>
    <row r="103" spans="2:4" ht="13.35" customHeight="1" x14ac:dyDescent="0.25">
      <c r="B103" s="246" t="s">
        <v>1653</v>
      </c>
      <c r="C103" s="246"/>
      <c r="D103" s="71">
        <f>DatosDelitos!N148</f>
        <v>1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0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1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1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0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0</v>
      </c>
    </row>
    <row r="109" spans="2:4" ht="13.35" customHeight="1" x14ac:dyDescent="0.25">
      <c r="B109" s="246" t="s">
        <v>1633</v>
      </c>
      <c r="C109" s="246"/>
      <c r="D109" s="71">
        <f>DatosDelitos!N178</f>
        <v>0</v>
      </c>
    </row>
    <row r="110" spans="2:4" ht="13.35" customHeight="1" x14ac:dyDescent="0.25">
      <c r="B110" s="246" t="s">
        <v>1634</v>
      </c>
      <c r="C110" s="246"/>
      <c r="D110" s="71">
        <f>DatosDelitos!N186</f>
        <v>4</v>
      </c>
    </row>
    <row r="111" spans="2:4" ht="13.35" customHeight="1" x14ac:dyDescent="0.25">
      <c r="B111" s="246" t="s">
        <v>1635</v>
      </c>
      <c r="C111" s="246"/>
      <c r="D111" s="71">
        <f>DatosDelitos!N201</f>
        <v>6</v>
      </c>
    </row>
    <row r="112" spans="2:4" ht="13.35" customHeight="1" x14ac:dyDescent="0.25">
      <c r="B112" s="246" t="s">
        <v>1636</v>
      </c>
      <c r="C112" s="246"/>
      <c r="D112" s="71">
        <f>DatosDelitos!N223</f>
        <v>130</v>
      </c>
    </row>
    <row r="113" spans="2:4" ht="13.35" customHeight="1" x14ac:dyDescent="0.25">
      <c r="B113" s="246" t="s">
        <v>1637</v>
      </c>
      <c r="C113" s="246"/>
      <c r="D113" s="71">
        <f>DatosDelitos!N244</f>
        <v>2</v>
      </c>
    </row>
    <row r="114" spans="2:4" ht="13.35" customHeight="1" x14ac:dyDescent="0.25">
      <c r="B114" s="246" t="s">
        <v>1638</v>
      </c>
      <c r="C114" s="246"/>
      <c r="D114" s="71">
        <f>DatosDelitos!N271</f>
        <v>0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0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2</v>
      </c>
    </row>
    <row r="118" spans="2:4" ht="13.35" customHeight="1" x14ac:dyDescent="0.25">
      <c r="B118" s="246" t="s">
        <v>918</v>
      </c>
      <c r="C118" s="246"/>
      <c r="D118" s="71">
        <f>DatosDelitos!N318</f>
        <v>0</v>
      </c>
    </row>
    <row r="119" spans="2:4" ht="14.1" customHeight="1" x14ac:dyDescent="0.25">
      <c r="B119" s="246" t="s">
        <v>1642</v>
      </c>
      <c r="C119" s="246"/>
      <c r="D119" s="71">
        <f>DatosDelitos!N323</f>
        <v>4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176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35</v>
      </c>
      <c r="D5" s="24">
        <v>21</v>
      </c>
      <c r="E5" s="25">
        <v>0.66666666666666696</v>
      </c>
      <c r="F5" s="24">
        <v>0</v>
      </c>
      <c r="G5" s="24">
        <v>0</v>
      </c>
      <c r="H5" s="24">
        <v>15</v>
      </c>
      <c r="I5" s="24">
        <v>7</v>
      </c>
      <c r="J5" s="24">
        <v>7</v>
      </c>
      <c r="K5" s="24">
        <v>7</v>
      </c>
      <c r="L5" s="24">
        <v>1</v>
      </c>
      <c r="M5" s="24">
        <v>3</v>
      </c>
      <c r="N5" s="24">
        <v>0</v>
      </c>
      <c r="O5" s="24">
        <v>5</v>
      </c>
      <c r="P5" s="26">
        <v>10</v>
      </c>
    </row>
    <row r="6" spans="1:16" x14ac:dyDescent="0.25">
      <c r="A6" s="27" t="s">
        <v>319</v>
      </c>
      <c r="B6" s="27" t="s">
        <v>320</v>
      </c>
      <c r="C6" s="12">
        <v>23</v>
      </c>
      <c r="D6" s="12">
        <v>10</v>
      </c>
      <c r="E6" s="28">
        <v>1.3</v>
      </c>
      <c r="F6" s="12">
        <v>0</v>
      </c>
      <c r="G6" s="12">
        <v>0</v>
      </c>
      <c r="H6" s="12">
        <v>7</v>
      </c>
      <c r="I6" s="12">
        <v>0</v>
      </c>
      <c r="J6" s="12">
        <v>7</v>
      </c>
      <c r="K6" s="12">
        <v>6</v>
      </c>
      <c r="L6" s="12">
        <v>1</v>
      </c>
      <c r="M6" s="12">
        <v>1</v>
      </c>
      <c r="N6" s="12">
        <v>0</v>
      </c>
      <c r="O6" s="12">
        <v>5</v>
      </c>
      <c r="P6" s="21">
        <v>5</v>
      </c>
    </row>
    <row r="7" spans="1:16" x14ac:dyDescent="0.2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2</v>
      </c>
      <c r="N7" s="12">
        <v>0</v>
      </c>
      <c r="O7" s="12">
        <v>0</v>
      </c>
      <c r="P7" s="21">
        <v>1</v>
      </c>
    </row>
    <row r="8" spans="1:16" x14ac:dyDescent="0.25">
      <c r="A8" s="27" t="s">
        <v>323</v>
      </c>
      <c r="B8" s="27" t="s">
        <v>324</v>
      </c>
      <c r="C8" s="12">
        <v>11</v>
      </c>
      <c r="D8" s="12">
        <v>8</v>
      </c>
      <c r="E8" s="28">
        <v>0.375</v>
      </c>
      <c r="F8" s="12">
        <v>0</v>
      </c>
      <c r="G8" s="12">
        <v>0</v>
      </c>
      <c r="H8" s="12">
        <v>8</v>
      </c>
      <c r="I8" s="12">
        <v>7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4</v>
      </c>
    </row>
    <row r="9" spans="1:16" x14ac:dyDescent="0.25">
      <c r="A9" s="27" t="s">
        <v>325</v>
      </c>
      <c r="B9" s="27" t="s">
        <v>326</v>
      </c>
      <c r="C9" s="12">
        <v>1</v>
      </c>
      <c r="D9" s="12">
        <v>3</v>
      </c>
      <c r="E9" s="28">
        <v>-0.66666666666666696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9" t="s">
        <v>327</v>
      </c>
      <c r="B10" s="200"/>
      <c r="C10" s="24">
        <v>0</v>
      </c>
      <c r="D10" s="24">
        <v>1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1</v>
      </c>
      <c r="E12" s="28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9" t="s">
        <v>332</v>
      </c>
      <c r="B13" s="200"/>
      <c r="C13" s="24">
        <v>5051</v>
      </c>
      <c r="D13" s="24">
        <v>4238</v>
      </c>
      <c r="E13" s="25">
        <v>0.19183577159037299</v>
      </c>
      <c r="F13" s="24">
        <v>615</v>
      </c>
      <c r="G13" s="24">
        <v>307</v>
      </c>
      <c r="H13" s="24">
        <v>379</v>
      </c>
      <c r="I13" s="24">
        <v>205</v>
      </c>
      <c r="J13" s="24">
        <v>1</v>
      </c>
      <c r="K13" s="24">
        <v>4</v>
      </c>
      <c r="L13" s="24">
        <v>0</v>
      </c>
      <c r="M13" s="24">
        <v>2</v>
      </c>
      <c r="N13" s="24">
        <v>2</v>
      </c>
      <c r="O13" s="24">
        <v>5</v>
      </c>
      <c r="P13" s="26">
        <v>581</v>
      </c>
    </row>
    <row r="14" spans="1:16" x14ac:dyDescent="0.25">
      <c r="A14" s="27" t="s">
        <v>333</v>
      </c>
      <c r="B14" s="27" t="s">
        <v>334</v>
      </c>
      <c r="C14" s="12">
        <v>3690</v>
      </c>
      <c r="D14" s="12">
        <v>3158</v>
      </c>
      <c r="E14" s="28">
        <v>0.16846105129829</v>
      </c>
      <c r="F14" s="12">
        <v>25</v>
      </c>
      <c r="G14" s="12">
        <v>19</v>
      </c>
      <c r="H14" s="12">
        <v>203</v>
      </c>
      <c r="I14" s="12">
        <v>120</v>
      </c>
      <c r="J14" s="12">
        <v>1</v>
      </c>
      <c r="K14" s="12">
        <v>2</v>
      </c>
      <c r="L14" s="12">
        <v>0</v>
      </c>
      <c r="M14" s="12">
        <v>1</v>
      </c>
      <c r="N14" s="12">
        <v>2</v>
      </c>
      <c r="O14" s="12">
        <v>3</v>
      </c>
      <c r="P14" s="21">
        <v>220</v>
      </c>
    </row>
    <row r="15" spans="1:16" x14ac:dyDescent="0.25">
      <c r="A15" s="27" t="s">
        <v>335</v>
      </c>
      <c r="B15" s="27" t="s">
        <v>336</v>
      </c>
      <c r="C15" s="12">
        <v>37</v>
      </c>
      <c r="D15" s="12">
        <v>45</v>
      </c>
      <c r="E15" s="28">
        <v>-0.17777777777777801</v>
      </c>
      <c r="F15" s="12">
        <v>0</v>
      </c>
      <c r="G15" s="12">
        <v>0</v>
      </c>
      <c r="H15" s="12">
        <v>3</v>
      </c>
      <c r="I15" s="12">
        <v>1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21">
        <v>1</v>
      </c>
    </row>
    <row r="16" spans="1:16" x14ac:dyDescent="0.25">
      <c r="A16" s="27" t="s">
        <v>337</v>
      </c>
      <c r="B16" s="27" t="s">
        <v>338</v>
      </c>
      <c r="C16" s="12">
        <v>640</v>
      </c>
      <c r="D16" s="12">
        <v>500</v>
      </c>
      <c r="E16" s="28">
        <v>0.28000000000000003</v>
      </c>
      <c r="F16" s="12">
        <v>4</v>
      </c>
      <c r="G16" s="12">
        <v>0</v>
      </c>
      <c r="H16" s="12">
        <v>13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19</v>
      </c>
    </row>
    <row r="17" spans="1:16" ht="33.75" x14ac:dyDescent="0.25">
      <c r="A17" s="27" t="s">
        <v>339</v>
      </c>
      <c r="B17" s="27" t="s">
        <v>340</v>
      </c>
      <c r="C17" s="12">
        <v>680</v>
      </c>
      <c r="D17" s="12">
        <v>531</v>
      </c>
      <c r="E17" s="28">
        <v>0.28060263653484002</v>
      </c>
      <c r="F17" s="12">
        <v>586</v>
      </c>
      <c r="G17" s="12">
        <v>288</v>
      </c>
      <c r="H17" s="12">
        <v>159</v>
      </c>
      <c r="I17" s="12">
        <v>75</v>
      </c>
      <c r="J17" s="12">
        <v>0</v>
      </c>
      <c r="K17" s="12">
        <v>2</v>
      </c>
      <c r="L17" s="12">
        <v>0</v>
      </c>
      <c r="M17" s="12">
        <v>0</v>
      </c>
      <c r="N17" s="12">
        <v>0</v>
      </c>
      <c r="O17" s="12">
        <v>2</v>
      </c>
      <c r="P17" s="21">
        <v>340</v>
      </c>
    </row>
    <row r="18" spans="1:16" x14ac:dyDescent="0.25">
      <c r="A18" s="27" t="s">
        <v>341</v>
      </c>
      <c r="B18" s="27" t="s">
        <v>342</v>
      </c>
      <c r="C18" s="12">
        <v>4</v>
      </c>
      <c r="D18" s="12">
        <v>4</v>
      </c>
      <c r="E18" s="28">
        <v>0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1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9" t="s">
        <v>345</v>
      </c>
      <c r="B20" s="200"/>
      <c r="C20" s="24">
        <v>2</v>
      </c>
      <c r="D20" s="24">
        <v>1</v>
      </c>
      <c r="E20" s="25">
        <v>1</v>
      </c>
      <c r="F20" s="24">
        <v>1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2</v>
      </c>
      <c r="D22" s="12">
        <v>1</v>
      </c>
      <c r="E22" s="28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9" t="s">
        <v>363</v>
      </c>
      <c r="B30" s="200"/>
      <c r="C30" s="24">
        <v>494</v>
      </c>
      <c r="D30" s="24">
        <v>553</v>
      </c>
      <c r="E30" s="25">
        <v>-0.106690777576853</v>
      </c>
      <c r="F30" s="24">
        <v>111</v>
      </c>
      <c r="G30" s="24">
        <v>185</v>
      </c>
      <c r="H30" s="24">
        <v>105</v>
      </c>
      <c r="I30" s="24">
        <v>84</v>
      </c>
      <c r="J30" s="24">
        <v>0</v>
      </c>
      <c r="K30" s="24">
        <v>2</v>
      </c>
      <c r="L30" s="24">
        <v>0</v>
      </c>
      <c r="M30" s="24">
        <v>2</v>
      </c>
      <c r="N30" s="24">
        <v>1</v>
      </c>
      <c r="O30" s="24">
        <v>0</v>
      </c>
      <c r="P30" s="26">
        <v>259</v>
      </c>
    </row>
    <row r="31" spans="1:16" x14ac:dyDescent="0.25">
      <c r="A31" s="27" t="s">
        <v>364</v>
      </c>
      <c r="B31" s="27" t="s">
        <v>365</v>
      </c>
      <c r="C31" s="12">
        <v>6</v>
      </c>
      <c r="D31" s="12">
        <v>6</v>
      </c>
      <c r="E31" s="28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1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252</v>
      </c>
      <c r="D33" s="12">
        <v>246</v>
      </c>
      <c r="E33" s="28">
        <v>2.4390243902439001E-2</v>
      </c>
      <c r="F33" s="12">
        <v>55</v>
      </c>
      <c r="G33" s="12">
        <v>16</v>
      </c>
      <c r="H33" s="12">
        <v>56</v>
      </c>
      <c r="I33" s="12">
        <v>28</v>
      </c>
      <c r="J33" s="12">
        <v>0</v>
      </c>
      <c r="K33" s="12">
        <v>1</v>
      </c>
      <c r="L33" s="12">
        <v>0</v>
      </c>
      <c r="M33" s="12">
        <v>1</v>
      </c>
      <c r="N33" s="12">
        <v>0</v>
      </c>
      <c r="O33" s="12">
        <v>0</v>
      </c>
      <c r="P33" s="21">
        <v>55</v>
      </c>
    </row>
    <row r="34" spans="1:16" x14ac:dyDescent="0.25">
      <c r="A34" s="27" t="s">
        <v>370</v>
      </c>
      <c r="B34" s="27" t="s">
        <v>371</v>
      </c>
      <c r="C34" s="12">
        <v>7</v>
      </c>
      <c r="D34" s="12">
        <v>1</v>
      </c>
      <c r="E34" s="28">
        <v>6</v>
      </c>
      <c r="F34" s="12">
        <v>0</v>
      </c>
      <c r="G34" s="12">
        <v>1</v>
      </c>
      <c r="H34" s="12">
        <v>3</v>
      </c>
      <c r="I34" s="12">
        <v>3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2</v>
      </c>
    </row>
    <row r="35" spans="1:16" x14ac:dyDescent="0.25">
      <c r="A35" s="27" t="s">
        <v>372</v>
      </c>
      <c r="B35" s="27" t="s">
        <v>373</v>
      </c>
      <c r="C35" s="12">
        <v>87</v>
      </c>
      <c r="D35" s="12">
        <v>63</v>
      </c>
      <c r="E35" s="28">
        <v>0.38095238095238099</v>
      </c>
      <c r="F35" s="12">
        <v>9</v>
      </c>
      <c r="G35" s="12">
        <v>0</v>
      </c>
      <c r="H35" s="12">
        <v>8</v>
      </c>
      <c r="I35" s="12">
        <v>6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8</v>
      </c>
    </row>
    <row r="36" spans="1:16" ht="22.5" x14ac:dyDescent="0.25">
      <c r="A36" s="27" t="s">
        <v>374</v>
      </c>
      <c r="B36" s="27" t="s">
        <v>375</v>
      </c>
      <c r="C36" s="12">
        <v>35</v>
      </c>
      <c r="D36" s="12">
        <v>43</v>
      </c>
      <c r="E36" s="28">
        <v>-0.186046511627907</v>
      </c>
      <c r="F36" s="12">
        <v>41</v>
      </c>
      <c r="G36" s="12">
        <v>133</v>
      </c>
      <c r="H36" s="12">
        <v>12</v>
      </c>
      <c r="I36" s="12">
        <v>29</v>
      </c>
      <c r="J36" s="12">
        <v>0</v>
      </c>
      <c r="K36" s="12">
        <v>1</v>
      </c>
      <c r="L36" s="12">
        <v>0</v>
      </c>
      <c r="M36" s="12">
        <v>1</v>
      </c>
      <c r="N36" s="12">
        <v>0</v>
      </c>
      <c r="O36" s="12">
        <v>0</v>
      </c>
      <c r="P36" s="21">
        <v>153</v>
      </c>
    </row>
    <row r="37" spans="1:16" ht="22.5" x14ac:dyDescent="0.25">
      <c r="A37" s="27" t="s">
        <v>376</v>
      </c>
      <c r="B37" s="27" t="s">
        <v>377</v>
      </c>
      <c r="C37" s="12">
        <v>10</v>
      </c>
      <c r="D37" s="12">
        <v>40</v>
      </c>
      <c r="E37" s="28">
        <v>-0.75</v>
      </c>
      <c r="F37" s="12">
        <v>3</v>
      </c>
      <c r="G37" s="12">
        <v>18</v>
      </c>
      <c r="H37" s="12">
        <v>0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14</v>
      </c>
    </row>
    <row r="38" spans="1:16" ht="22.5" x14ac:dyDescent="0.25">
      <c r="A38" s="27" t="s">
        <v>378</v>
      </c>
      <c r="B38" s="27" t="s">
        <v>379</v>
      </c>
      <c r="C38" s="12">
        <v>5</v>
      </c>
      <c r="D38" s="12">
        <v>35</v>
      </c>
      <c r="E38" s="28">
        <v>-0.85714285714285698</v>
      </c>
      <c r="F38" s="12">
        <v>3</v>
      </c>
      <c r="G38" s="12">
        <v>17</v>
      </c>
      <c r="H38" s="12">
        <v>2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16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5</v>
      </c>
      <c r="E40" s="28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92</v>
      </c>
      <c r="D41" s="12">
        <v>114</v>
      </c>
      <c r="E41" s="28">
        <v>-0.19298245614035101</v>
      </c>
      <c r="F41" s="12">
        <v>0</v>
      </c>
      <c r="G41" s="12">
        <v>0</v>
      </c>
      <c r="H41" s="12">
        <v>24</v>
      </c>
      <c r="I41" s="12">
        <v>14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1">
        <v>10</v>
      </c>
    </row>
    <row r="42" spans="1:16" x14ac:dyDescent="0.25">
      <c r="A42" s="199" t="s">
        <v>386</v>
      </c>
      <c r="B42" s="200"/>
      <c r="C42" s="24">
        <v>277</v>
      </c>
      <c r="D42" s="24">
        <v>320</v>
      </c>
      <c r="E42" s="25">
        <v>-0.13437499999999999</v>
      </c>
      <c r="F42" s="24">
        <v>363</v>
      </c>
      <c r="G42" s="24">
        <v>22</v>
      </c>
      <c r="H42" s="24">
        <v>88</v>
      </c>
      <c r="I42" s="24">
        <v>8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0</v>
      </c>
      <c r="P42" s="26">
        <v>24</v>
      </c>
    </row>
    <row r="43" spans="1:16" x14ac:dyDescent="0.25">
      <c r="A43" s="27" t="s">
        <v>387</v>
      </c>
      <c r="B43" s="27" t="s">
        <v>388</v>
      </c>
      <c r="C43" s="12">
        <v>6</v>
      </c>
      <c r="D43" s="12">
        <v>6</v>
      </c>
      <c r="E43" s="28">
        <v>0</v>
      </c>
      <c r="F43" s="12">
        <v>6</v>
      </c>
      <c r="G43" s="12">
        <v>1</v>
      </c>
      <c r="H43" s="12">
        <v>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2</v>
      </c>
    </row>
    <row r="44" spans="1:16" ht="22.5" x14ac:dyDescent="0.25">
      <c r="A44" s="27" t="s">
        <v>389</v>
      </c>
      <c r="B44" s="27" t="s">
        <v>390</v>
      </c>
      <c r="C44" s="12">
        <v>257</v>
      </c>
      <c r="D44" s="12">
        <v>306</v>
      </c>
      <c r="E44" s="28">
        <v>-0.16013071895424799</v>
      </c>
      <c r="F44" s="12">
        <v>357</v>
      </c>
      <c r="G44" s="12">
        <v>21</v>
      </c>
      <c r="H44" s="12">
        <v>81</v>
      </c>
      <c r="I44" s="12">
        <v>5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1">
        <v>22</v>
      </c>
    </row>
    <row r="45" spans="1:16" x14ac:dyDescent="0.25">
      <c r="A45" s="27" t="s">
        <v>391</v>
      </c>
      <c r="B45" s="27" t="s">
        <v>392</v>
      </c>
      <c r="C45" s="12">
        <v>1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1</v>
      </c>
      <c r="E46" s="28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7</v>
      </c>
      <c r="D48" s="12">
        <v>5</v>
      </c>
      <c r="E48" s="28">
        <v>0.4</v>
      </c>
      <c r="F48" s="12">
        <v>0</v>
      </c>
      <c r="G48" s="12">
        <v>0</v>
      </c>
      <c r="H48" s="12">
        <v>4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6</v>
      </c>
      <c r="D49" s="12">
        <v>2</v>
      </c>
      <c r="E49" s="28">
        <v>2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9" t="s">
        <v>401</v>
      </c>
      <c r="B50" s="200"/>
      <c r="C50" s="24">
        <v>286</v>
      </c>
      <c r="D50" s="24">
        <v>224</v>
      </c>
      <c r="E50" s="25">
        <v>0.27678571428571402</v>
      </c>
      <c r="F50" s="24">
        <v>7</v>
      </c>
      <c r="G50" s="24">
        <v>3</v>
      </c>
      <c r="H50" s="24">
        <v>74</v>
      </c>
      <c r="I50" s="24">
        <v>25</v>
      </c>
      <c r="J50" s="24">
        <v>20</v>
      </c>
      <c r="K50" s="24">
        <v>16</v>
      </c>
      <c r="L50" s="24">
        <v>1</v>
      </c>
      <c r="M50" s="24">
        <v>0</v>
      </c>
      <c r="N50" s="24">
        <v>5</v>
      </c>
      <c r="O50" s="24">
        <v>1</v>
      </c>
      <c r="P50" s="26">
        <v>38</v>
      </c>
    </row>
    <row r="51" spans="1:16" x14ac:dyDescent="0.25">
      <c r="A51" s="27" t="s">
        <v>402</v>
      </c>
      <c r="B51" s="27" t="s">
        <v>403</v>
      </c>
      <c r="C51" s="12">
        <v>175</v>
      </c>
      <c r="D51" s="12">
        <v>135</v>
      </c>
      <c r="E51" s="28">
        <v>0.296296296296296</v>
      </c>
      <c r="F51" s="12">
        <v>6</v>
      </c>
      <c r="G51" s="12">
        <v>2</v>
      </c>
      <c r="H51" s="12">
        <v>39</v>
      </c>
      <c r="I51" s="12">
        <v>13</v>
      </c>
      <c r="J51" s="12">
        <v>13</v>
      </c>
      <c r="K51" s="12">
        <v>3</v>
      </c>
      <c r="L51" s="12">
        <v>1</v>
      </c>
      <c r="M51" s="12">
        <v>0</v>
      </c>
      <c r="N51" s="12">
        <v>1</v>
      </c>
      <c r="O51" s="12">
        <v>1</v>
      </c>
      <c r="P51" s="21">
        <v>13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2</v>
      </c>
      <c r="E52" s="28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1">
        <v>1</v>
      </c>
    </row>
    <row r="53" spans="1:16" x14ac:dyDescent="0.25">
      <c r="A53" s="27" t="s">
        <v>406</v>
      </c>
      <c r="B53" s="27" t="s">
        <v>407</v>
      </c>
      <c r="C53" s="12">
        <v>9</v>
      </c>
      <c r="D53" s="12">
        <v>12</v>
      </c>
      <c r="E53" s="28">
        <v>-0.25</v>
      </c>
      <c r="F53" s="12">
        <v>0</v>
      </c>
      <c r="G53" s="12">
        <v>0</v>
      </c>
      <c r="H53" s="12">
        <v>7</v>
      </c>
      <c r="I53" s="12">
        <v>0</v>
      </c>
      <c r="J53" s="12">
        <v>2</v>
      </c>
      <c r="K53" s="12">
        <v>1</v>
      </c>
      <c r="L53" s="12">
        <v>0</v>
      </c>
      <c r="M53" s="12">
        <v>0</v>
      </c>
      <c r="N53" s="12">
        <v>1</v>
      </c>
      <c r="O53" s="12">
        <v>0</v>
      </c>
      <c r="P53" s="21">
        <v>4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3</v>
      </c>
      <c r="E54" s="28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27" t="s">
        <v>410</v>
      </c>
      <c r="B55" s="27" t="s">
        <v>411</v>
      </c>
      <c r="C55" s="12">
        <v>1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1</v>
      </c>
    </row>
    <row r="56" spans="1:16" x14ac:dyDescent="0.25">
      <c r="A56" s="27" t="s">
        <v>412</v>
      </c>
      <c r="B56" s="27" t="s">
        <v>413</v>
      </c>
      <c r="C56" s="12">
        <v>10</v>
      </c>
      <c r="D56" s="12">
        <v>8</v>
      </c>
      <c r="E56" s="28">
        <v>0.25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0</v>
      </c>
    </row>
    <row r="57" spans="1:16" ht="22.5" x14ac:dyDescent="0.25">
      <c r="A57" s="27" t="s">
        <v>414</v>
      </c>
      <c r="B57" s="27" t="s">
        <v>415</v>
      </c>
      <c r="C57" s="12">
        <v>9</v>
      </c>
      <c r="D57" s="12">
        <v>11</v>
      </c>
      <c r="E57" s="28">
        <v>-0.18181818181818199</v>
      </c>
      <c r="F57" s="12">
        <v>1</v>
      </c>
      <c r="G57" s="12">
        <v>1</v>
      </c>
      <c r="H57" s="12">
        <v>3</v>
      </c>
      <c r="I57" s="12">
        <v>3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7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2</v>
      </c>
      <c r="E58" s="28">
        <v>-1</v>
      </c>
      <c r="F58" s="12">
        <v>0</v>
      </c>
      <c r="G58" s="12">
        <v>0</v>
      </c>
      <c r="H58" s="12">
        <v>2</v>
      </c>
      <c r="I58" s="12">
        <v>0</v>
      </c>
      <c r="J58" s="12">
        <v>0</v>
      </c>
      <c r="K58" s="12">
        <v>2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5</v>
      </c>
      <c r="E59" s="28">
        <v>-1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7" t="s">
        <v>420</v>
      </c>
      <c r="B60" s="27" t="s">
        <v>421</v>
      </c>
      <c r="C60" s="12">
        <v>4</v>
      </c>
      <c r="D60" s="12">
        <v>3</v>
      </c>
      <c r="E60" s="28">
        <v>0.33333333333333298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21">
        <v>1</v>
      </c>
    </row>
    <row r="61" spans="1:16" ht="33.75" x14ac:dyDescent="0.25">
      <c r="A61" s="27" t="s">
        <v>422</v>
      </c>
      <c r="B61" s="27" t="s">
        <v>423</v>
      </c>
      <c r="C61" s="12">
        <v>3</v>
      </c>
      <c r="D61" s="12">
        <v>4</v>
      </c>
      <c r="E61" s="28">
        <v>-0.25</v>
      </c>
      <c r="F61" s="12">
        <v>0</v>
      </c>
      <c r="G61" s="12">
        <v>0</v>
      </c>
      <c r="H61" s="12">
        <v>3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2</v>
      </c>
    </row>
    <row r="62" spans="1:16" x14ac:dyDescent="0.25">
      <c r="A62" s="27" t="s">
        <v>424</v>
      </c>
      <c r="B62" s="27" t="s">
        <v>425</v>
      </c>
      <c r="C62" s="12">
        <v>11</v>
      </c>
      <c r="D62" s="12">
        <v>5</v>
      </c>
      <c r="E62" s="28">
        <v>1.2</v>
      </c>
      <c r="F62" s="12">
        <v>0</v>
      </c>
      <c r="G62" s="12">
        <v>0</v>
      </c>
      <c r="H62" s="12">
        <v>5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ht="22.5" x14ac:dyDescent="0.25">
      <c r="A63" s="27" t="s">
        <v>426</v>
      </c>
      <c r="B63" s="27" t="s">
        <v>427</v>
      </c>
      <c r="C63" s="12">
        <v>3</v>
      </c>
      <c r="D63" s="12">
        <v>6</v>
      </c>
      <c r="E63" s="28">
        <v>-0.5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  <c r="P63" s="21">
        <v>3</v>
      </c>
    </row>
    <row r="64" spans="1:16" ht="22.5" x14ac:dyDescent="0.25">
      <c r="A64" s="27" t="s">
        <v>428</v>
      </c>
      <c r="B64" s="27" t="s">
        <v>429</v>
      </c>
      <c r="C64" s="12">
        <v>51</v>
      </c>
      <c r="D64" s="12">
        <v>22</v>
      </c>
      <c r="E64" s="28">
        <v>1.3181818181818199</v>
      </c>
      <c r="F64" s="12">
        <v>0</v>
      </c>
      <c r="G64" s="12">
        <v>0</v>
      </c>
      <c r="H64" s="12">
        <v>12</v>
      </c>
      <c r="I64" s="12">
        <v>3</v>
      </c>
      <c r="J64" s="12">
        <v>3</v>
      </c>
      <c r="K64" s="12">
        <v>4</v>
      </c>
      <c r="L64" s="12">
        <v>0</v>
      </c>
      <c r="M64" s="12">
        <v>0</v>
      </c>
      <c r="N64" s="12">
        <v>1</v>
      </c>
      <c r="O64" s="12">
        <v>0</v>
      </c>
      <c r="P64" s="21">
        <v>6</v>
      </c>
    </row>
    <row r="65" spans="1:16" ht="33.75" x14ac:dyDescent="0.25">
      <c r="A65" s="27" t="s">
        <v>430</v>
      </c>
      <c r="B65" s="27" t="s">
        <v>431</v>
      </c>
      <c r="C65" s="12">
        <v>4</v>
      </c>
      <c r="D65" s="12">
        <v>1</v>
      </c>
      <c r="E65" s="28">
        <v>3</v>
      </c>
      <c r="F65" s="12">
        <v>0</v>
      </c>
      <c r="G65" s="12">
        <v>0</v>
      </c>
      <c r="H65" s="12">
        <v>0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434</v>
      </c>
      <c r="B67" s="27" t="s">
        <v>435</v>
      </c>
      <c r="C67" s="12">
        <v>4</v>
      </c>
      <c r="D67" s="12">
        <v>1</v>
      </c>
      <c r="E67" s="28">
        <v>3</v>
      </c>
      <c r="F67" s="12">
        <v>0</v>
      </c>
      <c r="G67" s="12">
        <v>0</v>
      </c>
      <c r="H67" s="12">
        <v>0</v>
      </c>
      <c r="I67" s="12">
        <v>0</v>
      </c>
      <c r="J67" s="12">
        <v>2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2</v>
      </c>
      <c r="E68" s="28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2</v>
      </c>
      <c r="D69" s="12">
        <v>2</v>
      </c>
      <c r="E69" s="28">
        <v>0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9" t="s">
        <v>444</v>
      </c>
      <c r="B72" s="200"/>
      <c r="C72" s="24">
        <v>2</v>
      </c>
      <c r="D72" s="24">
        <v>3</v>
      </c>
      <c r="E72" s="25">
        <v>-0.33333333333333298</v>
      </c>
      <c r="F72" s="24">
        <v>0</v>
      </c>
      <c r="G72" s="24">
        <v>0</v>
      </c>
      <c r="H72" s="24">
        <v>2</v>
      </c>
      <c r="I72" s="24">
        <v>4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2">
        <v>2</v>
      </c>
      <c r="D73" s="12">
        <v>3</v>
      </c>
      <c r="E73" s="28">
        <v>-0.33333333333333298</v>
      </c>
      <c r="F73" s="12">
        <v>0</v>
      </c>
      <c r="G73" s="12">
        <v>0</v>
      </c>
      <c r="H73" s="12">
        <v>2</v>
      </c>
      <c r="I73" s="12">
        <v>4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2</v>
      </c>
    </row>
    <row r="74" spans="1:16" x14ac:dyDescent="0.25">
      <c r="A74" s="199" t="s">
        <v>447</v>
      </c>
      <c r="B74" s="200"/>
      <c r="C74" s="24">
        <v>57</v>
      </c>
      <c r="D74" s="24">
        <v>50</v>
      </c>
      <c r="E74" s="25">
        <v>0.14000000000000001</v>
      </c>
      <c r="F74" s="24">
        <v>5</v>
      </c>
      <c r="G74" s="24">
        <v>7</v>
      </c>
      <c r="H74" s="24">
        <v>6</v>
      </c>
      <c r="I74" s="24">
        <v>1</v>
      </c>
      <c r="J74" s="24">
        <v>0</v>
      </c>
      <c r="K74" s="24">
        <v>0</v>
      </c>
      <c r="L74" s="24">
        <v>4</v>
      </c>
      <c r="M74" s="24">
        <v>4</v>
      </c>
      <c r="N74" s="24">
        <v>0</v>
      </c>
      <c r="O74" s="24">
        <v>0</v>
      </c>
      <c r="P74" s="26">
        <v>11</v>
      </c>
    </row>
    <row r="75" spans="1:16" x14ac:dyDescent="0.25">
      <c r="A75" s="27" t="s">
        <v>448</v>
      </c>
      <c r="B75" s="27" t="s">
        <v>449</v>
      </c>
      <c r="C75" s="12">
        <v>21</v>
      </c>
      <c r="D75" s="12">
        <v>20</v>
      </c>
      <c r="E75" s="28">
        <v>0.05</v>
      </c>
      <c r="F75" s="12">
        <v>0</v>
      </c>
      <c r="G75" s="12">
        <v>0</v>
      </c>
      <c r="H75" s="12">
        <v>3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3</v>
      </c>
    </row>
    <row r="76" spans="1:16" ht="33.75" x14ac:dyDescent="0.25">
      <c r="A76" s="27" t="s">
        <v>450</v>
      </c>
      <c r="B76" s="27" t="s">
        <v>451</v>
      </c>
      <c r="C76" s="12">
        <v>2</v>
      </c>
      <c r="D76" s="12">
        <v>1</v>
      </c>
      <c r="E76" s="28">
        <v>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7" t="s">
        <v>452</v>
      </c>
      <c r="B77" s="27" t="s">
        <v>453</v>
      </c>
      <c r="C77" s="12">
        <v>16</v>
      </c>
      <c r="D77" s="12">
        <v>19</v>
      </c>
      <c r="E77" s="28">
        <v>-0.157894736842105</v>
      </c>
      <c r="F77" s="12">
        <v>4</v>
      </c>
      <c r="G77" s="12">
        <v>6</v>
      </c>
      <c r="H77" s="12">
        <v>3</v>
      </c>
      <c r="I77" s="12">
        <v>0</v>
      </c>
      <c r="J77" s="12">
        <v>0</v>
      </c>
      <c r="K77" s="12">
        <v>0</v>
      </c>
      <c r="L77" s="12">
        <v>4</v>
      </c>
      <c r="M77" s="12">
        <v>4</v>
      </c>
      <c r="N77" s="12">
        <v>0</v>
      </c>
      <c r="O77" s="12">
        <v>0</v>
      </c>
      <c r="P77" s="21">
        <v>6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13</v>
      </c>
      <c r="D79" s="12">
        <v>5</v>
      </c>
      <c r="E79" s="28">
        <v>1.6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1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4</v>
      </c>
      <c r="D81" s="12">
        <v>4</v>
      </c>
      <c r="E81" s="28">
        <v>0</v>
      </c>
      <c r="F81" s="12">
        <v>1</v>
      </c>
      <c r="G81" s="12">
        <v>1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2</v>
      </c>
    </row>
    <row r="82" spans="1:16" x14ac:dyDescent="0.25">
      <c r="A82" s="199" t="s">
        <v>462</v>
      </c>
      <c r="B82" s="200"/>
      <c r="C82" s="24">
        <v>101</v>
      </c>
      <c r="D82" s="24">
        <v>98</v>
      </c>
      <c r="E82" s="25">
        <v>3.06122448979592E-2</v>
      </c>
      <c r="F82" s="24">
        <v>0</v>
      </c>
      <c r="G82" s="24">
        <v>0</v>
      </c>
      <c r="H82" s="24">
        <v>5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4</v>
      </c>
    </row>
    <row r="83" spans="1:16" x14ac:dyDescent="0.25">
      <c r="A83" s="27" t="s">
        <v>463</v>
      </c>
      <c r="B83" s="27" t="s">
        <v>464</v>
      </c>
      <c r="C83" s="12">
        <v>20</v>
      </c>
      <c r="D83" s="12">
        <v>16</v>
      </c>
      <c r="E83" s="28">
        <v>0.25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1">
        <v>0</v>
      </c>
    </row>
    <row r="84" spans="1:16" x14ac:dyDescent="0.25">
      <c r="A84" s="27" t="s">
        <v>465</v>
      </c>
      <c r="B84" s="27" t="s">
        <v>466</v>
      </c>
      <c r="C84" s="12">
        <v>81</v>
      </c>
      <c r="D84" s="12">
        <v>82</v>
      </c>
      <c r="E84" s="28">
        <v>-1.21951219512195E-2</v>
      </c>
      <c r="F84" s="12">
        <v>0</v>
      </c>
      <c r="G84" s="12">
        <v>0</v>
      </c>
      <c r="H84" s="12">
        <v>4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4</v>
      </c>
    </row>
    <row r="85" spans="1:16" x14ac:dyDescent="0.25">
      <c r="A85" s="199" t="s">
        <v>467</v>
      </c>
      <c r="B85" s="200"/>
      <c r="C85" s="24">
        <v>257</v>
      </c>
      <c r="D85" s="24">
        <v>279</v>
      </c>
      <c r="E85" s="25">
        <v>-7.8853046594982101E-2</v>
      </c>
      <c r="F85" s="24">
        <v>5</v>
      </c>
      <c r="G85" s="24">
        <v>4</v>
      </c>
      <c r="H85" s="24">
        <v>149</v>
      </c>
      <c r="I85" s="24">
        <v>65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0</v>
      </c>
      <c r="P85" s="26">
        <v>63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1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62</v>
      </c>
      <c r="D89" s="12">
        <v>65</v>
      </c>
      <c r="E89" s="28">
        <v>-4.6153846153846198E-2</v>
      </c>
      <c r="F89" s="12">
        <v>3</v>
      </c>
      <c r="G89" s="12">
        <v>1</v>
      </c>
      <c r="H89" s="12">
        <v>2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476</v>
      </c>
      <c r="B90" s="27" t="s">
        <v>477</v>
      </c>
      <c r="C90" s="12">
        <v>1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8</v>
      </c>
      <c r="D91" s="12">
        <v>12</v>
      </c>
      <c r="E91" s="28">
        <v>-0.33333333333333298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7" t="s">
        <v>480</v>
      </c>
      <c r="B92" s="27" t="s">
        <v>481</v>
      </c>
      <c r="C92" s="12">
        <v>32</v>
      </c>
      <c r="D92" s="12">
        <v>18</v>
      </c>
      <c r="E92" s="28">
        <v>0.77777777777777801</v>
      </c>
      <c r="F92" s="12">
        <v>0</v>
      </c>
      <c r="G92" s="12">
        <v>1</v>
      </c>
      <c r="H92" s="12">
        <v>12</v>
      </c>
      <c r="I92" s="12">
        <v>11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1">
        <v>28</v>
      </c>
    </row>
    <row r="93" spans="1:16" x14ac:dyDescent="0.25">
      <c r="A93" s="27" t="s">
        <v>482</v>
      </c>
      <c r="B93" s="27" t="s">
        <v>483</v>
      </c>
      <c r="C93" s="12">
        <v>5</v>
      </c>
      <c r="D93" s="12">
        <v>12</v>
      </c>
      <c r="E93" s="28">
        <v>-0.58333333333333304</v>
      </c>
      <c r="F93" s="12">
        <v>0</v>
      </c>
      <c r="G93" s="12">
        <v>0</v>
      </c>
      <c r="H93" s="12">
        <v>4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0</v>
      </c>
    </row>
    <row r="94" spans="1:16" x14ac:dyDescent="0.25">
      <c r="A94" s="27" t="s">
        <v>484</v>
      </c>
      <c r="B94" s="27" t="s">
        <v>485</v>
      </c>
      <c r="C94" s="12">
        <v>146</v>
      </c>
      <c r="D94" s="12">
        <v>167</v>
      </c>
      <c r="E94" s="28">
        <v>-0.125748502994012</v>
      </c>
      <c r="F94" s="12">
        <v>2</v>
      </c>
      <c r="G94" s="12">
        <v>2</v>
      </c>
      <c r="H94" s="12">
        <v>131</v>
      </c>
      <c r="I94" s="12">
        <v>51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35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3</v>
      </c>
      <c r="D96" s="12">
        <v>4</v>
      </c>
      <c r="E96" s="28">
        <v>-0.25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9" t="s">
        <v>490</v>
      </c>
      <c r="B97" s="200"/>
      <c r="C97" s="24">
        <v>3178</v>
      </c>
      <c r="D97" s="24">
        <v>3124</v>
      </c>
      <c r="E97" s="25">
        <v>1.7285531370038399E-2</v>
      </c>
      <c r="F97" s="24">
        <v>105</v>
      </c>
      <c r="G97" s="24">
        <v>64</v>
      </c>
      <c r="H97" s="24">
        <v>1286</v>
      </c>
      <c r="I97" s="24">
        <v>648</v>
      </c>
      <c r="J97" s="24">
        <v>0</v>
      </c>
      <c r="K97" s="24">
        <v>1</v>
      </c>
      <c r="L97" s="24">
        <v>0</v>
      </c>
      <c r="M97" s="24">
        <v>0</v>
      </c>
      <c r="N97" s="24">
        <v>12</v>
      </c>
      <c r="O97" s="24">
        <v>6</v>
      </c>
      <c r="P97" s="26">
        <v>677</v>
      </c>
    </row>
    <row r="98" spans="1:16" x14ac:dyDescent="0.25">
      <c r="A98" s="27" t="s">
        <v>491</v>
      </c>
      <c r="B98" s="27" t="s">
        <v>492</v>
      </c>
      <c r="C98" s="12">
        <v>431</v>
      </c>
      <c r="D98" s="12">
        <v>491</v>
      </c>
      <c r="E98" s="28">
        <v>-0.12219959266802401</v>
      </c>
      <c r="F98" s="12">
        <v>21</v>
      </c>
      <c r="G98" s="12">
        <v>16</v>
      </c>
      <c r="H98" s="12">
        <v>180</v>
      </c>
      <c r="I98" s="12">
        <v>91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109</v>
      </c>
    </row>
    <row r="99" spans="1:16" x14ac:dyDescent="0.25">
      <c r="A99" s="27" t="s">
        <v>493</v>
      </c>
      <c r="B99" s="27" t="s">
        <v>494</v>
      </c>
      <c r="C99" s="12">
        <v>486</v>
      </c>
      <c r="D99" s="12">
        <v>491</v>
      </c>
      <c r="E99" s="28">
        <v>-1.0183299389002001E-2</v>
      </c>
      <c r="F99" s="12">
        <v>39</v>
      </c>
      <c r="G99" s="12">
        <v>21</v>
      </c>
      <c r="H99" s="12">
        <v>343</v>
      </c>
      <c r="I99" s="12">
        <v>102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4</v>
      </c>
      <c r="P99" s="21">
        <v>111</v>
      </c>
    </row>
    <row r="100" spans="1:16" ht="33.75" x14ac:dyDescent="0.25">
      <c r="A100" s="27" t="s">
        <v>495</v>
      </c>
      <c r="B100" s="27" t="s">
        <v>496</v>
      </c>
      <c r="C100" s="12">
        <v>33</v>
      </c>
      <c r="D100" s="12">
        <v>28</v>
      </c>
      <c r="E100" s="28">
        <v>0.17857142857142899</v>
      </c>
      <c r="F100" s="12">
        <v>2</v>
      </c>
      <c r="G100" s="12">
        <v>1</v>
      </c>
      <c r="H100" s="12">
        <v>27</v>
      </c>
      <c r="I100" s="12">
        <v>51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68</v>
      </c>
    </row>
    <row r="101" spans="1:16" ht="22.5" x14ac:dyDescent="0.25">
      <c r="A101" s="27" t="s">
        <v>497</v>
      </c>
      <c r="B101" s="27" t="s">
        <v>498</v>
      </c>
      <c r="C101" s="12">
        <v>175</v>
      </c>
      <c r="D101" s="12">
        <v>167</v>
      </c>
      <c r="E101" s="28">
        <v>4.7904191616766498E-2</v>
      </c>
      <c r="F101" s="12">
        <v>14</v>
      </c>
      <c r="G101" s="12">
        <v>5</v>
      </c>
      <c r="H101" s="12">
        <v>94</v>
      </c>
      <c r="I101" s="12">
        <v>51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</v>
      </c>
      <c r="P101" s="21">
        <v>48</v>
      </c>
    </row>
    <row r="102" spans="1:16" x14ac:dyDescent="0.25">
      <c r="A102" s="27" t="s">
        <v>499</v>
      </c>
      <c r="B102" s="27" t="s">
        <v>500</v>
      </c>
      <c r="C102" s="12">
        <v>20</v>
      </c>
      <c r="D102" s="12">
        <v>20</v>
      </c>
      <c r="E102" s="28">
        <v>0</v>
      </c>
      <c r="F102" s="12">
        <v>0</v>
      </c>
      <c r="G102" s="12">
        <v>0</v>
      </c>
      <c r="H102" s="12">
        <v>2</v>
      </c>
      <c r="I102" s="12">
        <v>6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1</v>
      </c>
    </row>
    <row r="103" spans="1:16" ht="22.5" x14ac:dyDescent="0.25">
      <c r="A103" s="27" t="s">
        <v>501</v>
      </c>
      <c r="B103" s="27" t="s">
        <v>502</v>
      </c>
      <c r="C103" s="12">
        <v>48</v>
      </c>
      <c r="D103" s="12">
        <v>29</v>
      </c>
      <c r="E103" s="28">
        <v>0.65517241379310298</v>
      </c>
      <c r="F103" s="12">
        <v>6</v>
      </c>
      <c r="G103" s="12">
        <v>2</v>
      </c>
      <c r="H103" s="12">
        <v>19</v>
      </c>
      <c r="I103" s="12">
        <v>13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20</v>
      </c>
    </row>
    <row r="104" spans="1:16" x14ac:dyDescent="0.25">
      <c r="A104" s="27" t="s">
        <v>503</v>
      </c>
      <c r="B104" s="27" t="s">
        <v>504</v>
      </c>
      <c r="C104" s="12">
        <v>48</v>
      </c>
      <c r="D104" s="12">
        <v>63</v>
      </c>
      <c r="E104" s="28">
        <v>-0.238095238095238</v>
      </c>
      <c r="F104" s="12">
        <v>1</v>
      </c>
      <c r="G104" s="12">
        <v>0</v>
      </c>
      <c r="H104" s="12">
        <v>4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5</v>
      </c>
    </row>
    <row r="105" spans="1:16" x14ac:dyDescent="0.25">
      <c r="A105" s="27" t="s">
        <v>505</v>
      </c>
      <c r="B105" s="27" t="s">
        <v>506</v>
      </c>
      <c r="C105" s="12">
        <v>1202</v>
      </c>
      <c r="D105" s="12">
        <v>1082</v>
      </c>
      <c r="E105" s="28">
        <v>0.11090573012939001</v>
      </c>
      <c r="F105" s="12">
        <v>7</v>
      </c>
      <c r="G105" s="12">
        <v>6</v>
      </c>
      <c r="H105" s="12">
        <v>445</v>
      </c>
      <c r="I105" s="12">
        <v>222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1">
        <v>161</v>
      </c>
    </row>
    <row r="106" spans="1:16" ht="22.5" x14ac:dyDescent="0.25">
      <c r="A106" s="27" t="s">
        <v>507</v>
      </c>
      <c r="B106" s="27" t="s">
        <v>508</v>
      </c>
      <c r="C106" s="12">
        <v>189</v>
      </c>
      <c r="D106" s="12">
        <v>248</v>
      </c>
      <c r="E106" s="28">
        <v>-0.23790322580645201</v>
      </c>
      <c r="F106" s="12">
        <v>1</v>
      </c>
      <c r="G106" s="12">
        <v>1</v>
      </c>
      <c r="H106" s="12">
        <v>69</v>
      </c>
      <c r="I106" s="12">
        <v>37</v>
      </c>
      <c r="J106" s="12">
        <v>0</v>
      </c>
      <c r="K106" s="12">
        <v>0</v>
      </c>
      <c r="L106" s="12">
        <v>0</v>
      </c>
      <c r="M106" s="12">
        <v>0</v>
      </c>
      <c r="N106" s="12">
        <v>8</v>
      </c>
      <c r="O106" s="12">
        <v>0</v>
      </c>
      <c r="P106" s="21">
        <v>31</v>
      </c>
    </row>
    <row r="107" spans="1:16" ht="22.5" x14ac:dyDescent="0.25">
      <c r="A107" s="27" t="s">
        <v>509</v>
      </c>
      <c r="B107" s="27" t="s">
        <v>510</v>
      </c>
      <c r="C107" s="12">
        <v>9</v>
      </c>
      <c r="D107" s="12">
        <v>15</v>
      </c>
      <c r="E107" s="28">
        <v>-0.4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8</v>
      </c>
    </row>
    <row r="108" spans="1:16" x14ac:dyDescent="0.25">
      <c r="A108" s="27" t="s">
        <v>511</v>
      </c>
      <c r="B108" s="27" t="s">
        <v>512</v>
      </c>
      <c r="C108" s="12">
        <v>7</v>
      </c>
      <c r="D108" s="12">
        <v>10</v>
      </c>
      <c r="E108" s="28">
        <v>-0.3</v>
      </c>
      <c r="F108" s="12">
        <v>0</v>
      </c>
      <c r="G108" s="12">
        <v>0</v>
      </c>
      <c r="H108" s="12">
        <v>6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1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2</v>
      </c>
      <c r="E109" s="28">
        <v>-1</v>
      </c>
      <c r="F109" s="12">
        <v>0</v>
      </c>
      <c r="G109" s="12">
        <v>0</v>
      </c>
      <c r="H109" s="12">
        <v>0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2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488</v>
      </c>
      <c r="D111" s="12">
        <v>429</v>
      </c>
      <c r="E111" s="28">
        <v>0.13752913752913701</v>
      </c>
      <c r="F111" s="12">
        <v>13</v>
      </c>
      <c r="G111" s="12">
        <v>11</v>
      </c>
      <c r="H111" s="12">
        <v>85</v>
      </c>
      <c r="I111" s="12">
        <v>46</v>
      </c>
      <c r="J111" s="12">
        <v>0</v>
      </c>
      <c r="K111" s="12">
        <v>1</v>
      </c>
      <c r="L111" s="12">
        <v>0</v>
      </c>
      <c r="M111" s="12">
        <v>0</v>
      </c>
      <c r="N111" s="12">
        <v>1</v>
      </c>
      <c r="O111" s="12">
        <v>0</v>
      </c>
      <c r="P111" s="21">
        <v>82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7" t="s">
        <v>523</v>
      </c>
      <c r="B114" s="27" t="s">
        <v>524</v>
      </c>
      <c r="C114" s="12">
        <v>12</v>
      </c>
      <c r="D114" s="12">
        <v>3</v>
      </c>
      <c r="E114" s="28">
        <v>3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525</v>
      </c>
      <c r="B115" s="27" t="s">
        <v>526</v>
      </c>
      <c r="C115" s="12">
        <v>1</v>
      </c>
      <c r="D115" s="12">
        <v>3</v>
      </c>
      <c r="E115" s="28">
        <v>-0.66666666666666696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7" t="s">
        <v>527</v>
      </c>
      <c r="B116" s="27" t="s">
        <v>528</v>
      </c>
      <c r="C116" s="12">
        <v>1</v>
      </c>
      <c r="D116" s="12">
        <v>11</v>
      </c>
      <c r="E116" s="28">
        <v>-0.90909090909090895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531</v>
      </c>
      <c r="B118" s="27" t="s">
        <v>532</v>
      </c>
      <c r="C118" s="12">
        <v>3</v>
      </c>
      <c r="D118" s="12">
        <v>2</v>
      </c>
      <c r="E118" s="28">
        <v>0.5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1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3</v>
      </c>
      <c r="D120" s="12">
        <v>3</v>
      </c>
      <c r="E120" s="28">
        <v>0</v>
      </c>
      <c r="F120" s="12">
        <v>0</v>
      </c>
      <c r="G120" s="12">
        <v>0</v>
      </c>
      <c r="H120" s="12">
        <v>4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1</v>
      </c>
    </row>
    <row r="121" spans="1:16" ht="22.5" x14ac:dyDescent="0.25">
      <c r="A121" s="27" t="s">
        <v>537</v>
      </c>
      <c r="B121" s="27" t="s">
        <v>538</v>
      </c>
      <c r="C121" s="12">
        <v>11</v>
      </c>
      <c r="D121" s="12">
        <v>15</v>
      </c>
      <c r="E121" s="28">
        <v>-0.266666666666667</v>
      </c>
      <c r="F121" s="12">
        <v>0</v>
      </c>
      <c r="G121" s="12">
        <v>0</v>
      </c>
      <c r="H121" s="12">
        <v>2</v>
      </c>
      <c r="I121" s="12">
        <v>11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21</v>
      </c>
    </row>
    <row r="122" spans="1:16" x14ac:dyDescent="0.25">
      <c r="A122" s="27" t="s">
        <v>539</v>
      </c>
      <c r="B122" s="27" t="s">
        <v>540</v>
      </c>
      <c r="C122" s="12">
        <v>1</v>
      </c>
      <c r="D122" s="12">
        <v>1</v>
      </c>
      <c r="E122" s="28">
        <v>0</v>
      </c>
      <c r="F122" s="12">
        <v>0</v>
      </c>
      <c r="G122" s="12">
        <v>0</v>
      </c>
      <c r="H122" s="12">
        <v>2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2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1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10</v>
      </c>
      <c r="D126" s="12">
        <v>8</v>
      </c>
      <c r="E126" s="28">
        <v>0.25</v>
      </c>
      <c r="F126" s="12">
        <v>1</v>
      </c>
      <c r="G126" s="12">
        <v>1</v>
      </c>
      <c r="H126" s="12">
        <v>3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4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1</v>
      </c>
      <c r="E130" s="28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9" t="s">
        <v>557</v>
      </c>
      <c r="B131" s="200"/>
      <c r="C131" s="24">
        <v>3</v>
      </c>
      <c r="D131" s="24">
        <v>6</v>
      </c>
      <c r="E131" s="25">
        <v>-0.5</v>
      </c>
      <c r="F131" s="24">
        <v>0</v>
      </c>
      <c r="G131" s="24">
        <v>0</v>
      </c>
      <c r="H131" s="24">
        <v>8</v>
      </c>
      <c r="I131" s="24">
        <v>8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5</v>
      </c>
    </row>
    <row r="132" spans="1:16" x14ac:dyDescent="0.25">
      <c r="A132" s="27" t="s">
        <v>558</v>
      </c>
      <c r="B132" s="27" t="s">
        <v>559</v>
      </c>
      <c r="C132" s="12">
        <v>1</v>
      </c>
      <c r="D132" s="12">
        <v>2</v>
      </c>
      <c r="E132" s="28">
        <v>-0.5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1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1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1</v>
      </c>
      <c r="D134" s="12">
        <v>4</v>
      </c>
      <c r="E134" s="28">
        <v>-0.75</v>
      </c>
      <c r="F134" s="12">
        <v>0</v>
      </c>
      <c r="G134" s="12">
        <v>0</v>
      </c>
      <c r="H134" s="12">
        <v>5</v>
      </c>
      <c r="I134" s="12">
        <v>4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3</v>
      </c>
    </row>
    <row r="135" spans="1:16" x14ac:dyDescent="0.25">
      <c r="A135" s="27" t="s">
        <v>564</v>
      </c>
      <c r="B135" s="27" t="s">
        <v>565</v>
      </c>
      <c r="C135" s="12">
        <v>1</v>
      </c>
      <c r="D135" s="12">
        <v>0</v>
      </c>
      <c r="E135" s="28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1</v>
      </c>
    </row>
    <row r="137" spans="1:16" x14ac:dyDescent="0.25">
      <c r="A137" s="199" t="s">
        <v>568</v>
      </c>
      <c r="B137" s="200"/>
      <c r="C137" s="24">
        <v>45</v>
      </c>
      <c r="D137" s="24">
        <v>70</v>
      </c>
      <c r="E137" s="25">
        <v>-0.35714285714285698</v>
      </c>
      <c r="F137" s="24">
        <v>0</v>
      </c>
      <c r="G137" s="24">
        <v>0</v>
      </c>
      <c r="H137" s="24">
        <v>22</v>
      </c>
      <c r="I137" s="24">
        <v>9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8</v>
      </c>
    </row>
    <row r="138" spans="1:16" ht="22.5" x14ac:dyDescent="0.25">
      <c r="A138" s="27" t="s">
        <v>569</v>
      </c>
      <c r="B138" s="27" t="s">
        <v>570</v>
      </c>
      <c r="C138" s="12">
        <v>4</v>
      </c>
      <c r="D138" s="12">
        <v>11</v>
      </c>
      <c r="E138" s="28">
        <v>-0.63636363636363602</v>
      </c>
      <c r="F138" s="12">
        <v>0</v>
      </c>
      <c r="G138" s="12">
        <v>0</v>
      </c>
      <c r="H138" s="12">
        <v>3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3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4</v>
      </c>
      <c r="E139" s="28">
        <v>-1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2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35</v>
      </c>
      <c r="D142" s="12">
        <v>48</v>
      </c>
      <c r="E142" s="28">
        <v>-0.27083333333333298</v>
      </c>
      <c r="F142" s="12">
        <v>0</v>
      </c>
      <c r="G142" s="12">
        <v>0</v>
      </c>
      <c r="H142" s="12">
        <v>15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2</v>
      </c>
    </row>
    <row r="143" spans="1:16" ht="22.5" x14ac:dyDescent="0.25">
      <c r="A143" s="27" t="s">
        <v>579</v>
      </c>
      <c r="B143" s="27" t="s">
        <v>580</v>
      </c>
      <c r="C143" s="12">
        <v>4</v>
      </c>
      <c r="D143" s="12">
        <v>7</v>
      </c>
      <c r="E143" s="28">
        <v>-0.42857142857142799</v>
      </c>
      <c r="F143" s="12">
        <v>0</v>
      </c>
      <c r="G143" s="12">
        <v>0</v>
      </c>
      <c r="H143" s="12">
        <v>3</v>
      </c>
      <c r="I143" s="12">
        <v>5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3</v>
      </c>
    </row>
    <row r="144" spans="1:16" x14ac:dyDescent="0.25">
      <c r="A144" s="199" t="s">
        <v>581</v>
      </c>
      <c r="B144" s="200"/>
      <c r="C144" s="24">
        <v>2</v>
      </c>
      <c r="D144" s="24">
        <v>10</v>
      </c>
      <c r="E144" s="25">
        <v>-0.8</v>
      </c>
      <c r="F144" s="24">
        <v>0</v>
      </c>
      <c r="G144" s="24">
        <v>0</v>
      </c>
      <c r="H144" s="24">
        <v>0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2</v>
      </c>
    </row>
    <row r="145" spans="1:16" ht="22.5" x14ac:dyDescent="0.25">
      <c r="A145" s="27" t="s">
        <v>582</v>
      </c>
      <c r="B145" s="27" t="s">
        <v>583</v>
      </c>
      <c r="C145" s="12">
        <v>2</v>
      </c>
      <c r="D145" s="12">
        <v>10</v>
      </c>
      <c r="E145" s="28">
        <v>-0.8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2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9" t="s">
        <v>586</v>
      </c>
      <c r="B147" s="200"/>
      <c r="C147" s="24">
        <v>53</v>
      </c>
      <c r="D147" s="24">
        <v>63</v>
      </c>
      <c r="E147" s="25">
        <v>-0.158730158730159</v>
      </c>
      <c r="F147" s="24">
        <v>2</v>
      </c>
      <c r="G147" s="24">
        <v>2</v>
      </c>
      <c r="H147" s="24">
        <v>18</v>
      </c>
      <c r="I147" s="24">
        <v>14</v>
      </c>
      <c r="J147" s="24">
        <v>0</v>
      </c>
      <c r="K147" s="24">
        <v>0</v>
      </c>
      <c r="L147" s="24">
        <v>0</v>
      </c>
      <c r="M147" s="24">
        <v>0</v>
      </c>
      <c r="N147" s="24">
        <v>2</v>
      </c>
      <c r="O147" s="24">
        <v>0</v>
      </c>
      <c r="P147" s="26">
        <v>20</v>
      </c>
    </row>
    <row r="148" spans="1:16" ht="22.5" x14ac:dyDescent="0.25">
      <c r="A148" s="27" t="s">
        <v>587</v>
      </c>
      <c r="B148" s="27" t="s">
        <v>588</v>
      </c>
      <c r="C148" s="12">
        <v>2</v>
      </c>
      <c r="D148" s="12">
        <v>1</v>
      </c>
      <c r="E148" s="28">
        <v>1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1">
        <v>0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1</v>
      </c>
      <c r="E149" s="28">
        <v>-1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2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6</v>
      </c>
      <c r="D151" s="12">
        <v>5</v>
      </c>
      <c r="E151" s="28">
        <v>0.2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1">
        <v>1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2</v>
      </c>
      <c r="E153" s="28">
        <v>-0.5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1">
        <v>0</v>
      </c>
    </row>
    <row r="154" spans="1:16" x14ac:dyDescent="0.25">
      <c r="A154" s="27" t="s">
        <v>599</v>
      </c>
      <c r="B154" s="27" t="s">
        <v>600</v>
      </c>
      <c r="C154" s="12">
        <v>17</v>
      </c>
      <c r="D154" s="12">
        <v>19</v>
      </c>
      <c r="E154" s="28">
        <v>-0.105263157894737</v>
      </c>
      <c r="F154" s="12">
        <v>2</v>
      </c>
      <c r="G154" s="12">
        <v>2</v>
      </c>
      <c r="H154" s="12">
        <v>5</v>
      </c>
      <c r="I154" s="12">
        <v>8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11</v>
      </c>
    </row>
    <row r="155" spans="1:16" ht="22.5" x14ac:dyDescent="0.25">
      <c r="A155" s="27" t="s">
        <v>601</v>
      </c>
      <c r="B155" s="27" t="s">
        <v>602</v>
      </c>
      <c r="C155" s="12">
        <v>27</v>
      </c>
      <c r="D155" s="12">
        <v>34</v>
      </c>
      <c r="E155" s="28">
        <v>-0.20588235294117599</v>
      </c>
      <c r="F155" s="12">
        <v>0</v>
      </c>
      <c r="G155" s="12">
        <v>0</v>
      </c>
      <c r="H155" s="12">
        <v>11</v>
      </c>
      <c r="I155" s="12">
        <v>5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6</v>
      </c>
    </row>
    <row r="156" spans="1:16" x14ac:dyDescent="0.25">
      <c r="A156" s="199" t="s">
        <v>603</v>
      </c>
      <c r="B156" s="200"/>
      <c r="C156" s="24">
        <v>53</v>
      </c>
      <c r="D156" s="24">
        <v>41</v>
      </c>
      <c r="E156" s="25">
        <v>0.292682926829268</v>
      </c>
      <c r="F156" s="24">
        <v>0</v>
      </c>
      <c r="G156" s="24">
        <v>0</v>
      </c>
      <c r="H156" s="24">
        <v>4</v>
      </c>
      <c r="I156" s="24">
        <v>0</v>
      </c>
      <c r="J156" s="24">
        <v>1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2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1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3</v>
      </c>
      <c r="D161" s="12">
        <v>12</v>
      </c>
      <c r="E161" s="28">
        <v>-0.75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7" t="s">
        <v>614</v>
      </c>
      <c r="B162" s="27" t="s">
        <v>615</v>
      </c>
      <c r="C162" s="12">
        <v>21</v>
      </c>
      <c r="D162" s="12">
        <v>8</v>
      </c>
      <c r="E162" s="28">
        <v>1.625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1</v>
      </c>
    </row>
    <row r="163" spans="1:16" ht="22.5" x14ac:dyDescent="0.25">
      <c r="A163" s="27" t="s">
        <v>616</v>
      </c>
      <c r="B163" s="27" t="s">
        <v>617</v>
      </c>
      <c r="C163" s="12">
        <v>5</v>
      </c>
      <c r="D163" s="12">
        <v>5</v>
      </c>
      <c r="E163" s="28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10</v>
      </c>
      <c r="D164" s="12">
        <v>4</v>
      </c>
      <c r="E164" s="28">
        <v>1.5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1</v>
      </c>
    </row>
    <row r="165" spans="1:16" x14ac:dyDescent="0.25">
      <c r="A165" s="27" t="s">
        <v>620</v>
      </c>
      <c r="B165" s="27" t="s">
        <v>621</v>
      </c>
      <c r="C165" s="12">
        <v>13</v>
      </c>
      <c r="D165" s="12">
        <v>12</v>
      </c>
      <c r="E165" s="28">
        <v>8.3333333333333301E-2</v>
      </c>
      <c r="F165" s="12">
        <v>0</v>
      </c>
      <c r="G165" s="12">
        <v>0</v>
      </c>
      <c r="H165" s="12">
        <v>3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9" t="s">
        <v>622</v>
      </c>
      <c r="B166" s="200"/>
      <c r="C166" s="24">
        <v>149</v>
      </c>
      <c r="D166" s="24">
        <v>163</v>
      </c>
      <c r="E166" s="25">
        <v>-8.5889570552147201E-2</v>
      </c>
      <c r="F166" s="24">
        <v>2</v>
      </c>
      <c r="G166" s="24">
        <v>2</v>
      </c>
      <c r="H166" s="24">
        <v>114</v>
      </c>
      <c r="I166" s="24">
        <v>84</v>
      </c>
      <c r="J166" s="24">
        <v>0</v>
      </c>
      <c r="K166" s="24">
        <v>0</v>
      </c>
      <c r="L166" s="24">
        <v>0</v>
      </c>
      <c r="M166" s="24">
        <v>0</v>
      </c>
      <c r="N166" s="24">
        <v>1</v>
      </c>
      <c r="O166" s="24">
        <v>10</v>
      </c>
      <c r="P166" s="26">
        <v>78</v>
      </c>
    </row>
    <row r="167" spans="1:16" ht="22.5" x14ac:dyDescent="0.25">
      <c r="A167" s="27" t="s">
        <v>623</v>
      </c>
      <c r="B167" s="27" t="s">
        <v>624</v>
      </c>
      <c r="C167" s="12">
        <v>46</v>
      </c>
      <c r="D167" s="12">
        <v>40</v>
      </c>
      <c r="E167" s="28">
        <v>0.15</v>
      </c>
      <c r="F167" s="12">
        <v>1</v>
      </c>
      <c r="G167" s="12">
        <v>0</v>
      </c>
      <c r="H167" s="12">
        <v>30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21">
        <v>0</v>
      </c>
    </row>
    <row r="168" spans="1:16" ht="22.5" x14ac:dyDescent="0.25">
      <c r="A168" s="27" t="s">
        <v>625</v>
      </c>
      <c r="B168" s="27" t="s">
        <v>626</v>
      </c>
      <c r="C168" s="12">
        <v>2</v>
      </c>
      <c r="D168" s="12">
        <v>1</v>
      </c>
      <c r="E168" s="28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2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1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58</v>
      </c>
      <c r="D173" s="12">
        <v>76</v>
      </c>
      <c r="E173" s="28">
        <v>-0.23684210526315799</v>
      </c>
      <c r="F173" s="12">
        <v>1</v>
      </c>
      <c r="G173" s="12">
        <v>0</v>
      </c>
      <c r="H173" s="12">
        <v>48</v>
      </c>
      <c r="I173" s="12">
        <v>39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7</v>
      </c>
      <c r="P173" s="21">
        <v>38</v>
      </c>
    </row>
    <row r="174" spans="1:16" ht="22.5" x14ac:dyDescent="0.25">
      <c r="A174" s="27" t="s">
        <v>637</v>
      </c>
      <c r="B174" s="27" t="s">
        <v>638</v>
      </c>
      <c r="C174" s="12">
        <v>32</v>
      </c>
      <c r="D174" s="12">
        <v>39</v>
      </c>
      <c r="E174" s="28">
        <v>-0.17948717948717899</v>
      </c>
      <c r="F174" s="12">
        <v>0</v>
      </c>
      <c r="G174" s="12">
        <v>2</v>
      </c>
      <c r="H174" s="12">
        <v>28</v>
      </c>
      <c r="I174" s="12">
        <v>42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1">
        <v>26</v>
      </c>
    </row>
    <row r="175" spans="1:16" x14ac:dyDescent="0.25">
      <c r="A175" s="27" t="s">
        <v>639</v>
      </c>
      <c r="B175" s="27" t="s">
        <v>640</v>
      </c>
      <c r="C175" s="12">
        <v>9</v>
      </c>
      <c r="D175" s="12">
        <v>6</v>
      </c>
      <c r="E175" s="28">
        <v>0.5</v>
      </c>
      <c r="F175" s="12">
        <v>0</v>
      </c>
      <c r="G175" s="12">
        <v>0</v>
      </c>
      <c r="H175" s="12">
        <v>6</v>
      </c>
      <c r="I175" s="12">
        <v>2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21">
        <v>14</v>
      </c>
    </row>
    <row r="176" spans="1:16" ht="22.5" x14ac:dyDescent="0.25">
      <c r="A176" s="27" t="s">
        <v>641</v>
      </c>
      <c r="B176" s="27" t="s">
        <v>642</v>
      </c>
      <c r="C176" s="12">
        <v>1</v>
      </c>
      <c r="D176" s="12">
        <v>1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9" t="s">
        <v>645</v>
      </c>
      <c r="B178" s="200"/>
      <c r="C178" s="24">
        <v>400</v>
      </c>
      <c r="D178" s="24">
        <v>456</v>
      </c>
      <c r="E178" s="25">
        <v>-0.12280701754386</v>
      </c>
      <c r="F178" s="24">
        <v>994</v>
      </c>
      <c r="G178" s="24">
        <v>831</v>
      </c>
      <c r="H178" s="24">
        <v>276</v>
      </c>
      <c r="I178" s="24">
        <v>193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975</v>
      </c>
    </row>
    <row r="179" spans="1:16" ht="22.5" x14ac:dyDescent="0.25">
      <c r="A179" s="27" t="s">
        <v>646</v>
      </c>
      <c r="B179" s="27" t="s">
        <v>647</v>
      </c>
      <c r="C179" s="12">
        <v>3</v>
      </c>
      <c r="D179" s="12">
        <v>3</v>
      </c>
      <c r="E179" s="28">
        <v>0</v>
      </c>
      <c r="F179" s="12">
        <v>1</v>
      </c>
      <c r="G179" s="12">
        <v>1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4</v>
      </c>
    </row>
    <row r="180" spans="1:16" ht="22.5" x14ac:dyDescent="0.25">
      <c r="A180" s="27" t="s">
        <v>648</v>
      </c>
      <c r="B180" s="27" t="s">
        <v>649</v>
      </c>
      <c r="C180" s="12">
        <v>197</v>
      </c>
      <c r="D180" s="12">
        <v>224</v>
      </c>
      <c r="E180" s="28">
        <v>-0.120535714285714</v>
      </c>
      <c r="F180" s="12">
        <v>473</v>
      </c>
      <c r="G180" s="12">
        <v>441</v>
      </c>
      <c r="H180" s="12">
        <v>112</v>
      </c>
      <c r="I180" s="12">
        <v>79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501</v>
      </c>
    </row>
    <row r="181" spans="1:16" x14ac:dyDescent="0.25">
      <c r="A181" s="27" t="s">
        <v>650</v>
      </c>
      <c r="B181" s="27" t="s">
        <v>651</v>
      </c>
      <c r="C181" s="12">
        <v>23</v>
      </c>
      <c r="D181" s="12">
        <v>32</v>
      </c>
      <c r="E181" s="28">
        <v>-0.28125</v>
      </c>
      <c r="F181" s="12">
        <v>11</v>
      </c>
      <c r="G181" s="12">
        <v>12</v>
      </c>
      <c r="H181" s="12">
        <v>21</v>
      </c>
      <c r="I181" s="12">
        <v>12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27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1</v>
      </c>
      <c r="G182" s="12">
        <v>1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7" t="s">
        <v>654</v>
      </c>
      <c r="B183" s="27" t="s">
        <v>655</v>
      </c>
      <c r="C183" s="12">
        <v>9</v>
      </c>
      <c r="D183" s="12">
        <v>13</v>
      </c>
      <c r="E183" s="28">
        <v>-0.30769230769230799</v>
      </c>
      <c r="F183" s="12">
        <v>15</v>
      </c>
      <c r="G183" s="12">
        <v>4</v>
      </c>
      <c r="H183" s="12">
        <v>6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9</v>
      </c>
    </row>
    <row r="184" spans="1:16" ht="22.5" x14ac:dyDescent="0.25">
      <c r="A184" s="27" t="s">
        <v>656</v>
      </c>
      <c r="B184" s="27" t="s">
        <v>657</v>
      </c>
      <c r="C184" s="12">
        <v>160</v>
      </c>
      <c r="D184" s="12">
        <v>174</v>
      </c>
      <c r="E184" s="28">
        <v>-8.04597701149425E-2</v>
      </c>
      <c r="F184" s="12">
        <v>475</v>
      </c>
      <c r="G184" s="12">
        <v>372</v>
      </c>
      <c r="H184" s="12">
        <v>127</v>
      </c>
      <c r="I184" s="12">
        <v>99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433</v>
      </c>
    </row>
    <row r="185" spans="1:16" ht="22.5" x14ac:dyDescent="0.25">
      <c r="A185" s="27" t="s">
        <v>658</v>
      </c>
      <c r="B185" s="27" t="s">
        <v>659</v>
      </c>
      <c r="C185" s="12">
        <v>8</v>
      </c>
      <c r="D185" s="12">
        <v>10</v>
      </c>
      <c r="E185" s="28">
        <v>-0.2</v>
      </c>
      <c r="F185" s="12">
        <v>18</v>
      </c>
      <c r="G185" s="12">
        <v>0</v>
      </c>
      <c r="H185" s="12">
        <v>9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199" t="s">
        <v>660</v>
      </c>
      <c r="B186" s="200"/>
      <c r="C186" s="24">
        <v>197</v>
      </c>
      <c r="D186" s="24">
        <v>220</v>
      </c>
      <c r="E186" s="25">
        <v>-0.104545454545454</v>
      </c>
      <c r="F186" s="24">
        <v>8</v>
      </c>
      <c r="G186" s="24">
        <v>7</v>
      </c>
      <c r="H186" s="24">
        <v>69</v>
      </c>
      <c r="I186" s="24">
        <v>28</v>
      </c>
      <c r="J186" s="24">
        <v>0</v>
      </c>
      <c r="K186" s="24">
        <v>0</v>
      </c>
      <c r="L186" s="24">
        <v>0</v>
      </c>
      <c r="M186" s="24">
        <v>0</v>
      </c>
      <c r="N186" s="24">
        <v>4</v>
      </c>
      <c r="O186" s="24">
        <v>0</v>
      </c>
      <c r="P186" s="26">
        <v>37</v>
      </c>
    </row>
    <row r="187" spans="1:16" x14ac:dyDescent="0.25">
      <c r="A187" s="27" t="s">
        <v>661</v>
      </c>
      <c r="B187" s="27" t="s">
        <v>662</v>
      </c>
      <c r="C187" s="12">
        <v>4</v>
      </c>
      <c r="D187" s="12">
        <v>6</v>
      </c>
      <c r="E187" s="28">
        <v>-0.33333333333333298</v>
      </c>
      <c r="F187" s="12">
        <v>0</v>
      </c>
      <c r="G187" s="12">
        <v>0</v>
      </c>
      <c r="H187" s="12">
        <v>3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62</v>
      </c>
      <c r="D189" s="12">
        <v>55</v>
      </c>
      <c r="E189" s="28">
        <v>0.12727272727272701</v>
      </c>
      <c r="F189" s="12">
        <v>6</v>
      </c>
      <c r="G189" s="12">
        <v>3</v>
      </c>
      <c r="H189" s="12">
        <v>38</v>
      </c>
      <c r="I189" s="12">
        <v>9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1">
        <v>12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3</v>
      </c>
      <c r="E190" s="28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7" t="s">
        <v>669</v>
      </c>
      <c r="B191" s="27" t="s">
        <v>670</v>
      </c>
      <c r="C191" s="12">
        <v>8</v>
      </c>
      <c r="D191" s="12">
        <v>16</v>
      </c>
      <c r="E191" s="28">
        <v>-0.5</v>
      </c>
      <c r="F191" s="12">
        <v>0</v>
      </c>
      <c r="G191" s="12">
        <v>4</v>
      </c>
      <c r="H191" s="12">
        <v>5</v>
      </c>
      <c r="I191" s="12">
        <v>12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15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1</v>
      </c>
    </row>
    <row r="193" spans="1:16" ht="22.5" x14ac:dyDescent="0.25">
      <c r="A193" s="27" t="s">
        <v>673</v>
      </c>
      <c r="B193" s="27" t="s">
        <v>674</v>
      </c>
      <c r="C193" s="12">
        <v>17</v>
      </c>
      <c r="D193" s="12">
        <v>16</v>
      </c>
      <c r="E193" s="28">
        <v>6.25E-2</v>
      </c>
      <c r="F193" s="12">
        <v>0</v>
      </c>
      <c r="G193" s="12">
        <v>0</v>
      </c>
      <c r="H193" s="12">
        <v>7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6</v>
      </c>
    </row>
    <row r="194" spans="1:16" x14ac:dyDescent="0.25">
      <c r="A194" s="27" t="s">
        <v>675</v>
      </c>
      <c r="B194" s="27" t="s">
        <v>676</v>
      </c>
      <c r="C194" s="12">
        <v>2</v>
      </c>
      <c r="D194" s="12">
        <v>2</v>
      </c>
      <c r="E194" s="28">
        <v>0</v>
      </c>
      <c r="F194" s="12">
        <v>0</v>
      </c>
      <c r="G194" s="12">
        <v>0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1</v>
      </c>
    </row>
    <row r="195" spans="1:16" ht="22.5" x14ac:dyDescent="0.25">
      <c r="A195" s="27" t="s">
        <v>677</v>
      </c>
      <c r="B195" s="27" t="s">
        <v>678</v>
      </c>
      <c r="C195" s="12">
        <v>2</v>
      </c>
      <c r="D195" s="12">
        <v>1</v>
      </c>
      <c r="E195" s="28">
        <v>1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1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7" t="s">
        <v>681</v>
      </c>
      <c r="B197" s="27" t="s">
        <v>682</v>
      </c>
      <c r="C197" s="12">
        <v>98</v>
      </c>
      <c r="D197" s="12">
        <v>121</v>
      </c>
      <c r="E197" s="28">
        <v>-0.19008264462809901</v>
      </c>
      <c r="F197" s="12">
        <v>2</v>
      </c>
      <c r="G197" s="12">
        <v>0</v>
      </c>
      <c r="H197" s="12">
        <v>14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0</v>
      </c>
    </row>
    <row r="198" spans="1:16" ht="22.5" x14ac:dyDescent="0.25">
      <c r="A198" s="27" t="s">
        <v>683</v>
      </c>
      <c r="B198" s="27" t="s">
        <v>684</v>
      </c>
      <c r="C198" s="12">
        <v>1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2</v>
      </c>
      <c r="D199" s="12">
        <v>0</v>
      </c>
      <c r="E199" s="28">
        <v>0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2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9" t="s">
        <v>689</v>
      </c>
      <c r="B201" s="200"/>
      <c r="C201" s="24">
        <v>20</v>
      </c>
      <c r="D201" s="24">
        <v>11</v>
      </c>
      <c r="E201" s="25">
        <v>0.81818181818181801</v>
      </c>
      <c r="F201" s="24">
        <v>5</v>
      </c>
      <c r="G201" s="24">
        <v>0</v>
      </c>
      <c r="H201" s="24">
        <v>4</v>
      </c>
      <c r="I201" s="24">
        <v>3</v>
      </c>
      <c r="J201" s="24">
        <v>0</v>
      </c>
      <c r="K201" s="24">
        <v>0</v>
      </c>
      <c r="L201" s="24">
        <v>1</v>
      </c>
      <c r="M201" s="24">
        <v>1</v>
      </c>
      <c r="N201" s="24">
        <v>6</v>
      </c>
      <c r="O201" s="24">
        <v>0</v>
      </c>
      <c r="P201" s="26">
        <v>5</v>
      </c>
    </row>
    <row r="202" spans="1:16" x14ac:dyDescent="0.25">
      <c r="A202" s="27" t="s">
        <v>690</v>
      </c>
      <c r="B202" s="27" t="s">
        <v>691</v>
      </c>
      <c r="C202" s="12">
        <v>10</v>
      </c>
      <c r="D202" s="12">
        <v>9</v>
      </c>
      <c r="E202" s="28">
        <v>0.11111111111111099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1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1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9</v>
      </c>
      <c r="D206" s="12">
        <v>0</v>
      </c>
      <c r="E206" s="28">
        <v>0</v>
      </c>
      <c r="F206" s="12">
        <v>4</v>
      </c>
      <c r="G206" s="12">
        <v>0</v>
      </c>
      <c r="H206" s="12">
        <v>1</v>
      </c>
      <c r="I206" s="12">
        <v>2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2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1</v>
      </c>
      <c r="E211" s="28">
        <v>-1</v>
      </c>
      <c r="F211" s="12">
        <v>1</v>
      </c>
      <c r="G211" s="12">
        <v>0</v>
      </c>
      <c r="H211" s="12">
        <v>2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1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3</v>
      </c>
      <c r="O212" s="12">
        <v>0</v>
      </c>
      <c r="P212" s="21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1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0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0</v>
      </c>
      <c r="O214" s="12">
        <v>0</v>
      </c>
      <c r="P214" s="21">
        <v>1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9" t="s">
        <v>732</v>
      </c>
      <c r="B223" s="200"/>
      <c r="C223" s="24">
        <v>901</v>
      </c>
      <c r="D223" s="24">
        <v>650</v>
      </c>
      <c r="E223" s="25">
        <v>0.38615384615384601</v>
      </c>
      <c r="F223" s="24">
        <v>351</v>
      </c>
      <c r="G223" s="24">
        <v>211</v>
      </c>
      <c r="H223" s="24">
        <v>365</v>
      </c>
      <c r="I223" s="24">
        <v>197</v>
      </c>
      <c r="J223" s="24">
        <v>0</v>
      </c>
      <c r="K223" s="24">
        <v>0</v>
      </c>
      <c r="L223" s="24">
        <v>0</v>
      </c>
      <c r="M223" s="24">
        <v>0</v>
      </c>
      <c r="N223" s="24">
        <v>130</v>
      </c>
      <c r="O223" s="24">
        <v>3</v>
      </c>
      <c r="P223" s="26">
        <v>333</v>
      </c>
    </row>
    <row r="224" spans="1:16" x14ac:dyDescent="0.25">
      <c r="A224" s="27" t="s">
        <v>733</v>
      </c>
      <c r="B224" s="27" t="s">
        <v>734</v>
      </c>
      <c r="C224" s="12">
        <v>3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1</v>
      </c>
      <c r="E228" s="28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7" t="s">
        <v>745</v>
      </c>
      <c r="B230" s="27" t="s">
        <v>746</v>
      </c>
      <c r="C230" s="12">
        <v>1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7" t="s">
        <v>747</v>
      </c>
      <c r="B231" s="27" t="s">
        <v>748</v>
      </c>
      <c r="C231" s="12">
        <v>21</v>
      </c>
      <c r="D231" s="12">
        <v>23</v>
      </c>
      <c r="E231" s="28">
        <v>-8.6956521739130405E-2</v>
      </c>
      <c r="F231" s="12">
        <v>0</v>
      </c>
      <c r="G231" s="12">
        <v>0</v>
      </c>
      <c r="H231" s="12">
        <v>17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3</v>
      </c>
    </row>
    <row r="232" spans="1:16" x14ac:dyDescent="0.25">
      <c r="A232" s="27" t="s">
        <v>749</v>
      </c>
      <c r="B232" s="27" t="s">
        <v>750</v>
      </c>
      <c r="C232" s="12">
        <v>23</v>
      </c>
      <c r="D232" s="12">
        <v>36</v>
      </c>
      <c r="E232" s="28">
        <v>-0.36111111111111099</v>
      </c>
      <c r="F232" s="12">
        <v>3</v>
      </c>
      <c r="G232" s="12">
        <v>2</v>
      </c>
      <c r="H232" s="12">
        <v>8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2</v>
      </c>
    </row>
    <row r="233" spans="1:16" x14ac:dyDescent="0.25">
      <c r="A233" s="27" t="s">
        <v>751</v>
      </c>
      <c r="B233" s="27" t="s">
        <v>752</v>
      </c>
      <c r="C233" s="12">
        <v>18</v>
      </c>
      <c r="D233" s="12">
        <v>24</v>
      </c>
      <c r="E233" s="28">
        <v>-0.25</v>
      </c>
      <c r="F233" s="12">
        <v>0</v>
      </c>
      <c r="G233" s="12">
        <v>0</v>
      </c>
      <c r="H233" s="12">
        <v>4</v>
      </c>
      <c r="I233" s="12">
        <v>5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10</v>
      </c>
    </row>
    <row r="234" spans="1:16" ht="22.5" x14ac:dyDescent="0.25">
      <c r="A234" s="27" t="s">
        <v>753</v>
      </c>
      <c r="B234" s="27" t="s">
        <v>754</v>
      </c>
      <c r="C234" s="12">
        <v>5</v>
      </c>
      <c r="D234" s="12">
        <v>0</v>
      </c>
      <c r="E234" s="28">
        <v>0</v>
      </c>
      <c r="F234" s="12">
        <v>0</v>
      </c>
      <c r="G234" s="12">
        <v>0</v>
      </c>
      <c r="H234" s="12">
        <v>2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7" t="s">
        <v>755</v>
      </c>
      <c r="B235" s="27" t="s">
        <v>756</v>
      </c>
      <c r="C235" s="12">
        <v>2</v>
      </c>
      <c r="D235" s="12">
        <v>4</v>
      </c>
      <c r="E235" s="28">
        <v>-0.5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</v>
      </c>
    </row>
    <row r="236" spans="1:16" x14ac:dyDescent="0.25">
      <c r="A236" s="27" t="s">
        <v>757</v>
      </c>
      <c r="B236" s="27" t="s">
        <v>758</v>
      </c>
      <c r="C236" s="12">
        <v>1</v>
      </c>
      <c r="D236" s="12">
        <v>1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1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825</v>
      </c>
      <c r="D238" s="12">
        <v>557</v>
      </c>
      <c r="E238" s="28">
        <v>0.48114901256732501</v>
      </c>
      <c r="F238" s="12">
        <v>348</v>
      </c>
      <c r="G238" s="12">
        <v>209</v>
      </c>
      <c r="H238" s="12">
        <v>331</v>
      </c>
      <c r="I238" s="12">
        <v>181</v>
      </c>
      <c r="J238" s="12">
        <v>0</v>
      </c>
      <c r="K238" s="12">
        <v>0</v>
      </c>
      <c r="L238" s="12">
        <v>0</v>
      </c>
      <c r="M238" s="12">
        <v>0</v>
      </c>
      <c r="N238" s="12">
        <v>130</v>
      </c>
      <c r="O238" s="12">
        <v>3</v>
      </c>
      <c r="P238" s="21">
        <v>316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2</v>
      </c>
      <c r="D242" s="12">
        <v>4</v>
      </c>
      <c r="E242" s="28">
        <v>-0.5</v>
      </c>
      <c r="F242" s="12">
        <v>0</v>
      </c>
      <c r="G242" s="12">
        <v>0</v>
      </c>
      <c r="H242" s="12">
        <v>2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9" t="s">
        <v>773</v>
      </c>
      <c r="B244" s="200"/>
      <c r="C244" s="24">
        <v>7</v>
      </c>
      <c r="D244" s="24">
        <v>3</v>
      </c>
      <c r="E244" s="25">
        <v>1.3333333333333299</v>
      </c>
      <c r="F244" s="24">
        <v>0</v>
      </c>
      <c r="G244" s="24">
        <v>1</v>
      </c>
      <c r="H244" s="24">
        <v>7</v>
      </c>
      <c r="I244" s="24">
        <v>5</v>
      </c>
      <c r="J244" s="24">
        <v>0</v>
      </c>
      <c r="K244" s="24">
        <v>0</v>
      </c>
      <c r="L244" s="24">
        <v>0</v>
      </c>
      <c r="M244" s="24">
        <v>0</v>
      </c>
      <c r="N244" s="24">
        <v>2</v>
      </c>
      <c r="O244" s="24">
        <v>0</v>
      </c>
      <c r="P244" s="26">
        <v>3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5</v>
      </c>
      <c r="D249" s="12">
        <v>2</v>
      </c>
      <c r="E249" s="28">
        <v>1.5</v>
      </c>
      <c r="F249" s="12">
        <v>0</v>
      </c>
      <c r="G249" s="12">
        <v>0</v>
      </c>
      <c r="H249" s="12">
        <v>7</v>
      </c>
      <c r="I249" s="12">
        <v>4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1">
        <v>1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1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1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1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1</v>
      </c>
      <c r="E255" s="28">
        <v>-1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1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1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9" t="s">
        <v>826</v>
      </c>
      <c r="B271" s="200"/>
      <c r="C271" s="24">
        <v>147</v>
      </c>
      <c r="D271" s="24">
        <v>159</v>
      </c>
      <c r="E271" s="25">
        <v>-7.5471698113207503E-2</v>
      </c>
      <c r="F271" s="24">
        <v>118</v>
      </c>
      <c r="G271" s="24">
        <v>72</v>
      </c>
      <c r="H271" s="24">
        <v>134</v>
      </c>
      <c r="I271" s="24">
        <v>82</v>
      </c>
      <c r="J271" s="24">
        <v>0</v>
      </c>
      <c r="K271" s="24">
        <v>0</v>
      </c>
      <c r="L271" s="24">
        <v>0</v>
      </c>
      <c r="M271" s="24">
        <v>1</v>
      </c>
      <c r="N271" s="24">
        <v>0</v>
      </c>
      <c r="O271" s="24">
        <v>1</v>
      </c>
      <c r="P271" s="26">
        <v>176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63</v>
      </c>
      <c r="D273" s="12">
        <v>60</v>
      </c>
      <c r="E273" s="28">
        <v>0.05</v>
      </c>
      <c r="F273" s="12">
        <v>36</v>
      </c>
      <c r="G273" s="12">
        <v>25</v>
      </c>
      <c r="H273" s="12">
        <v>58</v>
      </c>
      <c r="I273" s="12">
        <v>38</v>
      </c>
      <c r="J273" s="12">
        <v>0</v>
      </c>
      <c r="K273" s="12">
        <v>0</v>
      </c>
      <c r="L273" s="12">
        <v>0</v>
      </c>
      <c r="M273" s="12">
        <v>1</v>
      </c>
      <c r="N273" s="12">
        <v>0</v>
      </c>
      <c r="O273" s="12">
        <v>1</v>
      </c>
      <c r="P273" s="21">
        <v>58</v>
      </c>
    </row>
    <row r="274" spans="1:16" ht="33.75" x14ac:dyDescent="0.25">
      <c r="A274" s="27" t="s">
        <v>831</v>
      </c>
      <c r="B274" s="27" t="s">
        <v>832</v>
      </c>
      <c r="C274" s="12">
        <v>68</v>
      </c>
      <c r="D274" s="12">
        <v>82</v>
      </c>
      <c r="E274" s="28">
        <v>-0.17073170731707299</v>
      </c>
      <c r="F274" s="12">
        <v>80</v>
      </c>
      <c r="G274" s="12">
        <v>46</v>
      </c>
      <c r="H274" s="12">
        <v>74</v>
      </c>
      <c r="I274" s="12">
        <v>38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110</v>
      </c>
    </row>
    <row r="275" spans="1:16" ht="22.5" x14ac:dyDescent="0.25">
      <c r="A275" s="27" t="s">
        <v>833</v>
      </c>
      <c r="B275" s="27" t="s">
        <v>834</v>
      </c>
      <c r="C275" s="12">
        <v>1</v>
      </c>
      <c r="D275" s="12">
        <v>2</v>
      </c>
      <c r="E275" s="28">
        <v>-0.5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1</v>
      </c>
    </row>
    <row r="276" spans="1:16" x14ac:dyDescent="0.25">
      <c r="A276" s="27" t="s">
        <v>835</v>
      </c>
      <c r="B276" s="27" t="s">
        <v>836</v>
      </c>
      <c r="C276" s="12">
        <v>0</v>
      </c>
      <c r="D276" s="12">
        <v>9</v>
      </c>
      <c r="E276" s="28">
        <v>-1</v>
      </c>
      <c r="F276" s="12">
        <v>2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2</v>
      </c>
    </row>
    <row r="277" spans="1:16" x14ac:dyDescent="0.25">
      <c r="A277" s="27" t="s">
        <v>837</v>
      </c>
      <c r="B277" s="27" t="s">
        <v>838</v>
      </c>
      <c r="C277" s="12">
        <v>7</v>
      </c>
      <c r="D277" s="12">
        <v>2</v>
      </c>
      <c r="E277" s="28">
        <v>2.5</v>
      </c>
      <c r="F277" s="12">
        <v>0</v>
      </c>
      <c r="G277" s="12">
        <v>1</v>
      </c>
      <c r="H277" s="12">
        <v>1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4</v>
      </c>
    </row>
    <row r="278" spans="1:16" ht="22.5" x14ac:dyDescent="0.25">
      <c r="A278" s="27" t="s">
        <v>839</v>
      </c>
      <c r="B278" s="27" t="s">
        <v>840</v>
      </c>
      <c r="C278" s="12">
        <v>5</v>
      </c>
      <c r="D278" s="12">
        <v>3</v>
      </c>
      <c r="E278" s="28">
        <v>0.66666666666666696</v>
      </c>
      <c r="F278" s="12">
        <v>0</v>
      </c>
      <c r="G278" s="12">
        <v>0</v>
      </c>
      <c r="H278" s="12">
        <v>1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1</v>
      </c>
    </row>
    <row r="279" spans="1:16" ht="22.5" x14ac:dyDescent="0.25">
      <c r="A279" s="27" t="s">
        <v>841</v>
      </c>
      <c r="B279" s="27" t="s">
        <v>842</v>
      </c>
      <c r="C279" s="12">
        <v>1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1</v>
      </c>
      <c r="E291" s="28">
        <v>-1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2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9" t="s">
        <v>905</v>
      </c>
      <c r="B312" s="200"/>
      <c r="C312" s="24">
        <v>3</v>
      </c>
      <c r="D312" s="24">
        <v>2</v>
      </c>
      <c r="E312" s="25">
        <v>0.5</v>
      </c>
      <c r="F312" s="24">
        <v>0</v>
      </c>
      <c r="G312" s="24">
        <v>0</v>
      </c>
      <c r="H312" s="24">
        <v>5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2</v>
      </c>
      <c r="O312" s="24">
        <v>0</v>
      </c>
      <c r="P312" s="26">
        <v>1</v>
      </c>
    </row>
    <row r="313" spans="1:16" x14ac:dyDescent="0.25">
      <c r="A313" s="27" t="s">
        <v>906</v>
      </c>
      <c r="B313" s="27" t="s">
        <v>907</v>
      </c>
      <c r="C313" s="12">
        <v>3</v>
      </c>
      <c r="D313" s="12">
        <v>2</v>
      </c>
      <c r="E313" s="28">
        <v>0.5</v>
      </c>
      <c r="F313" s="12">
        <v>0</v>
      </c>
      <c r="G313" s="12">
        <v>0</v>
      </c>
      <c r="H313" s="12">
        <v>5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1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2</v>
      </c>
      <c r="O315" s="12">
        <v>0</v>
      </c>
      <c r="P315" s="21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9" t="s">
        <v>916</v>
      </c>
      <c r="B318" s="200"/>
      <c r="C318" s="24">
        <v>0</v>
      </c>
      <c r="D318" s="24">
        <v>1</v>
      </c>
      <c r="E318" s="25">
        <v>-1</v>
      </c>
      <c r="F318" s="24">
        <v>0</v>
      </c>
      <c r="G318" s="24">
        <v>0</v>
      </c>
      <c r="H318" s="24">
        <v>1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1</v>
      </c>
      <c r="E319" s="28">
        <v>-1</v>
      </c>
      <c r="F319" s="12">
        <v>0</v>
      </c>
      <c r="G319" s="12">
        <v>0</v>
      </c>
      <c r="H319" s="12">
        <v>1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9" t="s">
        <v>924</v>
      </c>
      <c r="B323" s="200"/>
      <c r="C323" s="24">
        <v>3077</v>
      </c>
      <c r="D323" s="24">
        <v>3071</v>
      </c>
      <c r="E323" s="25">
        <v>1.95376098990557E-3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4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3077</v>
      </c>
      <c r="D324" s="12">
        <v>3071</v>
      </c>
      <c r="E324" s="28">
        <v>1.95376098990557E-3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4</v>
      </c>
      <c r="O324" s="12">
        <v>0</v>
      </c>
      <c r="P324" s="21">
        <v>0</v>
      </c>
    </row>
    <row r="325" spans="1:16" x14ac:dyDescent="0.25">
      <c r="A325" s="199" t="s">
        <v>927</v>
      </c>
      <c r="B325" s="200"/>
      <c r="C325" s="24">
        <v>0</v>
      </c>
      <c r="D325" s="24">
        <v>8</v>
      </c>
      <c r="E325" s="25">
        <v>-1</v>
      </c>
      <c r="F325" s="24">
        <v>0</v>
      </c>
      <c r="G325" s="24">
        <v>0</v>
      </c>
      <c r="H325" s="24">
        <v>2</v>
      </c>
      <c r="I325" s="24">
        <v>0</v>
      </c>
      <c r="J325" s="24">
        <v>1</v>
      </c>
      <c r="K325" s="24">
        <v>1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6</v>
      </c>
      <c r="E328" s="28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2</v>
      </c>
      <c r="E329" s="28">
        <v>-1</v>
      </c>
      <c r="F329" s="12">
        <v>0</v>
      </c>
      <c r="G329" s="12">
        <v>0</v>
      </c>
      <c r="H329" s="12">
        <v>0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2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1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1" t="s">
        <v>956</v>
      </c>
      <c r="B341" s="202"/>
      <c r="C341" s="29">
        <v>14797</v>
      </c>
      <c r="D341" s="29">
        <v>13846</v>
      </c>
      <c r="E341" s="30">
        <v>6.8684096489961002E-2</v>
      </c>
      <c r="F341" s="29">
        <v>2692</v>
      </c>
      <c r="G341" s="29">
        <v>1718</v>
      </c>
      <c r="H341" s="29">
        <v>3138</v>
      </c>
      <c r="I341" s="29">
        <v>1674</v>
      </c>
      <c r="J341" s="29">
        <v>30</v>
      </c>
      <c r="K341" s="29">
        <v>31</v>
      </c>
      <c r="L341" s="29">
        <v>7</v>
      </c>
      <c r="M341" s="29">
        <v>13</v>
      </c>
      <c r="N341" s="29">
        <v>176</v>
      </c>
      <c r="O341" s="29">
        <v>31</v>
      </c>
      <c r="P341" s="29">
        <v>3314</v>
      </c>
    </row>
    <row r="342" spans="1:16" x14ac:dyDescent="0.25">
      <c r="A342" s="22"/>
    </row>
  </sheetData>
  <sheetProtection algorithmName="SHA-512" hashValue="JzMUeiO0uRLAjDHort+KQrMrVi9ZqjZgD1rrOyrTyxMcq6aYocsDwDAb1FC/tE4OsFZlwyvQ+KC8J4+DuyxZxA==" saltValue="z/x0nPPLP1dOz9KVlS7Ck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7.57031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1">
        <v>0</v>
      </c>
    </row>
    <row r="8" spans="1:3" x14ac:dyDescent="0.25">
      <c r="A8" s="193"/>
      <c r="B8" s="11" t="s">
        <v>334</v>
      </c>
      <c r="C8" s="21">
        <v>20</v>
      </c>
    </row>
    <row r="9" spans="1:3" x14ac:dyDescent="0.25">
      <c r="A9" s="193"/>
      <c r="B9" s="11" t="s">
        <v>962</v>
      </c>
      <c r="C9" s="21">
        <v>9</v>
      </c>
    </row>
    <row r="10" spans="1:3" x14ac:dyDescent="0.25">
      <c r="A10" s="193"/>
      <c r="B10" s="11" t="s">
        <v>963</v>
      </c>
      <c r="C10" s="20"/>
    </row>
    <row r="11" spans="1:3" x14ac:dyDescent="0.25">
      <c r="A11" s="193"/>
      <c r="B11" s="11" t="s">
        <v>964</v>
      </c>
      <c r="C11" s="21">
        <v>9</v>
      </c>
    </row>
    <row r="12" spans="1:3" x14ac:dyDescent="0.25">
      <c r="A12" s="193"/>
      <c r="B12" s="11" t="s">
        <v>965</v>
      </c>
      <c r="C12" s="21">
        <v>10</v>
      </c>
    </row>
    <row r="13" spans="1:3" x14ac:dyDescent="0.25">
      <c r="A13" s="193"/>
      <c r="B13" s="11" t="s">
        <v>966</v>
      </c>
      <c r="C13" s="21">
        <v>14</v>
      </c>
    </row>
    <row r="14" spans="1:3" x14ac:dyDescent="0.25">
      <c r="A14" s="193"/>
      <c r="B14" s="11" t="s">
        <v>518</v>
      </c>
      <c r="C14" s="21">
        <v>17</v>
      </c>
    </row>
    <row r="15" spans="1:3" x14ac:dyDescent="0.25">
      <c r="A15" s="193"/>
      <c r="B15" s="11" t="s">
        <v>967</v>
      </c>
      <c r="C15" s="21">
        <v>1</v>
      </c>
    </row>
    <row r="16" spans="1:3" x14ac:dyDescent="0.25">
      <c r="A16" s="193"/>
      <c r="B16" s="11" t="s">
        <v>968</v>
      </c>
      <c r="C16" s="21">
        <v>1</v>
      </c>
    </row>
    <row r="17" spans="1:3" x14ac:dyDescent="0.25">
      <c r="A17" s="193"/>
      <c r="B17" s="11" t="s">
        <v>651</v>
      </c>
      <c r="C17" s="21">
        <v>0</v>
      </c>
    </row>
    <row r="18" spans="1:3" x14ac:dyDescent="0.25">
      <c r="A18" s="193"/>
      <c r="B18" s="11" t="s">
        <v>969</v>
      </c>
      <c r="C18" s="21">
        <v>17</v>
      </c>
    </row>
    <row r="19" spans="1:3" x14ac:dyDescent="0.25">
      <c r="A19" s="193"/>
      <c r="B19" s="11" t="s">
        <v>970</v>
      </c>
      <c r="C19" s="21">
        <v>14</v>
      </c>
    </row>
    <row r="20" spans="1:3" x14ac:dyDescent="0.25">
      <c r="A20" s="193"/>
      <c r="B20" s="11" t="s">
        <v>971</v>
      </c>
      <c r="C20" s="21">
        <v>7</v>
      </c>
    </row>
    <row r="21" spans="1:3" x14ac:dyDescent="0.25">
      <c r="A21" s="193"/>
      <c r="B21" s="11" t="s">
        <v>972</v>
      </c>
      <c r="C21" s="21">
        <v>2</v>
      </c>
    </row>
    <row r="22" spans="1:3" x14ac:dyDescent="0.25">
      <c r="A22" s="193"/>
      <c r="B22" s="11" t="s">
        <v>973</v>
      </c>
      <c r="C22" s="21">
        <v>3</v>
      </c>
    </row>
    <row r="23" spans="1:3" x14ac:dyDescent="0.25">
      <c r="A23" s="193"/>
      <c r="B23" s="11" t="s">
        <v>974</v>
      </c>
      <c r="C23" s="21">
        <v>1</v>
      </c>
    </row>
    <row r="24" spans="1:3" x14ac:dyDescent="0.25">
      <c r="A24" s="193"/>
      <c r="B24" s="11" t="s">
        <v>111</v>
      </c>
      <c r="C24" s="21">
        <v>37</v>
      </c>
    </row>
    <row r="25" spans="1:3" x14ac:dyDescent="0.25">
      <c r="A25" s="193"/>
      <c r="B25" s="11" t="s">
        <v>975</v>
      </c>
      <c r="C25" s="21">
        <v>12</v>
      </c>
    </row>
    <row r="26" spans="1:3" x14ac:dyDescent="0.25">
      <c r="A26" s="194"/>
      <c r="B26" s="11" t="s">
        <v>976</v>
      </c>
      <c r="C26" s="21">
        <v>1</v>
      </c>
    </row>
    <row r="27" spans="1:3" x14ac:dyDescent="0.25">
      <c r="A27" s="192" t="s">
        <v>977</v>
      </c>
      <c r="B27" s="11" t="s">
        <v>978</v>
      </c>
      <c r="C27" s="21">
        <v>14</v>
      </c>
    </row>
    <row r="28" spans="1:3" x14ac:dyDescent="0.25">
      <c r="A28" s="193"/>
      <c r="B28" s="11" t="s">
        <v>979</v>
      </c>
      <c r="C28" s="21">
        <v>77</v>
      </c>
    </row>
    <row r="29" spans="1:3" x14ac:dyDescent="0.25">
      <c r="A29" s="194"/>
      <c r="B29" s="11" t="s">
        <v>980</v>
      </c>
      <c r="C29" s="21">
        <v>5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175</v>
      </c>
    </row>
    <row r="34" spans="1:3" x14ac:dyDescent="0.25">
      <c r="A34" s="192" t="s">
        <v>983</v>
      </c>
      <c r="B34" s="11" t="s">
        <v>984</v>
      </c>
      <c r="C34" s="21">
        <v>3</v>
      </c>
    </row>
    <row r="35" spans="1:3" x14ac:dyDescent="0.25">
      <c r="A35" s="193"/>
      <c r="B35" s="11" t="s">
        <v>985</v>
      </c>
      <c r="C35" s="21">
        <v>8</v>
      </c>
    </row>
    <row r="36" spans="1:3" x14ac:dyDescent="0.25">
      <c r="A36" s="193"/>
      <c r="B36" s="11" t="s">
        <v>986</v>
      </c>
      <c r="C36" s="21">
        <v>13</v>
      </c>
    </row>
    <row r="37" spans="1:3" x14ac:dyDescent="0.25">
      <c r="A37" s="194"/>
      <c r="B37" s="11" t="s">
        <v>987</v>
      </c>
      <c r="C37" s="21">
        <v>21</v>
      </c>
    </row>
    <row r="38" spans="1:3" x14ac:dyDescent="0.25">
      <c r="A38" s="10" t="s">
        <v>988</v>
      </c>
      <c r="B38" s="15"/>
      <c r="C38" s="21">
        <v>13</v>
      </c>
    </row>
    <row r="39" spans="1:3" x14ac:dyDescent="0.25">
      <c r="A39" s="10" t="s">
        <v>989</v>
      </c>
      <c r="B39" s="15"/>
      <c r="C39" s="21">
        <v>57</v>
      </c>
    </row>
    <row r="40" spans="1:3" x14ac:dyDescent="0.25">
      <c r="A40" s="10" t="s">
        <v>990</v>
      </c>
      <c r="B40" s="15"/>
      <c r="C40" s="21">
        <v>14</v>
      </c>
    </row>
    <row r="41" spans="1:3" x14ac:dyDescent="0.25">
      <c r="A41" s="10" t="s">
        <v>991</v>
      </c>
      <c r="B41" s="15"/>
      <c r="C41" s="21">
        <v>65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1</v>
      </c>
    </row>
    <row r="44" spans="1:3" x14ac:dyDescent="0.25">
      <c r="A44" s="10" t="s">
        <v>994</v>
      </c>
      <c r="B44" s="15"/>
      <c r="C44" s="21">
        <v>0</v>
      </c>
    </row>
    <row r="45" spans="1:3" x14ac:dyDescent="0.25">
      <c r="A45" s="10" t="s">
        <v>995</v>
      </c>
      <c r="B45" s="15"/>
      <c r="C45" s="21">
        <v>5</v>
      </c>
    </row>
    <row r="46" spans="1:3" x14ac:dyDescent="0.25">
      <c r="A46" s="10" t="s">
        <v>980</v>
      </c>
      <c r="B46" s="15"/>
      <c r="C46" s="21">
        <v>2</v>
      </c>
    </row>
    <row r="47" spans="1:3" x14ac:dyDescent="0.25">
      <c r="A47" s="192" t="s">
        <v>996</v>
      </c>
      <c r="B47" s="11" t="s">
        <v>997</v>
      </c>
      <c r="C47" s="21">
        <v>24</v>
      </c>
    </row>
    <row r="48" spans="1:3" x14ac:dyDescent="0.25">
      <c r="A48" s="193"/>
      <c r="B48" s="11" t="s">
        <v>998</v>
      </c>
      <c r="C48" s="21">
        <v>1</v>
      </c>
    </row>
    <row r="49" spans="1:3" x14ac:dyDescent="0.25">
      <c r="A49" s="193"/>
      <c r="B49" s="11" t="s">
        <v>999</v>
      </c>
      <c r="C49" s="21">
        <v>23</v>
      </c>
    </row>
    <row r="50" spans="1:3" x14ac:dyDescent="0.25">
      <c r="A50" s="193"/>
      <c r="B50" s="11" t="s">
        <v>1000</v>
      </c>
      <c r="C50" s="21">
        <v>0</v>
      </c>
    </row>
    <row r="51" spans="1:3" x14ac:dyDescent="0.25">
      <c r="A51" s="194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13</v>
      </c>
    </row>
    <row r="56" spans="1:3" x14ac:dyDescent="0.25">
      <c r="A56" s="192" t="s">
        <v>79</v>
      </c>
      <c r="B56" s="11" t="s">
        <v>1003</v>
      </c>
      <c r="C56" s="21">
        <v>23</v>
      </c>
    </row>
    <row r="57" spans="1:3" x14ac:dyDescent="0.25">
      <c r="A57" s="194"/>
      <c r="B57" s="11" t="s">
        <v>1004</v>
      </c>
      <c r="C57" s="21">
        <v>105</v>
      </c>
    </row>
    <row r="58" spans="1:3" x14ac:dyDescent="0.25">
      <c r="A58" s="192" t="s">
        <v>1005</v>
      </c>
      <c r="B58" s="11" t="s">
        <v>1006</v>
      </c>
      <c r="C58" s="21">
        <v>0</v>
      </c>
    </row>
    <row r="59" spans="1:3" x14ac:dyDescent="0.25">
      <c r="A59" s="194"/>
      <c r="B59" s="11" t="s">
        <v>1007</v>
      </c>
      <c r="C59" s="21">
        <v>0</v>
      </c>
    </row>
    <row r="60" spans="1:3" x14ac:dyDescent="0.25">
      <c r="A60" s="192" t="s">
        <v>1008</v>
      </c>
      <c r="B60" s="11" t="s">
        <v>1006</v>
      </c>
      <c r="C60" s="21">
        <v>13</v>
      </c>
    </row>
    <row r="61" spans="1:3" x14ac:dyDescent="0.25">
      <c r="A61" s="194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1">
        <v>416</v>
      </c>
    </row>
    <row r="66" spans="1:3" x14ac:dyDescent="0.25">
      <c r="A66" s="193"/>
      <c r="B66" s="11" t="s">
        <v>1010</v>
      </c>
      <c r="C66" s="21">
        <v>104</v>
      </c>
    </row>
    <row r="67" spans="1:3" x14ac:dyDescent="0.25">
      <c r="A67" s="193"/>
      <c r="B67" s="11" t="s">
        <v>1011</v>
      </c>
      <c r="C67" s="21">
        <v>26</v>
      </c>
    </row>
    <row r="68" spans="1:3" x14ac:dyDescent="0.25">
      <c r="A68" s="193"/>
      <c r="B68" s="11" t="s">
        <v>1012</v>
      </c>
      <c r="C68" s="21">
        <v>284</v>
      </c>
    </row>
    <row r="69" spans="1:3" x14ac:dyDescent="0.25">
      <c r="A69" s="194"/>
      <c r="B69" s="11" t="s">
        <v>1013</v>
      </c>
      <c r="C69" s="21">
        <v>10</v>
      </c>
    </row>
    <row r="70" spans="1:3" x14ac:dyDescent="0.25">
      <c r="A70" s="192" t="s">
        <v>1014</v>
      </c>
      <c r="B70" s="11" t="s">
        <v>1015</v>
      </c>
      <c r="C70" s="21">
        <v>4</v>
      </c>
    </row>
    <row r="71" spans="1:3" x14ac:dyDescent="0.25">
      <c r="A71" s="194"/>
      <c r="B71" s="11" t="s">
        <v>1016</v>
      </c>
      <c r="C71" s="21">
        <v>0</v>
      </c>
    </row>
    <row r="72" spans="1:3" x14ac:dyDescent="0.25">
      <c r="A72" s="192" t="s">
        <v>1017</v>
      </c>
      <c r="B72" s="11" t="s">
        <v>1018</v>
      </c>
      <c r="C72" s="21">
        <v>245</v>
      </c>
    </row>
    <row r="73" spans="1:3" x14ac:dyDescent="0.25">
      <c r="A73" s="193"/>
      <c r="B73" s="11" t="s">
        <v>1019</v>
      </c>
      <c r="C73" s="21">
        <v>30</v>
      </c>
    </row>
    <row r="74" spans="1:3" x14ac:dyDescent="0.25">
      <c r="A74" s="193"/>
      <c r="B74" s="11" t="s">
        <v>1020</v>
      </c>
      <c r="C74" s="21">
        <v>7</v>
      </c>
    </row>
    <row r="75" spans="1:3" x14ac:dyDescent="0.25">
      <c r="A75" s="193"/>
      <c r="B75" s="11" t="s">
        <v>1021</v>
      </c>
      <c r="C75" s="21">
        <v>144</v>
      </c>
    </row>
    <row r="76" spans="1:3" x14ac:dyDescent="0.25">
      <c r="A76" s="194"/>
      <c r="B76" s="11" t="s">
        <v>1013</v>
      </c>
      <c r="C76" s="21">
        <v>119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0</v>
      </c>
    </row>
    <row r="81" spans="1:3" x14ac:dyDescent="0.25">
      <c r="A81" s="10" t="s">
        <v>1024</v>
      </c>
      <c r="B81" s="15"/>
      <c r="C81" s="20"/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1">
        <v>343</v>
      </c>
    </row>
    <row r="87" spans="1:3" x14ac:dyDescent="0.25">
      <c r="A87" s="194"/>
      <c r="B87" s="11" t="s">
        <v>1013</v>
      </c>
      <c r="C87" s="21">
        <v>460</v>
      </c>
    </row>
    <row r="88" spans="1:3" x14ac:dyDescent="0.25">
      <c r="A88" s="192" t="s">
        <v>1028</v>
      </c>
      <c r="B88" s="11" t="s">
        <v>1018</v>
      </c>
      <c r="C88" s="21">
        <v>54</v>
      </c>
    </row>
    <row r="89" spans="1:3" x14ac:dyDescent="0.25">
      <c r="A89" s="194"/>
      <c r="B89" s="11" t="s">
        <v>1013</v>
      </c>
      <c r="C89" s="21">
        <v>24</v>
      </c>
    </row>
    <row r="90" spans="1:3" x14ac:dyDescent="0.25">
      <c r="A90" s="192" t="s">
        <v>1029</v>
      </c>
      <c r="B90" s="11" t="s">
        <v>1018</v>
      </c>
      <c r="C90" s="21">
        <v>79</v>
      </c>
    </row>
    <row r="91" spans="1:3" x14ac:dyDescent="0.25">
      <c r="A91" s="194"/>
      <c r="B91" s="11" t="s">
        <v>1013</v>
      </c>
      <c r="C91" s="21">
        <v>290</v>
      </c>
    </row>
    <row r="92" spans="1:3" x14ac:dyDescent="0.25">
      <c r="A92" s="192" t="s">
        <v>1030</v>
      </c>
      <c r="B92" s="11" t="s">
        <v>1018</v>
      </c>
      <c r="C92" s="20"/>
    </row>
    <row r="93" spans="1:3" x14ac:dyDescent="0.25">
      <c r="A93" s="194"/>
      <c r="B93" s="11" t="s">
        <v>1013</v>
      </c>
      <c r="C93" s="20"/>
    </row>
    <row r="94" spans="1:3" x14ac:dyDescent="0.25">
      <c r="A94" s="192" t="s">
        <v>1031</v>
      </c>
      <c r="B94" s="11" t="s">
        <v>1018</v>
      </c>
      <c r="C94" s="21">
        <v>3</v>
      </c>
    </row>
    <row r="95" spans="1:3" x14ac:dyDescent="0.25">
      <c r="A95" s="194"/>
      <c r="B95" s="11" t="s">
        <v>1013</v>
      </c>
      <c r="C95" s="20"/>
    </row>
    <row r="96" spans="1:3" x14ac:dyDescent="0.25">
      <c r="A96" s="192" t="s">
        <v>1032</v>
      </c>
      <c r="B96" s="11" t="s">
        <v>1018</v>
      </c>
      <c r="C96" s="21">
        <v>9</v>
      </c>
    </row>
    <row r="97" spans="1:3" x14ac:dyDescent="0.25">
      <c r="A97" s="194"/>
      <c r="B97" s="11" t="s">
        <v>1013</v>
      </c>
      <c r="C97" s="21">
        <v>3</v>
      </c>
    </row>
    <row r="98" spans="1:3" x14ac:dyDescent="0.25">
      <c r="A98" s="192" t="s">
        <v>1033</v>
      </c>
      <c r="B98" s="11" t="s">
        <v>1018</v>
      </c>
      <c r="C98" s="21">
        <v>0</v>
      </c>
    </row>
    <row r="99" spans="1:3" x14ac:dyDescent="0.25">
      <c r="A99" s="194"/>
      <c r="B99" s="11" t="s">
        <v>1013</v>
      </c>
      <c r="C99" s="21">
        <v>0</v>
      </c>
    </row>
    <row r="100" spans="1:3" x14ac:dyDescent="0.25">
      <c r="A100" s="10" t="s">
        <v>1034</v>
      </c>
      <c r="B100" s="15"/>
      <c r="C100" s="21">
        <v>2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1">
        <v>0</v>
      </c>
    </row>
    <row r="106" spans="1:3" x14ac:dyDescent="0.25">
      <c r="A106" s="194"/>
      <c r="B106" s="11" t="s">
        <v>1039</v>
      </c>
      <c r="C106" s="21">
        <v>7</v>
      </c>
    </row>
    <row r="107" spans="1:3" x14ac:dyDescent="0.25">
      <c r="A107" s="10" t="s">
        <v>1040</v>
      </c>
      <c r="B107" s="15"/>
      <c r="C107" s="21">
        <v>11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1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0</v>
      </c>
    </row>
    <row r="113" spans="1:1" x14ac:dyDescent="0.25">
      <c r="A113" s="22"/>
    </row>
  </sheetData>
  <sheetProtection algorithmName="SHA-512" hashValue="ITjJPwiZkeODEundHi7QLeeJ4tGOo9CgYxdbKK5xdWMX3JEdCGI1nRkzBXvbDhEhIIfGE+1qQUrAQMfpBRVEiw==" saltValue="Tmqqdw+a+3hgotZGu2yOA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1">
        <v>14</v>
      </c>
    </row>
    <row r="6" spans="1:3" x14ac:dyDescent="0.25">
      <c r="A6" s="193"/>
      <c r="B6" s="32" t="s">
        <v>304</v>
      </c>
      <c r="C6" s="21">
        <v>189</v>
      </c>
    </row>
    <row r="7" spans="1:3" x14ac:dyDescent="0.25">
      <c r="A7" s="193"/>
      <c r="B7" s="32" t="s">
        <v>1050</v>
      </c>
      <c r="C7" s="21">
        <v>44</v>
      </c>
    </row>
    <row r="8" spans="1:3" x14ac:dyDescent="0.25">
      <c r="A8" s="193"/>
      <c r="B8" s="32" t="s">
        <v>1051</v>
      </c>
      <c r="C8" s="21">
        <v>2</v>
      </c>
    </row>
    <row r="9" spans="1:3" x14ac:dyDescent="0.25">
      <c r="A9" s="193"/>
      <c r="B9" s="32" t="s">
        <v>1052</v>
      </c>
      <c r="C9" s="21">
        <v>1</v>
      </c>
    </row>
    <row r="10" spans="1:3" x14ac:dyDescent="0.25">
      <c r="A10" s="193"/>
      <c r="B10" s="32" t="s">
        <v>1053</v>
      </c>
      <c r="C10" s="20"/>
    </row>
    <row r="11" spans="1:3" x14ac:dyDescent="0.25">
      <c r="A11" s="194"/>
      <c r="B11" s="32" t="s">
        <v>1054</v>
      </c>
      <c r="C11" s="20"/>
    </row>
    <row r="12" spans="1:3" x14ac:dyDescent="0.25">
      <c r="A12" s="192" t="s">
        <v>1055</v>
      </c>
      <c r="B12" s="32" t="s">
        <v>65</v>
      </c>
      <c r="C12" s="21">
        <v>138</v>
      </c>
    </row>
    <row r="13" spans="1:3" x14ac:dyDescent="0.25">
      <c r="A13" s="193"/>
      <c r="B13" s="32" t="s">
        <v>1056</v>
      </c>
      <c r="C13" s="21">
        <v>64</v>
      </c>
    </row>
    <row r="14" spans="1:3" x14ac:dyDescent="0.25">
      <c r="A14" s="193"/>
      <c r="B14" s="32" t="s">
        <v>1057</v>
      </c>
      <c r="C14" s="21">
        <v>25</v>
      </c>
    </row>
    <row r="15" spans="1:3" x14ac:dyDescent="0.25">
      <c r="A15" s="194"/>
      <c r="B15" s="32" t="s">
        <v>1058</v>
      </c>
      <c r="C15" s="21">
        <v>12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14</v>
      </c>
    </row>
    <row r="20" spans="1:3" x14ac:dyDescent="0.25">
      <c r="A20" s="10" t="s">
        <v>1061</v>
      </c>
      <c r="B20" s="33"/>
      <c r="C20" s="21">
        <v>2</v>
      </c>
    </row>
    <row r="21" spans="1:3" x14ac:dyDescent="0.25">
      <c r="A21" s="10" t="s">
        <v>1062</v>
      </c>
      <c r="B21" s="33"/>
      <c r="C21" s="21">
        <v>24</v>
      </c>
    </row>
    <row r="22" spans="1:3" x14ac:dyDescent="0.25">
      <c r="A22" s="10" t="s">
        <v>1063</v>
      </c>
      <c r="B22" s="33"/>
      <c r="C22" s="21">
        <v>8</v>
      </c>
    </row>
    <row r="23" spans="1:3" x14ac:dyDescent="0.25">
      <c r="A23" s="10" t="s">
        <v>1064</v>
      </c>
      <c r="B23" s="33"/>
      <c r="C23" s="21">
        <v>68</v>
      </c>
    </row>
    <row r="24" spans="1:3" x14ac:dyDescent="0.25">
      <c r="A24" s="10" t="s">
        <v>1065</v>
      </c>
      <c r="B24" s="33"/>
      <c r="C24" s="21">
        <v>85</v>
      </c>
    </row>
    <row r="25" spans="1:3" x14ac:dyDescent="0.25">
      <c r="A25" s="10" t="s">
        <v>1066</v>
      </c>
      <c r="B25" s="33"/>
      <c r="C25" s="21">
        <v>34</v>
      </c>
    </row>
    <row r="26" spans="1:3" x14ac:dyDescent="0.25">
      <c r="A26" s="10" t="s">
        <v>1067</v>
      </c>
      <c r="B26" s="33"/>
      <c r="C26" s="21">
        <v>1</v>
      </c>
    </row>
    <row r="27" spans="1:3" x14ac:dyDescent="0.25">
      <c r="A27" s="10" t="s">
        <v>1068</v>
      </c>
      <c r="B27" s="33"/>
      <c r="C27" s="21">
        <v>0</v>
      </c>
    </row>
    <row r="28" spans="1:3" x14ac:dyDescent="0.25">
      <c r="A28" s="10" t="s">
        <v>1069</v>
      </c>
      <c r="B28" s="33"/>
      <c r="C28" s="21">
        <v>11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2</v>
      </c>
    </row>
    <row r="33" spans="1:6" x14ac:dyDescent="0.25">
      <c r="A33" s="10" t="s">
        <v>1072</v>
      </c>
      <c r="B33" s="33"/>
      <c r="C33" s="21">
        <v>1</v>
      </c>
    </row>
    <row r="34" spans="1:6" x14ac:dyDescent="0.25">
      <c r="A34" s="10" t="s">
        <v>1073</v>
      </c>
      <c r="B34" s="33"/>
      <c r="C34" s="21">
        <v>18</v>
      </c>
    </row>
    <row r="35" spans="1:6" x14ac:dyDescent="0.25">
      <c r="A35" s="10" t="s">
        <v>1074</v>
      </c>
      <c r="B35" s="33"/>
      <c r="C35" s="21">
        <v>18</v>
      </c>
    </row>
    <row r="36" spans="1:6" x14ac:dyDescent="0.25">
      <c r="A36" s="10" t="s">
        <v>1075</v>
      </c>
      <c r="B36" s="33"/>
      <c r="C36" s="21">
        <v>5</v>
      </c>
    </row>
    <row r="37" spans="1:6" x14ac:dyDescent="0.25">
      <c r="A37" s="10" t="s">
        <v>1076</v>
      </c>
      <c r="B37" s="33"/>
      <c r="C37" s="21">
        <v>12</v>
      </c>
    </row>
    <row r="38" spans="1:6" x14ac:dyDescent="0.25">
      <c r="A38" s="10" t="s">
        <v>1077</v>
      </c>
      <c r="B38" s="33"/>
      <c r="C38" s="21">
        <v>1</v>
      </c>
    </row>
    <row r="39" spans="1:6" x14ac:dyDescent="0.25">
      <c r="A39" s="10" t="s">
        <v>1078</v>
      </c>
      <c r="B39" s="33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4</v>
      </c>
    </row>
    <row r="44" spans="1:6" x14ac:dyDescent="0.25">
      <c r="A44" s="10" t="s">
        <v>114</v>
      </c>
      <c r="B44" s="33"/>
      <c r="C44" s="20"/>
    </row>
    <row r="45" spans="1:6" x14ac:dyDescent="0.25">
      <c r="A45" s="10" t="s">
        <v>1080</v>
      </c>
      <c r="B45" s="33"/>
      <c r="C45" s="21">
        <v>4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0"/>
    </row>
    <row r="49" spans="1:6" x14ac:dyDescent="0.25">
      <c r="A49" s="190"/>
      <c r="B49" s="11" t="s">
        <v>1084</v>
      </c>
      <c r="C49" s="16"/>
      <c r="D49" s="16"/>
      <c r="E49" s="16"/>
      <c r="F49" s="20"/>
    </row>
    <row r="50" spans="1:6" x14ac:dyDescent="0.25">
      <c r="A50" s="190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90"/>
      <c r="B51" s="11" t="s">
        <v>1086</v>
      </c>
      <c r="C51" s="12">
        <v>1</v>
      </c>
      <c r="D51" s="12">
        <v>1</v>
      </c>
      <c r="E51" s="12">
        <v>0</v>
      </c>
      <c r="F51" s="21">
        <v>0</v>
      </c>
    </row>
    <row r="52" spans="1:6" x14ac:dyDescent="0.25">
      <c r="A52" s="190"/>
      <c r="B52" s="11" t="s">
        <v>334</v>
      </c>
      <c r="C52" s="12">
        <v>4</v>
      </c>
      <c r="D52" s="12">
        <v>6</v>
      </c>
      <c r="E52" s="12">
        <v>5</v>
      </c>
      <c r="F52" s="21">
        <v>2</v>
      </c>
    </row>
    <row r="53" spans="1:6" x14ac:dyDescent="0.25">
      <c r="A53" s="190"/>
      <c r="B53" s="11" t="s">
        <v>1087</v>
      </c>
      <c r="C53" s="12">
        <v>130</v>
      </c>
      <c r="D53" s="12">
        <v>55</v>
      </c>
      <c r="E53" s="12">
        <v>20</v>
      </c>
      <c r="F53" s="21">
        <v>45</v>
      </c>
    </row>
    <row r="54" spans="1:6" x14ac:dyDescent="0.25">
      <c r="A54" s="190"/>
      <c r="B54" s="11" t="s">
        <v>1088</v>
      </c>
      <c r="C54" s="12">
        <v>40</v>
      </c>
      <c r="D54" s="12">
        <v>6</v>
      </c>
      <c r="E54" s="12">
        <v>3</v>
      </c>
      <c r="F54" s="21">
        <v>2</v>
      </c>
    </row>
    <row r="55" spans="1:6" x14ac:dyDescent="0.25">
      <c r="A55" s="190"/>
      <c r="B55" s="11" t="s">
        <v>1089</v>
      </c>
      <c r="C55" s="12">
        <v>2</v>
      </c>
      <c r="D55" s="12">
        <v>1</v>
      </c>
      <c r="E55" s="12">
        <v>1</v>
      </c>
      <c r="F55" s="21">
        <v>0</v>
      </c>
    </row>
    <row r="56" spans="1:6" x14ac:dyDescent="0.25">
      <c r="A56" s="190"/>
      <c r="B56" s="11" t="s">
        <v>1090</v>
      </c>
      <c r="C56" s="16"/>
      <c r="D56" s="16"/>
      <c r="E56" s="16"/>
      <c r="F56" s="20"/>
    </row>
    <row r="57" spans="1:6" x14ac:dyDescent="0.25">
      <c r="A57" s="190"/>
      <c r="B57" s="11" t="s">
        <v>1091</v>
      </c>
      <c r="C57" s="12">
        <v>25</v>
      </c>
      <c r="D57" s="12">
        <v>18</v>
      </c>
      <c r="E57" s="12">
        <v>6</v>
      </c>
      <c r="F57" s="21">
        <v>12</v>
      </c>
    </row>
    <row r="58" spans="1:6" x14ac:dyDescent="0.25">
      <c r="A58" s="190"/>
      <c r="B58" s="11" t="s">
        <v>1092</v>
      </c>
      <c r="C58" s="12">
        <v>2</v>
      </c>
      <c r="D58" s="12">
        <v>1</v>
      </c>
      <c r="E58" s="12">
        <v>0</v>
      </c>
      <c r="F58" s="21">
        <v>0</v>
      </c>
    </row>
    <row r="59" spans="1:6" x14ac:dyDescent="0.25">
      <c r="A59" s="190"/>
      <c r="B59" s="11" t="s">
        <v>1093</v>
      </c>
      <c r="C59" s="16"/>
      <c r="D59" s="16"/>
      <c r="E59" s="16"/>
      <c r="F59" s="20"/>
    </row>
    <row r="60" spans="1:6" x14ac:dyDescent="0.25">
      <c r="A60" s="190"/>
      <c r="B60" s="11" t="s">
        <v>405</v>
      </c>
      <c r="C60" s="16"/>
      <c r="D60" s="16"/>
      <c r="E60" s="16"/>
      <c r="F60" s="20"/>
    </row>
    <row r="61" spans="1:6" x14ac:dyDescent="0.25">
      <c r="A61" s="190"/>
      <c r="B61" s="11" t="s">
        <v>1094</v>
      </c>
      <c r="C61" s="16"/>
      <c r="D61" s="16"/>
      <c r="E61" s="16"/>
      <c r="F61" s="20"/>
    </row>
    <row r="62" spans="1:6" x14ac:dyDescent="0.25">
      <c r="A62" s="190"/>
      <c r="B62" s="11" t="s">
        <v>1095</v>
      </c>
      <c r="C62" s="16"/>
      <c r="D62" s="16"/>
      <c r="E62" s="16"/>
      <c r="F62" s="20"/>
    </row>
    <row r="63" spans="1:6" x14ac:dyDescent="0.25">
      <c r="A63" s="190"/>
      <c r="B63" s="11" t="s">
        <v>1096</v>
      </c>
      <c r="C63" s="16"/>
      <c r="D63" s="16"/>
      <c r="E63" s="16"/>
      <c r="F63" s="20"/>
    </row>
    <row r="64" spans="1:6" x14ac:dyDescent="0.25">
      <c r="A64" s="190"/>
      <c r="B64" s="11" t="s">
        <v>1097</v>
      </c>
      <c r="C64" s="12">
        <v>25</v>
      </c>
      <c r="D64" s="12">
        <v>26</v>
      </c>
      <c r="E64" s="12">
        <v>6</v>
      </c>
      <c r="F64" s="21">
        <v>13</v>
      </c>
    </row>
    <row r="65" spans="1:6" x14ac:dyDescent="0.25">
      <c r="A65" s="190"/>
      <c r="B65" s="11" t="s">
        <v>1098</v>
      </c>
      <c r="C65" s="16"/>
      <c r="D65" s="16"/>
      <c r="E65" s="16"/>
      <c r="F65" s="20"/>
    </row>
    <row r="66" spans="1:6" x14ac:dyDescent="0.25">
      <c r="A66" s="191"/>
      <c r="B66" s="11" t="s">
        <v>1099</v>
      </c>
      <c r="C66" s="12">
        <v>1</v>
      </c>
      <c r="D66" s="12">
        <v>1</v>
      </c>
      <c r="E66" s="12">
        <v>0</v>
      </c>
      <c r="F66" s="21">
        <v>1</v>
      </c>
    </row>
    <row r="67" spans="1:6" x14ac:dyDescent="0.25">
      <c r="A67" s="203" t="s">
        <v>1100</v>
      </c>
      <c r="B67" s="204"/>
      <c r="C67" s="29">
        <v>230</v>
      </c>
      <c r="D67" s="29">
        <v>115</v>
      </c>
      <c r="E67" s="29">
        <v>41</v>
      </c>
      <c r="F67" s="29">
        <v>75</v>
      </c>
    </row>
    <row r="68" spans="1:6" x14ac:dyDescent="0.25">
      <c r="A68" s="189" t="s">
        <v>977</v>
      </c>
      <c r="B68" s="11" t="s">
        <v>1101</v>
      </c>
      <c r="C68" s="12">
        <v>9</v>
      </c>
      <c r="D68" s="12">
        <v>0</v>
      </c>
      <c r="E68" s="12">
        <v>4</v>
      </c>
      <c r="F68" s="21">
        <v>0</v>
      </c>
    </row>
    <row r="69" spans="1:6" x14ac:dyDescent="0.25">
      <c r="A69" s="190"/>
      <c r="B69" s="11" t="s">
        <v>1102</v>
      </c>
      <c r="C69" s="12">
        <v>6</v>
      </c>
      <c r="D69" s="12">
        <v>0</v>
      </c>
      <c r="E69" s="12">
        <v>2</v>
      </c>
      <c r="F69" s="21">
        <v>0</v>
      </c>
    </row>
    <row r="70" spans="1:6" x14ac:dyDescent="0.25">
      <c r="A70" s="191"/>
      <c r="B70" s="11" t="s">
        <v>111</v>
      </c>
      <c r="C70" s="12">
        <v>9</v>
      </c>
      <c r="D70" s="12">
        <v>0</v>
      </c>
      <c r="E70" s="12">
        <v>5</v>
      </c>
      <c r="F70" s="21">
        <v>0</v>
      </c>
    </row>
    <row r="71" spans="1:6" x14ac:dyDescent="0.25">
      <c r="A71" s="203" t="s">
        <v>1103</v>
      </c>
      <c r="B71" s="204"/>
      <c r="C71" s="29">
        <v>24</v>
      </c>
      <c r="D71" s="29">
        <v>0</v>
      </c>
      <c r="E71" s="29">
        <v>11</v>
      </c>
      <c r="F71" s="29">
        <v>0</v>
      </c>
    </row>
    <row r="72" spans="1:6" x14ac:dyDescent="0.25">
      <c r="A72" s="22"/>
    </row>
  </sheetData>
  <sheetProtection algorithmName="SHA-512" hashValue="bIvtZ6AJFX0mWIrCwbcEmh2WmIt27ZCE5xXfuf5JDWbNUF/ek2E5kH9GtzhhMDlemDcxCl7TiY08uAbIshje/w==" saltValue="qLwHKyZb0IUXutFq5nj2T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1">
        <v>1204</v>
      </c>
    </row>
    <row r="6" spans="1:3" x14ac:dyDescent="0.25">
      <c r="A6" s="190"/>
      <c r="B6" s="11" t="s">
        <v>1049</v>
      </c>
      <c r="C6" s="21">
        <v>155</v>
      </c>
    </row>
    <row r="7" spans="1:3" x14ac:dyDescent="0.25">
      <c r="A7" s="190"/>
      <c r="B7" s="11" t="s">
        <v>1108</v>
      </c>
      <c r="C7" s="21">
        <v>990</v>
      </c>
    </row>
    <row r="8" spans="1:3" x14ac:dyDescent="0.25">
      <c r="A8" s="190"/>
      <c r="B8" s="11" t="s">
        <v>1109</v>
      </c>
      <c r="C8" s="21">
        <v>173</v>
      </c>
    </row>
    <row r="9" spans="1:3" x14ac:dyDescent="0.25">
      <c r="A9" s="190"/>
      <c r="B9" s="11" t="s">
        <v>1051</v>
      </c>
      <c r="C9" s="21">
        <v>1</v>
      </c>
    </row>
    <row r="10" spans="1:3" x14ac:dyDescent="0.25">
      <c r="A10" s="190"/>
      <c r="B10" s="11" t="s">
        <v>1052</v>
      </c>
      <c r="C10" s="21">
        <v>1</v>
      </c>
    </row>
    <row r="11" spans="1:3" x14ac:dyDescent="0.25">
      <c r="A11" s="190"/>
      <c r="B11" s="11" t="s">
        <v>1110</v>
      </c>
      <c r="C11" s="21">
        <v>2</v>
      </c>
    </row>
    <row r="12" spans="1:3" x14ac:dyDescent="0.25">
      <c r="A12" s="191"/>
      <c r="B12" s="11" t="s">
        <v>1111</v>
      </c>
      <c r="C12" s="21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19" t="s">
        <v>1113</v>
      </c>
      <c r="B16" s="15"/>
      <c r="C16" s="21">
        <v>776</v>
      </c>
    </row>
    <row r="17" spans="1:3" x14ac:dyDescent="0.25">
      <c r="A17" s="19" t="s">
        <v>1114</v>
      </c>
      <c r="B17" s="15"/>
      <c r="C17" s="21">
        <v>76</v>
      </c>
    </row>
    <row r="18" spans="1:3" x14ac:dyDescent="0.25">
      <c r="A18" s="19" t="s">
        <v>1115</v>
      </c>
      <c r="B18" s="15"/>
      <c r="C18" s="21">
        <v>498</v>
      </c>
    </row>
    <row r="19" spans="1:3" x14ac:dyDescent="0.25">
      <c r="A19" s="19" t="s">
        <v>1116</v>
      </c>
      <c r="B19" s="15"/>
      <c r="C19" s="21">
        <v>67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19" t="s">
        <v>1118</v>
      </c>
      <c r="B23" s="15"/>
      <c r="C23" s="21">
        <v>1</v>
      </c>
    </row>
    <row r="24" spans="1:3" x14ac:dyDescent="0.25">
      <c r="A24" s="19" t="s">
        <v>1119</v>
      </c>
      <c r="B24" s="15"/>
      <c r="C24" s="21">
        <v>10</v>
      </c>
    </row>
    <row r="25" spans="1:3" x14ac:dyDescent="0.25">
      <c r="A25" s="19" t="s">
        <v>1120</v>
      </c>
      <c r="B25" s="15"/>
      <c r="C25" s="20"/>
    </row>
    <row r="26" spans="1:3" x14ac:dyDescent="0.25">
      <c r="A26" s="19" t="s">
        <v>1121</v>
      </c>
      <c r="B26" s="15"/>
      <c r="C26" s="20"/>
    </row>
    <row r="27" spans="1:3" x14ac:dyDescent="0.25">
      <c r="A27" s="19" t="s">
        <v>1122</v>
      </c>
      <c r="B27" s="15"/>
      <c r="C27" s="21">
        <v>2</v>
      </c>
    </row>
    <row r="28" spans="1:3" x14ac:dyDescent="0.25">
      <c r="A28" s="19" t="s">
        <v>1123</v>
      </c>
      <c r="B28" s="15"/>
      <c r="C28" s="21">
        <v>5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19" t="s">
        <v>1125</v>
      </c>
      <c r="B32" s="15"/>
      <c r="C32" s="20"/>
    </row>
    <row r="33" spans="1:3" x14ac:dyDescent="0.25">
      <c r="A33" s="19" t="s">
        <v>1126</v>
      </c>
      <c r="B33" s="15"/>
      <c r="C33" s="21">
        <v>1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19" t="s">
        <v>1127</v>
      </c>
      <c r="B37" s="15"/>
      <c r="C37" s="21">
        <v>9</v>
      </c>
    </row>
    <row r="38" spans="1:3" x14ac:dyDescent="0.25">
      <c r="A38" s="19" t="s">
        <v>1128</v>
      </c>
      <c r="B38" s="15"/>
      <c r="C38" s="21">
        <v>26</v>
      </c>
    </row>
    <row r="39" spans="1:3" x14ac:dyDescent="0.25">
      <c r="A39" s="19" t="s">
        <v>1129</v>
      </c>
      <c r="B39" s="15"/>
      <c r="C39" s="21">
        <v>452</v>
      </c>
    </row>
    <row r="40" spans="1:3" x14ac:dyDescent="0.25">
      <c r="A40" s="19" t="s">
        <v>1130</v>
      </c>
      <c r="B40" s="15"/>
      <c r="C40" s="21">
        <v>162</v>
      </c>
    </row>
    <row r="41" spans="1:3" x14ac:dyDescent="0.25">
      <c r="A41" s="19" t="s">
        <v>1131</v>
      </c>
      <c r="B41" s="15"/>
      <c r="C41" s="21">
        <v>250</v>
      </c>
    </row>
    <row r="42" spans="1:3" x14ac:dyDescent="0.25">
      <c r="A42" s="19" t="s">
        <v>1132</v>
      </c>
      <c r="B42" s="15"/>
      <c r="C42" s="21">
        <v>40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19" t="s">
        <v>1134</v>
      </c>
      <c r="B46" s="15"/>
      <c r="C46" s="21">
        <v>3</v>
      </c>
    </row>
    <row r="47" spans="1:3" x14ac:dyDescent="0.25">
      <c r="A47" s="19" t="s">
        <v>1135</v>
      </c>
      <c r="B47" s="15"/>
      <c r="C47" s="21">
        <v>25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1">
        <v>80</v>
      </c>
    </row>
    <row r="52" spans="1:6" x14ac:dyDescent="0.25">
      <c r="A52" s="190"/>
      <c r="B52" s="11" t="s">
        <v>1139</v>
      </c>
      <c r="C52" s="21">
        <v>110</v>
      </c>
    </row>
    <row r="53" spans="1:6" x14ac:dyDescent="0.25">
      <c r="A53" s="190"/>
      <c r="B53" s="11" t="s">
        <v>1140</v>
      </c>
      <c r="C53" s="21">
        <v>85</v>
      </c>
    </row>
    <row r="54" spans="1:6" x14ac:dyDescent="0.25">
      <c r="A54" s="191"/>
      <c r="B54" s="11" t="s">
        <v>1141</v>
      </c>
      <c r="C54" s="21">
        <v>10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19" t="s">
        <v>104</v>
      </c>
      <c r="B58" s="15"/>
      <c r="C58" s="21">
        <v>128</v>
      </c>
    </row>
    <row r="59" spans="1:6" x14ac:dyDescent="0.25">
      <c r="A59" s="19" t="s">
        <v>114</v>
      </c>
      <c r="B59" s="15"/>
      <c r="C59" s="20"/>
    </row>
    <row r="60" spans="1:6" x14ac:dyDescent="0.25">
      <c r="A60" s="19" t="s">
        <v>1080</v>
      </c>
      <c r="B60" s="15"/>
      <c r="C60" s="21">
        <v>128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2">
        <v>0</v>
      </c>
      <c r="D63" s="12">
        <v>0</v>
      </c>
      <c r="E63" s="12">
        <v>1</v>
      </c>
      <c r="F63" s="21">
        <v>0</v>
      </c>
    </row>
    <row r="64" spans="1:6" x14ac:dyDescent="0.25">
      <c r="A64" s="190"/>
      <c r="B64" s="11" t="s">
        <v>1084</v>
      </c>
      <c r="C64" s="12">
        <v>0</v>
      </c>
      <c r="D64" s="12">
        <v>1</v>
      </c>
      <c r="E64" s="12">
        <v>0</v>
      </c>
      <c r="F64" s="21">
        <v>0</v>
      </c>
    </row>
    <row r="65" spans="1:6" x14ac:dyDescent="0.25">
      <c r="A65" s="190"/>
      <c r="B65" s="11" t="s">
        <v>1085</v>
      </c>
      <c r="C65" s="16"/>
      <c r="D65" s="16"/>
      <c r="E65" s="16"/>
      <c r="F65" s="20"/>
    </row>
    <row r="66" spans="1:6" x14ac:dyDescent="0.25">
      <c r="A66" s="190"/>
      <c r="B66" s="11" t="s">
        <v>1086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190"/>
      <c r="B67" s="11" t="s">
        <v>334</v>
      </c>
      <c r="C67" s="12">
        <v>6</v>
      </c>
      <c r="D67" s="12">
        <v>11</v>
      </c>
      <c r="E67" s="12">
        <v>8</v>
      </c>
      <c r="F67" s="21">
        <v>1</v>
      </c>
    </row>
    <row r="68" spans="1:6" x14ac:dyDescent="0.25">
      <c r="A68" s="190"/>
      <c r="B68" s="11" t="s">
        <v>1142</v>
      </c>
      <c r="C68" s="12">
        <v>840</v>
      </c>
      <c r="D68" s="12">
        <v>317</v>
      </c>
      <c r="E68" s="12">
        <v>82</v>
      </c>
      <c r="F68" s="21">
        <v>199</v>
      </c>
    </row>
    <row r="69" spans="1:6" x14ac:dyDescent="0.25">
      <c r="A69" s="190"/>
      <c r="B69" s="11" t="s">
        <v>1143</v>
      </c>
      <c r="C69" s="12">
        <v>455</v>
      </c>
      <c r="D69" s="12">
        <v>20</v>
      </c>
      <c r="E69" s="12">
        <v>11</v>
      </c>
      <c r="F69" s="21">
        <v>6</v>
      </c>
    </row>
    <row r="70" spans="1:6" x14ac:dyDescent="0.25">
      <c r="A70" s="190"/>
      <c r="B70" s="11" t="s">
        <v>1089</v>
      </c>
      <c r="C70" s="12">
        <v>48</v>
      </c>
      <c r="D70" s="12">
        <v>18</v>
      </c>
      <c r="E70" s="12">
        <v>2</v>
      </c>
      <c r="F70" s="21">
        <v>13</v>
      </c>
    </row>
    <row r="71" spans="1:6" x14ac:dyDescent="0.25">
      <c r="A71" s="190"/>
      <c r="B71" s="11" t="s">
        <v>1144</v>
      </c>
      <c r="C71" s="16"/>
      <c r="D71" s="16"/>
      <c r="E71" s="16"/>
      <c r="F71" s="20"/>
    </row>
    <row r="72" spans="1:6" x14ac:dyDescent="0.25">
      <c r="A72" s="190"/>
      <c r="B72" s="11" t="s">
        <v>1145</v>
      </c>
      <c r="C72" s="12">
        <v>334</v>
      </c>
      <c r="D72" s="12">
        <v>143</v>
      </c>
      <c r="E72" s="12">
        <v>45</v>
      </c>
      <c r="F72" s="21">
        <v>95</v>
      </c>
    </row>
    <row r="73" spans="1:6" x14ac:dyDescent="0.25">
      <c r="A73" s="190"/>
      <c r="B73" s="11" t="s">
        <v>1146</v>
      </c>
      <c r="C73" s="12">
        <v>30</v>
      </c>
      <c r="D73" s="12">
        <v>22</v>
      </c>
      <c r="E73" s="12">
        <v>1</v>
      </c>
      <c r="F73" s="21">
        <v>13</v>
      </c>
    </row>
    <row r="74" spans="1:6" x14ac:dyDescent="0.25">
      <c r="A74" s="190"/>
      <c r="B74" s="11" t="s">
        <v>1093</v>
      </c>
      <c r="C74" s="12">
        <v>48</v>
      </c>
      <c r="D74" s="12">
        <v>58</v>
      </c>
      <c r="E74" s="12">
        <v>34</v>
      </c>
      <c r="F74" s="21">
        <v>24</v>
      </c>
    </row>
    <row r="75" spans="1:6" x14ac:dyDescent="0.25">
      <c r="A75" s="190"/>
      <c r="B75" s="11" t="s">
        <v>405</v>
      </c>
      <c r="C75" s="16"/>
      <c r="D75" s="16"/>
      <c r="E75" s="16"/>
      <c r="F75" s="20"/>
    </row>
    <row r="76" spans="1:6" x14ac:dyDescent="0.25">
      <c r="A76" s="190"/>
      <c r="B76" s="11" t="s">
        <v>1094</v>
      </c>
      <c r="C76" s="16"/>
      <c r="D76" s="16"/>
      <c r="E76" s="16"/>
      <c r="F76" s="20"/>
    </row>
    <row r="77" spans="1:6" x14ac:dyDescent="0.25">
      <c r="A77" s="190"/>
      <c r="B77" s="11" t="s">
        <v>1095</v>
      </c>
      <c r="C77" s="12">
        <v>6</v>
      </c>
      <c r="D77" s="12">
        <v>0</v>
      </c>
      <c r="E77" s="12">
        <v>0</v>
      </c>
      <c r="F77" s="21">
        <v>0</v>
      </c>
    </row>
    <row r="78" spans="1:6" x14ac:dyDescent="0.25">
      <c r="A78" s="190"/>
      <c r="B78" s="11" t="s">
        <v>1096</v>
      </c>
      <c r="C78" s="12">
        <v>1</v>
      </c>
      <c r="D78" s="12">
        <v>3</v>
      </c>
      <c r="E78" s="12">
        <v>0</v>
      </c>
      <c r="F78" s="21">
        <v>1</v>
      </c>
    </row>
    <row r="79" spans="1:6" x14ac:dyDescent="0.25">
      <c r="A79" s="190"/>
      <c r="B79" s="11" t="s">
        <v>1097</v>
      </c>
      <c r="C79" s="12">
        <v>293</v>
      </c>
      <c r="D79" s="12">
        <v>205</v>
      </c>
      <c r="E79" s="12">
        <v>93</v>
      </c>
      <c r="F79" s="21">
        <v>87</v>
      </c>
    </row>
    <row r="80" spans="1:6" x14ac:dyDescent="0.25">
      <c r="A80" s="190"/>
      <c r="B80" s="11" t="s">
        <v>1098</v>
      </c>
      <c r="C80" s="12">
        <v>0</v>
      </c>
      <c r="D80" s="12">
        <v>2</v>
      </c>
      <c r="E80" s="12">
        <v>0</v>
      </c>
      <c r="F80" s="21">
        <v>0</v>
      </c>
    </row>
    <row r="81" spans="1:6" x14ac:dyDescent="0.25">
      <c r="A81" s="191"/>
      <c r="B81" s="11" t="s">
        <v>1099</v>
      </c>
      <c r="C81" s="12">
        <v>0</v>
      </c>
      <c r="D81" s="12">
        <v>1</v>
      </c>
      <c r="E81" s="12">
        <v>0</v>
      </c>
      <c r="F81" s="21">
        <v>1</v>
      </c>
    </row>
    <row r="82" spans="1:6" x14ac:dyDescent="0.25">
      <c r="A82" s="205" t="s">
        <v>1100</v>
      </c>
      <c r="B82" s="206"/>
      <c r="C82" s="29">
        <v>2061</v>
      </c>
      <c r="D82" s="29">
        <v>801</v>
      </c>
      <c r="E82" s="29">
        <v>277</v>
      </c>
      <c r="F82" s="29">
        <v>440</v>
      </c>
    </row>
    <row r="83" spans="1:6" x14ac:dyDescent="0.25">
      <c r="A83" s="189" t="s">
        <v>1147</v>
      </c>
      <c r="B83" s="11" t="s">
        <v>1101</v>
      </c>
      <c r="C83" s="12">
        <v>14</v>
      </c>
      <c r="D83" s="12">
        <v>0</v>
      </c>
      <c r="E83" s="12">
        <v>9</v>
      </c>
      <c r="F83" s="21">
        <v>0</v>
      </c>
    </row>
    <row r="84" spans="1:6" x14ac:dyDescent="0.25">
      <c r="A84" s="190"/>
      <c r="B84" s="11" t="s">
        <v>1102</v>
      </c>
      <c r="C84" s="12">
        <v>11</v>
      </c>
      <c r="D84" s="12">
        <v>0</v>
      </c>
      <c r="E84" s="12">
        <v>4</v>
      </c>
      <c r="F84" s="21">
        <v>0</v>
      </c>
    </row>
    <row r="85" spans="1:6" x14ac:dyDescent="0.25">
      <c r="A85" s="191"/>
      <c r="B85" s="11" t="s">
        <v>111</v>
      </c>
      <c r="C85" s="12">
        <v>25</v>
      </c>
      <c r="D85" s="12">
        <v>0</v>
      </c>
      <c r="E85" s="12">
        <v>12</v>
      </c>
      <c r="F85" s="21">
        <v>0</v>
      </c>
    </row>
    <row r="86" spans="1:6" x14ac:dyDescent="0.25">
      <c r="A86" s="205" t="s">
        <v>1148</v>
      </c>
      <c r="B86" s="206"/>
      <c r="C86" s="29">
        <v>50</v>
      </c>
      <c r="D86" s="29">
        <v>0</v>
      </c>
      <c r="E86" s="29">
        <v>25</v>
      </c>
      <c r="F86" s="29">
        <v>0</v>
      </c>
    </row>
    <row r="87" spans="1:6" x14ac:dyDescent="0.25">
      <c r="A87" s="22"/>
    </row>
  </sheetData>
  <sheetProtection algorithmName="SHA-512" hashValue="ut8mcJkwN/heMMyZB5j4BzOqBJ9fqSPG1leHzIMCti/fXWlxSFhX+zo3B+H1wpoGPAseGFvFzIgLIka+SF5CzQ==" saltValue="B9vBKCvxgfoDxgDu67Jme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5.8554687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3</v>
      </c>
    </row>
    <row r="6" spans="1:3" ht="22.5" x14ac:dyDescent="0.25">
      <c r="A6" s="10" t="s">
        <v>1152</v>
      </c>
      <c r="B6" s="15"/>
      <c r="C6" s="21">
        <v>4</v>
      </c>
    </row>
    <row r="7" spans="1:3" x14ac:dyDescent="0.25">
      <c r="A7" s="10" t="s">
        <v>1153</v>
      </c>
      <c r="B7" s="15"/>
      <c r="C7" s="21">
        <v>32</v>
      </c>
    </row>
    <row r="8" spans="1:3" x14ac:dyDescent="0.25">
      <c r="A8" s="10" t="s">
        <v>1154</v>
      </c>
      <c r="B8" s="15"/>
      <c r="C8" s="20"/>
    </row>
    <row r="9" spans="1:3" x14ac:dyDescent="0.25">
      <c r="A9" s="10" t="s">
        <v>1155</v>
      </c>
      <c r="B9" s="15"/>
      <c r="C9" s="20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1</v>
      </c>
    </row>
    <row r="14" spans="1:3" ht="22.5" x14ac:dyDescent="0.25">
      <c r="A14" s="10" t="s">
        <v>1152</v>
      </c>
      <c r="B14" s="15"/>
      <c r="C14" s="21">
        <v>9</v>
      </c>
    </row>
    <row r="15" spans="1:3" x14ac:dyDescent="0.25">
      <c r="A15" s="10" t="s">
        <v>1157</v>
      </c>
      <c r="B15" s="15"/>
      <c r="C15" s="21">
        <v>56</v>
      </c>
    </row>
    <row r="16" spans="1:3" x14ac:dyDescent="0.25">
      <c r="A16" s="10" t="s">
        <v>1154</v>
      </c>
      <c r="B16" s="15"/>
      <c r="C16" s="20"/>
    </row>
    <row r="17" spans="1:3" x14ac:dyDescent="0.25">
      <c r="A17" s="10" t="s">
        <v>1155</v>
      </c>
      <c r="B17" s="15"/>
      <c r="C17" s="20"/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/>
    </row>
    <row r="22" spans="1:3" x14ac:dyDescent="0.25">
      <c r="A22" s="10" t="s">
        <v>1159</v>
      </c>
      <c r="B22" s="15"/>
      <c r="C22" s="20"/>
    </row>
    <row r="23" spans="1:3" ht="22.5" x14ac:dyDescent="0.25">
      <c r="A23" s="10" t="s">
        <v>1160</v>
      </c>
      <c r="B23" s="15"/>
      <c r="C23" s="20"/>
    </row>
    <row r="24" spans="1:3" x14ac:dyDescent="0.25">
      <c r="A24" s="10" t="s">
        <v>1161</v>
      </c>
      <c r="B24" s="15"/>
      <c r="C24" s="20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7</v>
      </c>
    </row>
    <row r="29" spans="1:3" x14ac:dyDescent="0.25">
      <c r="A29" s="10" t="s">
        <v>1164</v>
      </c>
      <c r="B29" s="15"/>
      <c r="C29" s="20"/>
    </row>
    <row r="30" spans="1:3" x14ac:dyDescent="0.25">
      <c r="A30" s="10" t="s">
        <v>1165</v>
      </c>
      <c r="B30" s="15"/>
      <c r="C30" s="20"/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/>
    </row>
    <row r="35" spans="1:3" x14ac:dyDescent="0.25">
      <c r="A35" s="10" t="s">
        <v>1168</v>
      </c>
      <c r="B35" s="15"/>
      <c r="C35" s="21">
        <v>5</v>
      </c>
    </row>
    <row r="36" spans="1:3" ht="22.5" x14ac:dyDescent="0.25">
      <c r="A36" s="10" t="s">
        <v>1169</v>
      </c>
      <c r="B36" s="15"/>
      <c r="C36" s="20"/>
    </row>
    <row r="37" spans="1:3" x14ac:dyDescent="0.25">
      <c r="A37" s="22"/>
    </row>
  </sheetData>
  <sheetProtection algorithmName="SHA-512" hashValue="0sYeBCfzyl2f0/mUHD6Dg10CZ9TCV9lwJs6cxcmPp8+8bG0OtRRERiAKG53N852MCbqvU3EXkHtf0e6gPZ7K2A==" saltValue="hA53N+hVZY/jtyqtpgpQK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57031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43</v>
      </c>
    </row>
    <row r="6" spans="1:3" x14ac:dyDescent="0.25">
      <c r="A6" s="10" t="s">
        <v>1173</v>
      </c>
      <c r="B6" s="15"/>
      <c r="C6" s="21">
        <v>91</v>
      </c>
    </row>
    <row r="7" spans="1:3" x14ac:dyDescent="0.25">
      <c r="A7" s="10" t="s">
        <v>1174</v>
      </c>
      <c r="B7" s="15"/>
      <c r="C7" s="21">
        <v>15</v>
      </c>
    </row>
    <row r="8" spans="1:3" x14ac:dyDescent="0.25">
      <c r="A8" s="10" t="s">
        <v>1175</v>
      </c>
      <c r="B8" s="15"/>
      <c r="C8" s="21">
        <v>3</v>
      </c>
    </row>
    <row r="9" spans="1:3" x14ac:dyDescent="0.25">
      <c r="A9" s="10" t="s">
        <v>1176</v>
      </c>
      <c r="B9" s="15"/>
      <c r="C9" s="21">
        <v>0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8</v>
      </c>
    </row>
    <row r="15" spans="1:3" x14ac:dyDescent="0.25">
      <c r="A15" s="10" t="s">
        <v>1180</v>
      </c>
      <c r="B15" s="15"/>
      <c r="C15" s="21">
        <v>5</v>
      </c>
    </row>
    <row r="16" spans="1:3" x14ac:dyDescent="0.25">
      <c r="A16" s="10" t="s">
        <v>1181</v>
      </c>
      <c r="B16" s="15"/>
      <c r="C16" s="20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/>
    </row>
    <row r="21" spans="1:3" x14ac:dyDescent="0.25">
      <c r="A21" s="10" t="s">
        <v>1184</v>
      </c>
      <c r="B21" s="15"/>
      <c r="C21" s="20"/>
    </row>
    <row r="22" spans="1:3" x14ac:dyDescent="0.25">
      <c r="A22" s="10" t="s">
        <v>1185</v>
      </c>
      <c r="B22" s="15"/>
      <c r="C22" s="21">
        <v>1</v>
      </c>
    </row>
    <row r="23" spans="1:3" x14ac:dyDescent="0.25">
      <c r="A23" s="10" t="s">
        <v>1113</v>
      </c>
      <c r="B23" s="15"/>
      <c r="C23" s="21">
        <v>1</v>
      </c>
    </row>
    <row r="24" spans="1:3" x14ac:dyDescent="0.25">
      <c r="A24" s="10" t="s">
        <v>1186</v>
      </c>
      <c r="B24" s="15"/>
      <c r="C24" s="20"/>
    </row>
    <row r="25" spans="1:3" x14ac:dyDescent="0.25">
      <c r="A25" s="10" t="s">
        <v>1187</v>
      </c>
      <c r="B25" s="15"/>
      <c r="C25" s="20"/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/>
    </row>
    <row r="30" spans="1:3" x14ac:dyDescent="0.25">
      <c r="A30" s="10" t="s">
        <v>1184</v>
      </c>
      <c r="B30" s="15"/>
      <c r="C30" s="20"/>
    </row>
    <row r="31" spans="1:3" x14ac:dyDescent="0.25">
      <c r="A31" s="10" t="s">
        <v>1185</v>
      </c>
      <c r="B31" s="15"/>
      <c r="C31" s="20"/>
    </row>
    <row r="32" spans="1:3" x14ac:dyDescent="0.25">
      <c r="A32" s="10" t="s">
        <v>1113</v>
      </c>
      <c r="B32" s="15"/>
      <c r="C32" s="21">
        <v>1</v>
      </c>
    </row>
    <row r="33" spans="1:3" x14ac:dyDescent="0.25">
      <c r="A33" s="10" t="s">
        <v>1186</v>
      </c>
      <c r="B33" s="15"/>
      <c r="C33" s="20"/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/>
    </row>
    <row r="38" spans="1:3" x14ac:dyDescent="0.25">
      <c r="A38" s="10" t="s">
        <v>1184</v>
      </c>
      <c r="B38" s="15"/>
      <c r="C38" s="20"/>
    </row>
    <row r="39" spans="1:3" x14ac:dyDescent="0.25">
      <c r="A39" s="10" t="s">
        <v>1185</v>
      </c>
      <c r="B39" s="15"/>
      <c r="C39" s="21">
        <v>4</v>
      </c>
    </row>
    <row r="40" spans="1:3" x14ac:dyDescent="0.25">
      <c r="A40" s="10" t="s">
        <v>1113</v>
      </c>
      <c r="B40" s="15"/>
      <c r="C40" s="21">
        <v>2</v>
      </c>
    </row>
    <row r="41" spans="1:3" x14ac:dyDescent="0.25">
      <c r="A41" s="10" t="s">
        <v>1186</v>
      </c>
      <c r="B41" s="15"/>
      <c r="C41" s="21">
        <v>1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/>
    </row>
    <row r="46" spans="1:3" x14ac:dyDescent="0.25">
      <c r="A46" s="10" t="s">
        <v>1184</v>
      </c>
      <c r="B46" s="15"/>
      <c r="C46" s="20"/>
    </row>
    <row r="47" spans="1:3" x14ac:dyDescent="0.25">
      <c r="A47" s="10" t="s">
        <v>1185</v>
      </c>
      <c r="B47" s="15"/>
      <c r="C47" s="20"/>
    </row>
    <row r="48" spans="1:3" x14ac:dyDescent="0.25">
      <c r="A48" s="10" t="s">
        <v>1113</v>
      </c>
      <c r="B48" s="15"/>
      <c r="C48" s="20"/>
    </row>
    <row r="49" spans="1:3" x14ac:dyDescent="0.25">
      <c r="A49" s="10" t="s">
        <v>1186</v>
      </c>
      <c r="B49" s="15"/>
      <c r="C49" s="20"/>
    </row>
    <row r="50" spans="1:3" x14ac:dyDescent="0.25">
      <c r="A50" s="22"/>
    </row>
  </sheetData>
  <sheetProtection algorithmName="SHA-512" hashValue="9DcFvKBdcPgpeUeEj5TxhtAg9p7+ujstTgt4MmaGuxZ5E0/cyCYEWATB0851+w91Cug4GUZJ2jUwfhDHYS1xTA==" saltValue="COzRjP9rSLx498wxPnFOm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400</v>
      </c>
      <c r="D4" s="29">
        <v>456</v>
      </c>
      <c r="E4" s="30">
        <v>-1</v>
      </c>
      <c r="F4" s="29">
        <v>994</v>
      </c>
      <c r="G4" s="29">
        <v>831</v>
      </c>
      <c r="H4" s="29">
        <v>276</v>
      </c>
      <c r="I4" s="29">
        <v>193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975</v>
      </c>
    </row>
    <row r="5" spans="1:16" ht="45" x14ac:dyDescent="0.25">
      <c r="A5" s="36" t="s">
        <v>646</v>
      </c>
      <c r="B5" s="36" t="s">
        <v>647</v>
      </c>
      <c r="C5" s="12">
        <v>3</v>
      </c>
      <c r="D5" s="12">
        <v>3</v>
      </c>
      <c r="E5" s="28">
        <v>0</v>
      </c>
      <c r="F5" s="12">
        <v>1</v>
      </c>
      <c r="G5" s="12">
        <v>1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4</v>
      </c>
    </row>
    <row r="6" spans="1:16" ht="33.75" x14ac:dyDescent="0.25">
      <c r="A6" s="36" t="s">
        <v>648</v>
      </c>
      <c r="B6" s="36" t="s">
        <v>649</v>
      </c>
      <c r="C6" s="12">
        <v>197</v>
      </c>
      <c r="D6" s="12">
        <v>224</v>
      </c>
      <c r="E6" s="28">
        <v>-1</v>
      </c>
      <c r="F6" s="12">
        <v>473</v>
      </c>
      <c r="G6" s="12">
        <v>441</v>
      </c>
      <c r="H6" s="12">
        <v>112</v>
      </c>
      <c r="I6" s="12">
        <v>79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501</v>
      </c>
    </row>
    <row r="7" spans="1:16" ht="22.5" x14ac:dyDescent="0.25">
      <c r="A7" s="36" t="s">
        <v>650</v>
      </c>
      <c r="B7" s="36" t="s">
        <v>651</v>
      </c>
      <c r="C7" s="12">
        <v>23</v>
      </c>
      <c r="D7" s="12">
        <v>32</v>
      </c>
      <c r="E7" s="28">
        <v>-1</v>
      </c>
      <c r="F7" s="12">
        <v>11</v>
      </c>
      <c r="G7" s="12">
        <v>12</v>
      </c>
      <c r="H7" s="12">
        <v>21</v>
      </c>
      <c r="I7" s="12">
        <v>12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27</v>
      </c>
    </row>
    <row r="8" spans="1:16" ht="33.75" x14ac:dyDescent="0.25">
      <c r="A8" s="36" t="s">
        <v>652</v>
      </c>
      <c r="B8" s="36" t="s">
        <v>653</v>
      </c>
      <c r="C8" s="12">
        <v>0</v>
      </c>
      <c r="D8" s="12">
        <v>0</v>
      </c>
      <c r="E8" s="28">
        <v>0</v>
      </c>
      <c r="F8" s="12">
        <v>1</v>
      </c>
      <c r="G8" s="12">
        <v>1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5" x14ac:dyDescent="0.25">
      <c r="A9" s="36" t="s">
        <v>654</v>
      </c>
      <c r="B9" s="36" t="s">
        <v>655</v>
      </c>
      <c r="C9" s="12">
        <v>9</v>
      </c>
      <c r="D9" s="12">
        <v>13</v>
      </c>
      <c r="E9" s="28">
        <v>-1</v>
      </c>
      <c r="F9" s="12">
        <v>15</v>
      </c>
      <c r="G9" s="12">
        <v>4</v>
      </c>
      <c r="H9" s="12">
        <v>6</v>
      </c>
      <c r="I9" s="12">
        <v>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9</v>
      </c>
    </row>
    <row r="10" spans="1:16" ht="22.5" x14ac:dyDescent="0.25">
      <c r="A10" s="36" t="s">
        <v>656</v>
      </c>
      <c r="B10" s="36" t="s">
        <v>657</v>
      </c>
      <c r="C10" s="12">
        <v>160</v>
      </c>
      <c r="D10" s="12">
        <v>174</v>
      </c>
      <c r="E10" s="28">
        <v>-1</v>
      </c>
      <c r="F10" s="12">
        <v>475</v>
      </c>
      <c r="G10" s="12">
        <v>372</v>
      </c>
      <c r="H10" s="12">
        <v>127</v>
      </c>
      <c r="I10" s="12">
        <v>99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433</v>
      </c>
    </row>
    <row r="11" spans="1:16" ht="45" x14ac:dyDescent="0.25">
      <c r="A11" s="36" t="s">
        <v>658</v>
      </c>
      <c r="B11" s="36" t="s">
        <v>659</v>
      </c>
      <c r="C11" s="12">
        <v>8</v>
      </c>
      <c r="D11" s="12">
        <v>10</v>
      </c>
      <c r="E11" s="28">
        <v>-1</v>
      </c>
      <c r="F11" s="12">
        <v>18</v>
      </c>
      <c r="G11" s="12">
        <v>0</v>
      </c>
      <c r="H11" s="12">
        <v>9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2"/>
    </row>
  </sheetData>
  <sheetProtection algorithmName="SHA-512" hashValue="g7OKQd54fvzu0XZyZ+ONWRHA1nLdSnoBsW0AM9vvUxVqfuodwCT24biKqCGmgLlWgycD5vv8kvj4lzlJnfqrEQ==" saltValue="2Tg/8lvdRznG3d4XP8A1s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2026-06-08T09:04:36Z</dcterms:created>
  <dcterms:modified xsi:type="dcterms:W3CDTF">2026-06-19T12:09:53Z</dcterms:modified>
</cp:coreProperties>
</file>