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8604053-4F05-4336-9EFF-D287C2AAEEE6}" xr6:coauthVersionLast="47" xr6:coauthVersionMax="47" xr10:uidLastSave="{00000000-0000-0000-0000-000000000000}"/>
  <workbookProtection workbookAlgorithmName="SHA-512" workbookHashValue="ap+fqKc5u+AV+ulPzENqfYx6B/YoZMRrl9umNbFpu6FNfP7eJ0QSolrBjVeIg1m/wRgDTH+jLH92Gl3hHwv6Kg==" workbookSaltValue="BNBzvFd/9/eWf+y0h9Uel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E43" i="15" s="1"/>
  <c r="D11" i="15"/>
  <c r="L43" i="15"/>
  <c r="D43" i="15"/>
  <c r="D123" i="15" l="1"/>
  <c r="E82" i="15"/>
  <c r="D82" i="15"/>
  <c r="G43" i="15"/>
  <c r="J43" i="15"/>
  <c r="I43" i="15"/>
  <c r="K43" i="15"/>
  <c r="H43" i="15"/>
  <c r="F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204DF01-57CD-4367-99A1-4B9B7B86BC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5B5AB3-6142-45A0-B11D-139340D67A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9D71E6E-8FF9-4AF3-B092-6B2EEAB049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274DDF8-3EA1-4382-827E-2263B6E102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C1BF4FC-BDC4-4265-BA40-AACB326194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46B8B40-CAC2-431F-9D23-1E2F31F8E7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BBD30A2-1CB9-4480-8A6B-723AFC21F0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033ED53-03E5-4185-866D-D1FA11A0E4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EA11799-A571-483D-9C66-767B4ABC19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6BF88C-6A70-4402-AA1B-DDFE0B03F1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7187339-2E45-488D-B4D6-7C27FAA3F1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EAA21B2-960F-44E3-AAB8-C2D2D70873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843B8B0-A695-43ED-9D1E-9A16F30567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31BBCA9-BCE1-4FBD-89FE-3496385F52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F108CD2-30E7-4A68-B85F-DB8B218401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703E832-1C46-44EA-A781-E867D942E7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4A5E2E2-0255-4C1E-90F6-E7D68DC981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0428A75-DD2C-4DF9-8F26-3C5C4B0293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B596753-4A69-43F3-8846-F0FF45DB88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A896808-DBFA-4453-8030-44EFAB4636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896CD54-7193-4837-820C-556A2FA7F9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591B729-76E0-4D5E-BEE9-428F43136E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B837F05-964B-41B8-B385-AC4DC4EC68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11281DA-FEB4-41E6-A5E9-C22FEA04A8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6C01E3B-A28D-44C0-8070-044AB5CE45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9B2F408-FD1D-4850-BAC1-3A8B4F2944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6D5BEF0-A3D9-4A87-97E6-408C0D265A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7621C19-B4D6-4E43-818E-1CA37F65D0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CDA632B-023C-4416-A8D0-1BD1437B06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5077F61-1815-4231-8C6E-525178AB50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3DFFB25-9501-4DB5-BD80-E4094E91A7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A73DEAA-74EE-4AAD-9167-1372BDE854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<sst xmlns="http://schemas.openxmlformats.org/spreadsheetml/2006/main" count="2924" uniqueCount="1839">
  <si>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</si>
  <si>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</si>
  <si>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</si>
  <si>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</si>
  <si>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</si>
  <si>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</si>
  <si>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</si>
  <si>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Bizkaia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</si>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</sst>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B66ADA47-4B89-4038-9E03-FA67882CEB3F}"/>
    <cellStyle name="Normal" xfId="0" builtinId="0"/>
    <cellStyle name="Normal 2" xfId="1" xr:uid="{8B0BF2EB-7A49-40FD-A7E6-341CDFFDC3AE}"/>
    <cellStyle name="Normal 3" xfId="3" xr:uid="{1F2B8B3F-B6DA-45B0-9162-E8E94F421316}"/>
    <cellStyle name="Normal 3 2" xfId="4" xr:uid="{42D36347-F12B-4FA6-895D-030A5FFAF2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0F-4249-BE45-464F6D6E4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0F-4249-BE45-464F6D6E46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8321</c:v>
                </c:pt>
                <c:pt idx="1">
                  <c:v>14502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0F-4249-BE45-464F6D6E4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E3-425D-8537-B93951D70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E3-425D-8537-B93951D70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E3-425D-8537-B93951D7072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41</c:v>
                </c:pt>
                <c:pt idx="1">
                  <c:v>1550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E3-425D-8537-B93951D70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1A-48C1-8FB4-02D7D9EC9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1A-48C1-8FB4-02D7D9EC9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1A-48C1-8FB4-02D7D9EC9E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4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1A-48C1-8FB4-02D7D9EC9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4D-4B1B-BCF2-7692546C2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4D-4B1B-BCF2-7692546C2D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139</c:v>
                </c:pt>
                <c:pt idx="1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D-4B1B-BCF2-7692546C2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7A-408F-BDBF-BB3BEA9A9C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7A-408F-BDBF-BB3BEA9A9C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14109</c:v>
                </c:pt>
                <c:pt idx="1">
                  <c:v>7519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7A-408F-BDBF-BB3BEA9A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1585</c:v>
              </c:pt>
              <c:pt idx="1">
                <c:v>5184</c:v>
              </c:pt>
              <c:pt idx="2">
                <c:v>94</c:v>
              </c:pt>
              <c:pt idx="3">
                <c:v>3</c:v>
              </c:pt>
              <c:pt idx="4">
                <c:v>1455</c:v>
              </c:pt>
            </c:numLit>
          </c:val>
          <c:extLst>
            <c:ext xmlns:c16="http://schemas.microsoft.com/office/drawing/2014/chart" uri="{C3380CC4-5D6E-409C-BE32-E72D297353CC}">
              <c16:uniqueId val="{00000001-2832-4F1E-A24D-DEF6F102E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3042</c:v>
              </c:pt>
              <c:pt idx="1">
                <c:v>4332</c:v>
              </c:pt>
              <c:pt idx="2">
                <c:v>238</c:v>
              </c:pt>
              <c:pt idx="3">
                <c:v>92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73A2-472E-80AA-4897EAB85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72</c:v>
              </c:pt>
              <c:pt idx="2">
                <c:v>35</c:v>
              </c:pt>
              <c:pt idx="3">
                <c:v>35</c:v>
              </c:pt>
              <c:pt idx="4">
                <c:v>92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6D37-4C6C-B068-0F119F128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138</c:v>
              </c:pt>
              <c:pt idx="1">
                <c:v>139</c:v>
              </c:pt>
              <c:pt idx="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2F0F-4BC9-B56A-D695D3BEC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Familia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3437</c:v>
              </c:pt>
              <c:pt idx="1">
                <c:v>53</c:v>
              </c:pt>
              <c:pt idx="2">
                <c:v>467</c:v>
              </c:pt>
              <c:pt idx="3">
                <c:v>45</c:v>
              </c:pt>
              <c:pt idx="4">
                <c:v>138</c:v>
              </c:pt>
              <c:pt idx="5">
                <c:v>2</c:v>
              </c:pt>
              <c:pt idx="6">
                <c:v>43</c:v>
              </c:pt>
              <c:pt idx="7">
                <c:v>2</c:v>
              </c:pt>
              <c:pt idx="8">
                <c:v>1007</c:v>
              </c:pt>
            </c:numLit>
          </c:val>
          <c:extLst>
            <c:ext xmlns:c16="http://schemas.microsoft.com/office/drawing/2014/chart" uri="{C3380CC4-5D6E-409C-BE32-E72D297353CC}">
              <c16:uniqueId val="{00000001-1DDB-4117-9DAE-53DE1AC4B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Separación mutuo acuerdo</c:v>
                </c:pt>
                <c:pt idx="1">
                  <c:v>Adopción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102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678-4F9F-B1EC-9422E82D4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AD-4656-812C-CE3DEBD339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AD-4656-812C-CE3DEBD339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AD-4656-812C-CE3DEBD339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776</c:v>
                </c:pt>
                <c:pt idx="1">
                  <c:v>1519</c:v>
                </c:pt>
                <c:pt idx="2">
                  <c:v>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AD-4656-812C-CE3DEBD33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2982</c:v>
              </c:pt>
              <c:pt idx="1">
                <c:v>3508</c:v>
              </c:pt>
              <c:pt idx="2">
                <c:v>1274</c:v>
              </c:pt>
              <c:pt idx="3">
                <c:v>1055</c:v>
              </c:pt>
              <c:pt idx="4">
                <c:v>202</c:v>
              </c:pt>
              <c:pt idx="5">
                <c:v>276</c:v>
              </c:pt>
              <c:pt idx="6">
                <c:v>9910</c:v>
              </c:pt>
              <c:pt idx="7">
                <c:v>487</c:v>
              </c:pt>
              <c:pt idx="8">
                <c:v>1066</c:v>
              </c:pt>
              <c:pt idx="9">
                <c:v>351</c:v>
              </c:pt>
              <c:pt idx="10">
                <c:v>1352</c:v>
              </c:pt>
              <c:pt idx="11">
                <c:v>621</c:v>
              </c:pt>
              <c:pt idx="12">
                <c:v>2517</c:v>
              </c:pt>
              <c:pt idx="13">
                <c:v>278</c:v>
              </c:pt>
            </c:numLit>
          </c:val>
          <c:extLst>
            <c:ext xmlns:c16="http://schemas.microsoft.com/office/drawing/2014/chart" uri="{C3380CC4-5D6E-409C-BE32-E72D297353CC}">
              <c16:uniqueId val="{00000001-AB9A-49C8-BB6C-9B9228557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5.8116645303058045E-2"/>
          <c:w val="0.2793343470689490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175</c:v>
              </c:pt>
              <c:pt idx="1">
                <c:v>2227</c:v>
              </c:pt>
              <c:pt idx="2">
                <c:v>1486</c:v>
              </c:pt>
              <c:pt idx="3">
                <c:v>66</c:v>
              </c:pt>
              <c:pt idx="4">
                <c:v>537</c:v>
              </c:pt>
              <c:pt idx="5">
                <c:v>1843</c:v>
              </c:pt>
              <c:pt idx="6">
                <c:v>450</c:v>
              </c:pt>
              <c:pt idx="7">
                <c:v>153</c:v>
              </c:pt>
              <c:pt idx="8">
                <c:v>115</c:v>
              </c:pt>
              <c:pt idx="9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05E4-4E3C-89B3-48C517303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</c:v>
              </c:pt>
              <c:pt idx="1">
                <c:v>654</c:v>
              </c:pt>
              <c:pt idx="2">
                <c:v>69</c:v>
              </c:pt>
              <c:pt idx="3">
                <c:v>115</c:v>
              </c:pt>
              <c:pt idx="4">
                <c:v>305</c:v>
              </c:pt>
              <c:pt idx="5">
                <c:v>1551</c:v>
              </c:pt>
              <c:pt idx="6">
                <c:v>304</c:v>
              </c:pt>
              <c:pt idx="7">
                <c:v>101</c:v>
              </c:pt>
              <c:pt idx="8">
                <c:v>51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8812-4DE9-B000-567940B4F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537</c:v>
              </c:pt>
              <c:pt idx="1">
                <c:v>551</c:v>
              </c:pt>
              <c:pt idx="2">
                <c:v>437</c:v>
              </c:pt>
              <c:pt idx="3">
                <c:v>163</c:v>
              </c:pt>
              <c:pt idx="4">
                <c:v>55</c:v>
              </c:pt>
              <c:pt idx="5">
                <c:v>2615</c:v>
              </c:pt>
              <c:pt idx="6">
                <c:v>300</c:v>
              </c:pt>
              <c:pt idx="7">
                <c:v>349</c:v>
              </c:pt>
              <c:pt idx="8">
                <c:v>85</c:v>
              </c:pt>
              <c:pt idx="9">
                <c:v>412</c:v>
              </c:pt>
              <c:pt idx="10">
                <c:v>368</c:v>
              </c:pt>
              <c:pt idx="11">
                <c:v>56</c:v>
              </c:pt>
              <c:pt idx="1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1-ED99-4B66-8179-17FFF7120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362</c:v>
              </c:pt>
              <c:pt idx="1">
                <c:v>198</c:v>
              </c:pt>
              <c:pt idx="2">
                <c:v>331</c:v>
              </c:pt>
              <c:pt idx="3">
                <c:v>113</c:v>
              </c:pt>
              <c:pt idx="4">
                <c:v>2055</c:v>
              </c:pt>
              <c:pt idx="5">
                <c:v>245</c:v>
              </c:pt>
              <c:pt idx="6">
                <c:v>311</c:v>
              </c:pt>
              <c:pt idx="7">
                <c:v>85</c:v>
              </c:pt>
              <c:pt idx="8">
                <c:v>369</c:v>
              </c:pt>
              <c:pt idx="9">
                <c:v>331</c:v>
              </c:pt>
              <c:pt idx="10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1-E2A2-424E-B4CB-809A9358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</c:v>
              </c:pt>
              <c:pt idx="1">
                <c:v>23</c:v>
              </c:pt>
              <c:pt idx="2">
                <c:v>15</c:v>
              </c:pt>
              <c:pt idx="3">
                <c:v>90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AAF-4AC9-A37C-55D2F436C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23</c:v>
              </c:pt>
              <c:pt idx="2">
                <c:v>3</c:v>
              </c:pt>
              <c:pt idx="3">
                <c:v>55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F60-434F-B0DC-BDAAC8647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D5B-4B73-B0A8-6D13C0B53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BD3-45F1-AD61-1D0BAFAB2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Violencia doméstica/género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Medio ambiente</c:v>
                </c:pt>
                <c:pt idx="4">
                  <c:v>Falsedades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59</c:v>
              </c:pt>
              <c:pt idx="2">
                <c:v>56</c:v>
              </c:pt>
              <c:pt idx="3">
                <c:v>36</c:v>
              </c:pt>
              <c:pt idx="4">
                <c:v>15</c:v>
              </c:pt>
              <c:pt idx="5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1-6B5F-4FE3-8F84-81996D247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F4-435B-93F6-39C4E61427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F4-435B-93F6-39C4E61427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2534</c:v>
                </c:pt>
                <c:pt idx="1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F4-435B-93F6-39C4E6142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  <c:pt idx="5">
                <c:v>56</c:v>
              </c:pt>
              <c:pt idx="6">
                <c:v>1</c:v>
              </c:pt>
              <c:pt idx="7">
                <c:v>19</c:v>
              </c:pt>
              <c:pt idx="8">
                <c:v>25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19C-4BB0-B3FB-67C4B1316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"/>
          <c:w val="0.289290818845664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1962</c:v>
              </c:pt>
              <c:pt idx="1">
                <c:v>1371</c:v>
              </c:pt>
              <c:pt idx="2">
                <c:v>822</c:v>
              </c:pt>
              <c:pt idx="3">
                <c:v>385</c:v>
              </c:pt>
              <c:pt idx="4">
                <c:v>57</c:v>
              </c:pt>
              <c:pt idx="5">
                <c:v>92</c:v>
              </c:pt>
              <c:pt idx="6">
                <c:v>5864</c:v>
              </c:pt>
              <c:pt idx="7">
                <c:v>370</c:v>
              </c:pt>
              <c:pt idx="8">
                <c:v>1687</c:v>
              </c:pt>
              <c:pt idx="9">
                <c:v>152</c:v>
              </c:pt>
              <c:pt idx="10">
                <c:v>823</c:v>
              </c:pt>
              <c:pt idx="11">
                <c:v>423</c:v>
              </c:pt>
              <c:pt idx="12">
                <c:v>212</c:v>
              </c:pt>
              <c:pt idx="13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1-92AE-4830-820B-960C305D0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666956000578673"/>
          <c:y val="5.8116645303058045E-2"/>
          <c:w val="0.2875824084981503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CD-4F79-8130-7F54AD8D4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CD-4F79-8130-7F54AD8D4A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CD-4F79-8130-7F54AD8D4A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FCD-4F79-8130-7F54AD8D4A1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CD-4F79-8130-7F54AD8D4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6</c:v>
                </c:pt>
                <c:pt idx="1">
                  <c:v>17</c:v>
                </c:pt>
                <c:pt idx="2">
                  <c:v>0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CD-4F79-8130-7F54AD8D4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F6-4367-A9AA-451B89613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F6-4367-A9AA-451B896130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F6-4367-A9AA-451B896130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0F6-4367-A9AA-451B896130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0F6-4367-A9AA-451B8961304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F6-4367-A9AA-451B8961304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F6-4367-A9AA-451B8961304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6-4367-A9AA-451B89613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20</c:v>
                </c:pt>
                <c:pt idx="1">
                  <c:v>47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F6-4367-A9AA-451B89613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1484</c:v>
                </c:pt>
                <c:pt idx="1">
                  <c:v>146</c:v>
                </c:pt>
                <c:pt idx="2">
                  <c:v>264</c:v>
                </c:pt>
                <c:pt idx="3">
                  <c:v>408</c:v>
                </c:pt>
                <c:pt idx="4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B-4A63-A0D1-F7EEB44F0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97-4E48-97DF-AF22B3069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600</c:v>
                </c:pt>
                <c:pt idx="1">
                  <c:v>152</c:v>
                </c:pt>
                <c:pt idx="2">
                  <c:v>6</c:v>
                </c:pt>
                <c:pt idx="3">
                  <c:v>454</c:v>
                </c:pt>
                <c:pt idx="4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7-46D0-8FC8-FE39BA04F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284</c:v>
                </c:pt>
                <c:pt idx="1">
                  <c:v>1867</c:v>
                </c:pt>
                <c:pt idx="2">
                  <c:v>355</c:v>
                </c:pt>
                <c:pt idx="3">
                  <c:v>1195</c:v>
                </c:pt>
                <c:pt idx="4">
                  <c:v>350</c:v>
                </c:pt>
                <c:pt idx="5">
                  <c:v>1714</c:v>
                </c:pt>
                <c:pt idx="6">
                  <c:v>0</c:v>
                </c:pt>
                <c:pt idx="7">
                  <c:v>0</c:v>
                </c:pt>
                <c:pt idx="8">
                  <c:v>36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F-4331-B673-94A103507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7-426B-97E4-1F675792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28</c:v>
              </c:pt>
              <c:pt idx="2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1-3629-4D5C-9826-98B16D122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39-44E3-A4E9-02BDA503F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39-44E3-A4E9-02BDA503F7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3387</c:v>
                </c:pt>
                <c:pt idx="1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39-44E3-A4E9-02BDA503F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</c:v>
              </c:pt>
              <c:pt idx="1">
                <c:v>5</c:v>
              </c:pt>
              <c:pt idx="2">
                <c:v>154</c:v>
              </c:pt>
              <c:pt idx="3">
                <c:v>42</c:v>
              </c:pt>
              <c:pt idx="4">
                <c:v>3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7894-4627-8564-57BAA854D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</c:v>
              </c:pt>
              <c:pt idx="1">
                <c:v>193</c:v>
              </c:pt>
              <c:pt idx="2">
                <c:v>74</c:v>
              </c:pt>
              <c:pt idx="3">
                <c:v>4</c:v>
              </c:pt>
              <c:pt idx="4">
                <c:v>38</c:v>
              </c:pt>
              <c:pt idx="5">
                <c:v>89</c:v>
              </c:pt>
              <c:pt idx="6">
                <c:v>95</c:v>
              </c:pt>
              <c:pt idx="7">
                <c:v>62</c:v>
              </c:pt>
              <c:pt idx="8">
                <c:v>18</c:v>
              </c:pt>
              <c:pt idx="9">
                <c:v>1</c:v>
              </c:pt>
              <c:pt idx="10">
                <c:v>38</c:v>
              </c:pt>
              <c:pt idx="11">
                <c:v>85</c:v>
              </c:pt>
              <c:pt idx="12">
                <c:v>35</c:v>
              </c:pt>
              <c:pt idx="13">
                <c:v>45</c:v>
              </c:pt>
              <c:pt idx="14">
                <c:v>22</c:v>
              </c:pt>
              <c:pt idx="15">
                <c:v>1</c:v>
              </c:pt>
              <c:pt idx="16">
                <c:v>111</c:v>
              </c:pt>
              <c:pt idx="17">
                <c:v>25</c:v>
              </c:pt>
              <c:pt idx="1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B9E-4BDC-9AD3-2A4A16F31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C4-4F91-AD59-A2211C45D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C4-4F91-AD59-A2211C45DD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287</c:v>
                </c:pt>
                <c:pt idx="1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4-4F91-AD59-A2211C45D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3769</c:v>
              </c:pt>
              <c:pt idx="1">
                <c:v>211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0A8A-444D-91A7-6CB65F992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881</c:v>
              </c:pt>
              <c:pt idx="1">
                <c:v>55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4526-4745-8B46-25872F893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448-46FD-B6B9-44B89A64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EA-44B7-B8D2-9D7E7BCA28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EA-44B7-B8D2-9D7E7BCA2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47</c:v>
                </c:pt>
                <c:pt idx="1">
                  <c:v>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EA-44B7-B8D2-9D7E7BCA2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16-43E1-BD9D-ACAA35C498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16-43E1-BD9D-ACAA35C498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16-43E1-BD9D-ACAA35C498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416-43E1-BD9D-ACAA35C498D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6-43E1-BD9D-ACAA35C498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120</c:v>
                </c:pt>
                <c:pt idx="1">
                  <c:v>596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16-43E1-BD9D-ACAA35C49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848</c:v>
              </c:pt>
              <c:pt idx="1">
                <c:v>96</c:v>
              </c:pt>
              <c:pt idx="2">
                <c:v>3</c:v>
              </c:pt>
              <c:pt idx="3">
                <c:v>48</c:v>
              </c:pt>
              <c:pt idx="4">
                <c:v>4</c:v>
              </c:pt>
              <c:pt idx="5">
                <c:v>241</c:v>
              </c:pt>
            </c:numLit>
          </c:val>
          <c:extLst>
            <c:ext xmlns:c16="http://schemas.microsoft.com/office/drawing/2014/chart" uri="{C3380CC4-5D6E-409C-BE32-E72D297353CC}">
              <c16:uniqueId val="{00000001-6E9A-4EA1-BB4E-45C42C7D4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242</c:v>
              </c:pt>
              <c:pt idx="1">
                <c:v>23</c:v>
              </c:pt>
              <c:pt idx="2">
                <c:v>1</c:v>
              </c:pt>
              <c:pt idx="3">
                <c:v>7</c:v>
              </c:pt>
              <c:pt idx="4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4371-4BBB-A841-8ADAA83C3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FF-4E5D-849D-8CCC8510C9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FF-4E5D-849D-8CCC8510C9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2033</c:v>
                </c:pt>
                <c:pt idx="1">
                  <c:v>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FF-4E5D-849D-8CCC8510C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451D-43F8-A773-F6581AD7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54EF-443A-8CFD-A980A48AB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66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442-4E72-9C8C-82F4B15DF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529-4731-A814-077BAB2D2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15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DCF6-4C88-866E-68BD44AE6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07A3-4FA1-B22F-FF806902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590</c:v>
              </c:pt>
              <c:pt idx="1">
                <c:v>38</c:v>
              </c:pt>
              <c:pt idx="2">
                <c:v>48</c:v>
              </c:pt>
              <c:pt idx="3">
                <c:v>387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2B39-43F2-AE8B-F096FCF2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1097</c:v>
              </c:pt>
              <c:pt idx="2">
                <c:v>17</c:v>
              </c:pt>
              <c:pt idx="3">
                <c:v>88</c:v>
              </c:pt>
              <c:pt idx="4">
                <c:v>636</c:v>
              </c:pt>
            </c:numLit>
          </c:val>
          <c:extLst>
            <c:ext xmlns:c16="http://schemas.microsoft.com/office/drawing/2014/chart" uri="{C3380CC4-5D6E-409C-BE32-E72D297353CC}">
              <c16:uniqueId val="{00000001-F280-4401-8FD7-086063573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F5-4B37-A31F-84A7A214E9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F5-4B37-A31F-84A7A214E9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161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F5-4B37-A31F-84A7A214E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971</c:v>
              </c:pt>
              <c:pt idx="2">
                <c:v>11</c:v>
              </c:pt>
              <c:pt idx="3">
                <c:v>67</c:v>
              </c:pt>
              <c:pt idx="4">
                <c:v>497</c:v>
              </c:pt>
            </c:numLit>
          </c:val>
          <c:extLst>
            <c:ext xmlns:c16="http://schemas.microsoft.com/office/drawing/2014/chart" uri="{C3380CC4-5D6E-409C-BE32-E72D297353CC}">
              <c16:uniqueId val="{00000001-595C-4F35-8B66-CA4BB0CED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143</c:v>
              </c:pt>
              <c:pt idx="1">
                <c:v>13</c:v>
              </c:pt>
              <c:pt idx="2">
                <c:v>32</c:v>
              </c:pt>
              <c:pt idx="3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1-DDF9-47B0-B6E4-F8E484653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125</c:v>
              </c:pt>
              <c:pt idx="1">
                <c:v>14</c:v>
              </c:pt>
              <c:pt idx="2">
                <c:v>28</c:v>
              </c:pt>
              <c:pt idx="3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1-A943-497B-8022-540BB40F1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1060</c:v>
              </c:pt>
              <c:pt idx="2">
                <c:v>24</c:v>
              </c:pt>
              <c:pt idx="3">
                <c:v>50</c:v>
              </c:pt>
              <c:pt idx="4">
                <c:v>550</c:v>
              </c:pt>
            </c:numLit>
          </c:val>
          <c:extLst>
            <c:ext xmlns:c16="http://schemas.microsoft.com/office/drawing/2014/chart" uri="{C3380CC4-5D6E-409C-BE32-E72D297353CC}">
              <c16:uniqueId val="{00000001-659E-4763-A9EE-BBBE115B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083-4C89-A687-34986C8E5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41</c:v>
              </c:pt>
              <c:pt idx="2">
                <c:v>7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FAC2-41DE-9371-8CECC62E5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03F-4AF1-A345-E69EAAE3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D4A-46C2-9113-930440664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00-4989-A7D6-8BC7952472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00-4989-A7D6-8BC7952472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224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00-4989-A7D6-8BC795247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86-4FD7-9F3F-ED1DB37C96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86-4FD7-9F3F-ED1DB37C96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86-4FD7-9F3F-ED1DB37C96C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86-4FD7-9F3F-ED1DB37C9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D9-44E6-942D-34F177190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D9-44E6-942D-34F1771906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417</c:v>
                </c:pt>
                <c:pt idx="1">
                  <c:v>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D9-44E6-942D-34F177190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4" Type="http://schemas.openxmlformats.org/officeDocument/2006/relationships/chart" Target="../charts/chart45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56ACF08-880F-4C84-A260-C5AA1666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FA22931-BA77-4863-BE87-C2481A3C3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AFF74E3-D63F-41C0-A4CC-414ECE4B8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C068554-1D8E-481F-9692-9F00E45EB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DE072E9-30E2-4A60-B65E-6D9385D49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E75C59A-80DA-4A57-A43D-A8D3D74B7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C060C73-68A2-47B7-BE96-30BB5864A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C3D7CD8-0DD3-4971-B783-D731FAB1B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98B04AE-9C8F-404F-82EA-5E9F8AADB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40E8795-5D44-470D-BA88-F32C6C1F0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A7652ED-20C7-4A42-BF6D-B5D48D3A6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9419BA9-8C76-423F-8143-F91934426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1479587-28C4-49C7-82F8-2916E6B4B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5586FB0-7474-AAAB-6682-790A4B319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349250</xdr:colOff>
      <xdr:row>6</xdr:row>
      <xdr:rowOff>149225</xdr:rowOff>
    </xdr:from>
    <xdr:to>
      <xdr:col>21</xdr:col>
      <xdr:colOff>603250</xdr:colOff>
      <xdr:row>17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97BC454-C178-9B7F-0DAD-DAD957B91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295275</xdr:colOff>
      <xdr:row>8</xdr:row>
      <xdr:rowOff>101600</xdr:rowOff>
    </xdr:from>
    <xdr:to>
      <xdr:col>53</xdr:col>
      <xdr:colOff>187325</xdr:colOff>
      <xdr:row>17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7F01CA9-FBC3-B900-9DEA-E16ED7C170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327025</xdr:colOff>
      <xdr:row>7</xdr:row>
      <xdr:rowOff>76200</xdr:rowOff>
    </xdr:from>
    <xdr:to>
      <xdr:col>60</xdr:col>
      <xdr:colOff>38100</xdr:colOff>
      <xdr:row>16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E30E1FD-3ABE-3E4F-C83A-A141CE92A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346075</xdr:colOff>
      <xdr:row>9</xdr:row>
      <xdr:rowOff>6350</xdr:rowOff>
    </xdr:from>
    <xdr:to>
      <xdr:col>72</xdr:col>
      <xdr:colOff>285750</xdr:colOff>
      <xdr:row>20</xdr:row>
      <xdr:rowOff>76200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E00F383-B913-13B6-D2A2-BD8D025E8E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307975</xdr:colOff>
      <xdr:row>22</xdr:row>
      <xdr:rowOff>139700</xdr:rowOff>
    </xdr:from>
    <xdr:to>
      <xdr:col>70</xdr:col>
      <xdr:colOff>22225</xdr:colOff>
      <xdr:row>35</xdr:row>
      <xdr:rowOff>53975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6DF74E5-0A4D-090F-61E3-B2C5289A6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B5B7A30-69F7-7268-F8FF-83D0D9F1A4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507EC5D-E0A1-FA55-78A2-D4C4BCC22F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263525</xdr:colOff>
      <xdr:row>3</xdr:row>
      <xdr:rowOff>15875</xdr:rowOff>
    </xdr:from>
    <xdr:to>
      <xdr:col>14</xdr:col>
      <xdr:colOff>3130550</xdr:colOff>
      <xdr:row>20</xdr:row>
      <xdr:rowOff>34925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14A104A-096F-9B72-09AA-2D9C998E9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320675</xdr:colOff>
      <xdr:row>3</xdr:row>
      <xdr:rowOff>111125</xdr:rowOff>
    </xdr:from>
    <xdr:to>
      <xdr:col>19</xdr:col>
      <xdr:colOff>3082925</xdr:colOff>
      <xdr:row>20</xdr:row>
      <xdr:rowOff>130175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B0850D7-F4CA-F665-5348-A4040912E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44450</xdr:rowOff>
    </xdr:from>
    <xdr:to>
      <xdr:col>24</xdr:col>
      <xdr:colOff>3073400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05FA5C7-CA85-273E-9A76-8554F11DC7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377825</xdr:colOff>
      <xdr:row>3</xdr:row>
      <xdr:rowOff>15875</xdr:rowOff>
    </xdr:from>
    <xdr:to>
      <xdr:col>29</xdr:col>
      <xdr:colOff>3140075</xdr:colOff>
      <xdr:row>20</xdr:row>
      <xdr:rowOff>34925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0E89384-02B0-78D8-18FD-FE830C6BBD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342900</xdr:colOff>
      <xdr:row>3</xdr:row>
      <xdr:rowOff>6350</xdr:rowOff>
    </xdr:from>
    <xdr:to>
      <xdr:col>34</xdr:col>
      <xdr:colOff>3105150</xdr:colOff>
      <xdr:row>20</xdr:row>
      <xdr:rowOff>25400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B1ECCD0-9660-8C8F-D15A-BEECAB3D5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254000</xdr:colOff>
      <xdr:row>2</xdr:row>
      <xdr:rowOff>139700</xdr:rowOff>
    </xdr:from>
    <xdr:to>
      <xdr:col>39</xdr:col>
      <xdr:colOff>3016250</xdr:colOff>
      <xdr:row>20</xdr:row>
      <xdr:rowOff>6350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F0D5393-35F6-5F93-872D-6361D8ED5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317500</xdr:colOff>
      <xdr:row>3</xdr:row>
      <xdr:rowOff>34925</xdr:rowOff>
    </xdr:from>
    <xdr:to>
      <xdr:col>44</xdr:col>
      <xdr:colOff>3079750</xdr:colOff>
      <xdr:row>20</xdr:row>
      <xdr:rowOff>53975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4ABD298-0CA9-BAF8-0694-DF00EB6D08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101600</xdr:colOff>
      <xdr:row>3</xdr:row>
      <xdr:rowOff>44450</xdr:rowOff>
    </xdr:from>
    <xdr:to>
      <xdr:col>49</xdr:col>
      <xdr:colOff>2863850</xdr:colOff>
      <xdr:row>20</xdr:row>
      <xdr:rowOff>63500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B2F038F-E7FD-E3E9-93A3-DF4AFF6FF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142875</xdr:colOff>
      <xdr:row>3</xdr:row>
      <xdr:rowOff>34924</xdr:rowOff>
    </xdr:from>
    <xdr:to>
      <xdr:col>54</xdr:col>
      <xdr:colOff>2905125</xdr:colOff>
      <xdr:row>21</xdr:row>
      <xdr:rowOff>133349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DF0710C-47A1-A1DE-343F-C7AFB86DA2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79375</xdr:colOff>
      <xdr:row>3</xdr:row>
      <xdr:rowOff>82550</xdr:rowOff>
    </xdr:from>
    <xdr:to>
      <xdr:col>59</xdr:col>
      <xdr:colOff>3394075</xdr:colOff>
      <xdr:row>20</xdr:row>
      <xdr:rowOff>101600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2664B0A-6E2F-6B07-4DB2-68012A0CCE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6CB155-3019-45A1-8917-AC8F43F3A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26C014-F585-4190-B2AB-22E390280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B5194D-C94B-4B5E-B4C7-F1AA68F22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29D9FC2-D2B6-435D-9EA9-4425966DF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3F7D6AB-630A-4D53-8E2F-160FD341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037433B-976A-4E6D-A0EB-20BF8BCE4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4E1F3DE-31B3-4859-BB7F-76F0283BE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4041</xdr:colOff>
      <xdr:row>9</xdr:row>
      <xdr:rowOff>59459</xdr:rowOff>
    </xdr:from>
    <xdr:to>
      <xdr:col>14</xdr:col>
      <xdr:colOff>88900</xdr:colOff>
      <xdr:row>16</xdr:row>
      <xdr:rowOff>102177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31A9888-C057-92BD-A6C9-23A7C7D2DC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546677</xdr:colOff>
      <xdr:row>6</xdr:row>
      <xdr:rowOff>218209</xdr:rowOff>
    </xdr:from>
    <xdr:to>
      <xdr:col>29</xdr:col>
      <xdr:colOff>170295</xdr:colOff>
      <xdr:row>25</xdr:row>
      <xdr:rowOff>122382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FBC7665-971D-3867-B8F4-94273B2D5E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111990</xdr:colOff>
      <xdr:row>11</xdr:row>
      <xdr:rowOff>240723</xdr:rowOff>
    </xdr:from>
    <xdr:to>
      <xdr:col>43</xdr:col>
      <xdr:colOff>490104</xdr:colOff>
      <xdr:row>35</xdr:row>
      <xdr:rowOff>136813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DED7AC5F-1F49-F973-CE81-C32812AF5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74A1673-0E06-4523-A8CD-5F27C8D6D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50B6E3C-E2A6-ADBB-643B-F0402204F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2C462EC-FFA6-92C1-B78C-5114360BD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88900</xdr:colOff>
      <xdr:row>2</xdr:row>
      <xdr:rowOff>133350</xdr:rowOff>
    </xdr:from>
    <xdr:to>
      <xdr:col>35</xdr:col>
      <xdr:colOff>101600</xdr:colOff>
      <xdr:row>22</xdr:row>
      <xdr:rowOff>15875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BF1E6970-DB1A-53C7-CF5C-FBC30A19F7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E62B334-FE74-4CCB-BDFE-3F6C745BB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7446792-5DC4-4E64-B7B0-F5DBA110A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53975</xdr:colOff>
      <xdr:row>3</xdr:row>
      <xdr:rowOff>19050</xdr:rowOff>
    </xdr:from>
    <xdr:to>
      <xdr:col>12</xdr:col>
      <xdr:colOff>2971800</xdr:colOff>
      <xdr:row>22</xdr:row>
      <xdr:rowOff>63500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B0C13CB-AB63-0DE1-A01B-2F54C4A244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323850</xdr:colOff>
      <xdr:row>3</xdr:row>
      <xdr:rowOff>0</xdr:rowOff>
    </xdr:from>
    <xdr:to>
      <xdr:col>17</xdr:col>
      <xdr:colOff>3086100</xdr:colOff>
      <xdr:row>22</xdr:row>
      <xdr:rowOff>44450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BC1AFCA-0D55-6625-5E08-D3ED00A657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3387725</xdr:colOff>
      <xdr:row>3</xdr:row>
      <xdr:rowOff>19050</xdr:rowOff>
    </xdr:from>
    <xdr:to>
      <xdr:col>34</xdr:col>
      <xdr:colOff>733425</xdr:colOff>
      <xdr:row>22</xdr:row>
      <xdr:rowOff>63500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404D129-C2DB-EB56-C8C9-3A5DFB6B1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1506B7A-2292-49AB-8911-BB20F3177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23D2AB1-7BB8-4795-8F68-947DE279C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7ABA69A-EF57-A0EC-9114-9F1E915B91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3BB43A1-46F7-0221-7A93-FB158D9BB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269D851-4AB2-AA3D-D5A6-A7357AF1B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6350</xdr:colOff>
      <xdr:row>3</xdr:row>
      <xdr:rowOff>76200</xdr:rowOff>
    </xdr:from>
    <xdr:to>
      <xdr:col>19</xdr:col>
      <xdr:colOff>2759075</xdr:colOff>
      <xdr:row>19</xdr:row>
      <xdr:rowOff>133350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78E4CBE-CF23-00A2-C726-460F693852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50800</xdr:colOff>
      <xdr:row>3</xdr:row>
      <xdr:rowOff>38100</xdr:rowOff>
    </xdr:from>
    <xdr:to>
      <xdr:col>24</xdr:col>
      <xdr:colOff>2803525</xdr:colOff>
      <xdr:row>19</xdr:row>
      <xdr:rowOff>95250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152ED03-D276-69EA-EE2D-55B8A0A96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D7AD13B-6E38-644D-F44B-E87960E28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7DC30E2-0735-CC76-92FD-C397AB281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3</xdr:row>
      <xdr:rowOff>66675</xdr:rowOff>
    </xdr:from>
    <xdr:to>
      <xdr:col>14</xdr:col>
      <xdr:colOff>2876550</xdr:colOff>
      <xdr:row>19</xdr:row>
      <xdr:rowOff>123825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C784158-A668-02B0-279B-EB642282D9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187325</xdr:colOff>
      <xdr:row>2</xdr:row>
      <xdr:rowOff>133350</xdr:rowOff>
    </xdr:from>
    <xdr:to>
      <xdr:col>19</xdr:col>
      <xdr:colOff>2940050</xdr:colOff>
      <xdr:row>19</xdr:row>
      <xdr:rowOff>28575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C1F888F-C9EC-92E1-FBF5-CA8786BD9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219075</xdr:colOff>
      <xdr:row>3</xdr:row>
      <xdr:rowOff>66675</xdr:rowOff>
    </xdr:from>
    <xdr:to>
      <xdr:col>24</xdr:col>
      <xdr:colOff>2971800</xdr:colOff>
      <xdr:row>19</xdr:row>
      <xdr:rowOff>123825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86A9579-D152-491F-9D43-69BFB5CCCB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158750</xdr:colOff>
      <xdr:row>3</xdr:row>
      <xdr:rowOff>19050</xdr:rowOff>
    </xdr:from>
    <xdr:to>
      <xdr:col>59</xdr:col>
      <xdr:colOff>2778125</xdr:colOff>
      <xdr:row>19</xdr:row>
      <xdr:rowOff>76200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1F13D7C4-2E0F-6CC5-C88A-1CCEB86AA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72FD40D-51AC-344E-8883-19695CDDF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3818BD4-172A-16BA-6E5C-3990D38FC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56D4B49-E53E-3B0B-CF9C-FB8CCD353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FDBDF01-D61F-74C1-0C94-7419BBBAFB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93" t="s">
        <v>0</v>
      </c>
      <c r="B1" s="194"/>
      <c r="C1" s="195"/>
    </row>
    <row r="2" spans="1:6" x14ac:dyDescent="0.25">
      <c r="A2" s="193"/>
      <c r="B2" s="194"/>
      <c r="C2" s="195"/>
    </row>
    <row r="3" spans="1:6" x14ac:dyDescent="0.25">
      <c r="A3" s="1"/>
    </row>
    <row r="5" spans="1:6" x14ac:dyDescent="0.25">
      <c r="A5" s="196" t="s">
        <v>1</v>
      </c>
      <c r="B5" s="196"/>
      <c r="C5" s="196"/>
      <c r="D5" s="196"/>
      <c r="E5" s="196"/>
      <c r="F5" s="196"/>
    </row>
    <row r="6" spans="1:6" x14ac:dyDescent="0.25">
      <c r="A6" s="196"/>
      <c r="B6" s="196"/>
      <c r="C6" s="196"/>
      <c r="D6" s="196"/>
      <c r="E6" s="196"/>
      <c r="F6" s="19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gmkpR1ne2v62RJnpiLSYHB8rbUYZFIWV8M9A9nW6El44variTNgReRmhsJWqN2JBbM3791M5laRCtHWc2qYmVg==" saltValue="pa0Lp2POYXaLrcfOj4+Gw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7.140625" customWidth="1"/>
    <col min="4" max="4" width="14.85546875" bestFit="1" customWidth="1"/>
    <col min="5" max="5" width="9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11</v>
      </c>
      <c r="D5" s="12">
        <v>1</v>
      </c>
      <c r="E5" s="19">
        <v>5</v>
      </c>
    </row>
    <row r="6" spans="1:5" x14ac:dyDescent="0.25">
      <c r="A6" s="18" t="s">
        <v>1195</v>
      </c>
      <c r="B6" s="14"/>
      <c r="C6" s="15"/>
      <c r="D6" s="15"/>
      <c r="E6" s="30"/>
    </row>
    <row r="7" spans="1:5" x14ac:dyDescent="0.25">
      <c r="A7" s="18" t="s">
        <v>1196</v>
      </c>
      <c r="B7" s="14"/>
      <c r="C7" s="15"/>
      <c r="D7" s="15"/>
      <c r="E7" s="30"/>
    </row>
    <row r="8" spans="1:5" x14ac:dyDescent="0.25">
      <c r="A8" s="18" t="s">
        <v>1197</v>
      </c>
      <c r="B8" s="14"/>
      <c r="C8" s="12">
        <v>19</v>
      </c>
      <c r="D8" s="12">
        <v>4</v>
      </c>
      <c r="E8" s="19">
        <v>0</v>
      </c>
    </row>
    <row r="9" spans="1:5" x14ac:dyDescent="0.25">
      <c r="A9" s="18" t="s">
        <v>615</v>
      </c>
      <c r="B9" s="14"/>
      <c r="C9" s="15"/>
      <c r="D9" s="15"/>
      <c r="E9" s="30"/>
    </row>
    <row r="10" spans="1:5" x14ac:dyDescent="0.25">
      <c r="A10" s="18" t="s">
        <v>1198</v>
      </c>
      <c r="B10" s="14"/>
      <c r="C10" s="12">
        <v>4</v>
      </c>
      <c r="D10" s="12">
        <v>1</v>
      </c>
      <c r="E10" s="19">
        <v>1</v>
      </c>
    </row>
    <row r="11" spans="1:5" x14ac:dyDescent="0.25">
      <c r="A11" s="201" t="s">
        <v>956</v>
      </c>
      <c r="B11" s="202"/>
      <c r="C11" s="26">
        <v>34</v>
      </c>
      <c r="D11" s="26">
        <v>6</v>
      </c>
      <c r="E11" s="26">
        <v>6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0</v>
      </c>
    </row>
    <row r="15" spans="1:5" x14ac:dyDescent="0.25">
      <c r="A15" s="18" t="s">
        <v>1201</v>
      </c>
      <c r="B15" s="14"/>
      <c r="C15" s="19">
        <v>0</v>
      </c>
    </row>
    <row r="16" spans="1:5" x14ac:dyDescent="0.25">
      <c r="A16" s="18" t="s">
        <v>1202</v>
      </c>
      <c r="B16" s="14"/>
      <c r="C16" s="19">
        <v>0</v>
      </c>
    </row>
    <row r="17" spans="1:3" x14ac:dyDescent="0.25">
      <c r="A17" s="201" t="s">
        <v>956</v>
      </c>
      <c r="B17" s="202"/>
      <c r="C17" s="26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6</v>
      </c>
    </row>
    <row r="22" spans="1:3" x14ac:dyDescent="0.25">
      <c r="A22" s="18" t="s">
        <v>1195</v>
      </c>
      <c r="B22" s="14"/>
      <c r="C22" s="19">
        <v>1</v>
      </c>
    </row>
    <row r="23" spans="1:3" x14ac:dyDescent="0.25">
      <c r="A23" s="18" t="s">
        <v>1196</v>
      </c>
      <c r="B23" s="14"/>
      <c r="C23" s="19">
        <v>3</v>
      </c>
    </row>
    <row r="24" spans="1:3" x14ac:dyDescent="0.25">
      <c r="A24" s="18" t="s">
        <v>1197</v>
      </c>
      <c r="B24" s="14"/>
      <c r="C24" s="19">
        <v>21</v>
      </c>
    </row>
    <row r="25" spans="1:3" x14ac:dyDescent="0.25">
      <c r="A25" s="18" t="s">
        <v>615</v>
      </c>
      <c r="B25" s="14"/>
      <c r="C25" s="19">
        <v>2</v>
      </c>
    </row>
    <row r="26" spans="1:3" x14ac:dyDescent="0.25">
      <c r="A26" s="18" t="s">
        <v>1198</v>
      </c>
      <c r="B26" s="14"/>
      <c r="C26" s="19">
        <v>48</v>
      </c>
    </row>
    <row r="27" spans="1:3" x14ac:dyDescent="0.25">
      <c r="A27" s="201" t="s">
        <v>956</v>
      </c>
      <c r="B27" s="202"/>
      <c r="C27" s="26">
        <v>81</v>
      </c>
    </row>
    <row r="28" spans="1:3" x14ac:dyDescent="0.25">
      <c r="A28" s="1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1</v>
      </c>
    </row>
    <row r="32" spans="1:3" x14ac:dyDescent="0.25">
      <c r="A32" s="18" t="s">
        <v>1049</v>
      </c>
      <c r="B32" s="14"/>
      <c r="C32" s="19">
        <v>0</v>
      </c>
    </row>
    <row r="33" spans="1:3" x14ac:dyDescent="0.25">
      <c r="A33" s="18" t="s">
        <v>1204</v>
      </c>
      <c r="B33" s="14"/>
      <c r="C33" s="19">
        <v>41</v>
      </c>
    </row>
    <row r="34" spans="1:3" x14ac:dyDescent="0.25">
      <c r="A34" s="18" t="s">
        <v>1147</v>
      </c>
      <c r="B34" s="14"/>
      <c r="C34" s="19">
        <v>7</v>
      </c>
    </row>
    <row r="35" spans="1:3" x14ac:dyDescent="0.25">
      <c r="A35" s="18" t="s">
        <v>1205</v>
      </c>
      <c r="B35" s="14"/>
      <c r="C35" s="19">
        <v>18</v>
      </c>
    </row>
    <row r="36" spans="1:3" x14ac:dyDescent="0.25">
      <c r="A36" s="18" t="s">
        <v>1051</v>
      </c>
      <c r="B36" s="14"/>
      <c r="C36" s="19">
        <v>0</v>
      </c>
    </row>
    <row r="37" spans="1:3" x14ac:dyDescent="0.25">
      <c r="A37" s="18" t="s">
        <v>1052</v>
      </c>
      <c r="B37" s="14"/>
      <c r="C37" s="19">
        <v>0</v>
      </c>
    </row>
    <row r="38" spans="1:3" x14ac:dyDescent="0.25">
      <c r="A38" s="18" t="s">
        <v>1110</v>
      </c>
      <c r="B38" s="14"/>
      <c r="C38" s="19">
        <v>0</v>
      </c>
    </row>
    <row r="39" spans="1:3" x14ac:dyDescent="0.25">
      <c r="A39" s="18" t="s">
        <v>1111</v>
      </c>
      <c r="B39" s="14"/>
      <c r="C39" s="19">
        <v>0</v>
      </c>
    </row>
    <row r="40" spans="1:3" x14ac:dyDescent="0.25">
      <c r="A40" s="201" t="s">
        <v>956</v>
      </c>
      <c r="B40" s="202"/>
      <c r="C40" s="26">
        <v>67</v>
      </c>
    </row>
    <row r="41" spans="1:3" x14ac:dyDescent="0.25">
      <c r="A41" s="1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1</v>
      </c>
    </row>
    <row r="45" spans="1:3" x14ac:dyDescent="0.25">
      <c r="A45" s="18" t="s">
        <v>1195</v>
      </c>
      <c r="B45" s="14"/>
      <c r="C45" s="19">
        <v>0</v>
      </c>
    </row>
    <row r="46" spans="1:3" x14ac:dyDescent="0.25">
      <c r="A46" s="18" t="s">
        <v>1196</v>
      </c>
      <c r="B46" s="14"/>
      <c r="C46" s="19">
        <v>0</v>
      </c>
    </row>
    <row r="47" spans="1:3" x14ac:dyDescent="0.25">
      <c r="A47" s="18" t="s">
        <v>1197</v>
      </c>
      <c r="B47" s="14"/>
      <c r="C47" s="19">
        <v>3</v>
      </c>
    </row>
    <row r="48" spans="1:3" x14ac:dyDescent="0.25">
      <c r="A48" s="18" t="s">
        <v>615</v>
      </c>
      <c r="B48" s="14"/>
      <c r="C48" s="19">
        <v>0</v>
      </c>
    </row>
    <row r="49" spans="1:3" x14ac:dyDescent="0.25">
      <c r="A49" s="18" t="s">
        <v>1198</v>
      </c>
      <c r="B49" s="14"/>
      <c r="C49" s="19">
        <v>6</v>
      </c>
    </row>
    <row r="50" spans="1:3" x14ac:dyDescent="0.25">
      <c r="A50" s="201" t="s">
        <v>956</v>
      </c>
      <c r="B50" s="202"/>
      <c r="C50" s="26">
        <v>10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3" t="s">
        <v>1194</v>
      </c>
      <c r="B53" s="11" t="s">
        <v>79</v>
      </c>
      <c r="C53" s="19">
        <v>0</v>
      </c>
    </row>
    <row r="54" spans="1:3" x14ac:dyDescent="0.25">
      <c r="A54" s="185"/>
      <c r="B54" s="11" t="s">
        <v>82</v>
      </c>
      <c r="C54" s="19">
        <v>0</v>
      </c>
    </row>
    <row r="55" spans="1:3" x14ac:dyDescent="0.25">
      <c r="A55" s="183" t="s">
        <v>1195</v>
      </c>
      <c r="B55" s="11" t="s">
        <v>79</v>
      </c>
      <c r="C55" s="19">
        <v>0</v>
      </c>
    </row>
    <row r="56" spans="1:3" x14ac:dyDescent="0.25">
      <c r="A56" s="185"/>
      <c r="B56" s="11" t="s">
        <v>82</v>
      </c>
      <c r="C56" s="19">
        <v>0</v>
      </c>
    </row>
    <row r="57" spans="1:3" x14ac:dyDescent="0.25">
      <c r="A57" s="183" t="s">
        <v>1196</v>
      </c>
      <c r="B57" s="11" t="s">
        <v>79</v>
      </c>
      <c r="C57" s="19">
        <v>0</v>
      </c>
    </row>
    <row r="58" spans="1:3" x14ac:dyDescent="0.25">
      <c r="A58" s="185"/>
      <c r="B58" s="11" t="s">
        <v>82</v>
      </c>
      <c r="C58" s="19">
        <v>0</v>
      </c>
    </row>
    <row r="59" spans="1:3" x14ac:dyDescent="0.25">
      <c r="A59" s="183" t="s">
        <v>1197</v>
      </c>
      <c r="B59" s="11" t="s">
        <v>79</v>
      </c>
      <c r="C59" s="19">
        <v>0</v>
      </c>
    </row>
    <row r="60" spans="1:3" x14ac:dyDescent="0.25">
      <c r="A60" s="185"/>
      <c r="B60" s="11" t="s">
        <v>82</v>
      </c>
      <c r="C60" s="19">
        <v>0</v>
      </c>
    </row>
    <row r="61" spans="1:3" x14ac:dyDescent="0.25">
      <c r="A61" s="183" t="s">
        <v>615</v>
      </c>
      <c r="B61" s="11" t="s">
        <v>79</v>
      </c>
      <c r="C61" s="19">
        <v>0</v>
      </c>
    </row>
    <row r="62" spans="1:3" x14ac:dyDescent="0.25">
      <c r="A62" s="185"/>
      <c r="B62" s="11" t="s">
        <v>82</v>
      </c>
      <c r="C62" s="19">
        <v>0</v>
      </c>
    </row>
    <row r="63" spans="1:3" x14ac:dyDescent="0.25">
      <c r="A63" s="183" t="s">
        <v>1198</v>
      </c>
      <c r="B63" s="11" t="s">
        <v>79</v>
      </c>
      <c r="C63" s="19">
        <v>4</v>
      </c>
    </row>
    <row r="64" spans="1:3" x14ac:dyDescent="0.25">
      <c r="A64" s="185"/>
      <c r="B64" s="11" t="s">
        <v>82</v>
      </c>
      <c r="C64" s="19">
        <v>3</v>
      </c>
    </row>
    <row r="65" spans="1:3" x14ac:dyDescent="0.25">
      <c r="A65" s="201" t="s">
        <v>956</v>
      </c>
      <c r="B65" s="202"/>
      <c r="C65" s="26">
        <v>7</v>
      </c>
    </row>
    <row r="66" spans="1:3" x14ac:dyDescent="0.25">
      <c r="A66" s="4"/>
    </row>
  </sheetData>
  <sheetProtection algorithmName="SHA-512" hashValue="lmYtmkG5H2c97yUefs/lql+k05XBBazP/LxZrdXKNQd9vuBQCrHOd8ZVM+O4sjC801wlKQIo+pTzGugPviHDig==" saltValue="9JwuC3AxvuoMIID+3Tf/A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2" t="s">
        <v>1210</v>
      </c>
    </row>
    <row r="5" spans="1:7" ht="22.5" x14ac:dyDescent="0.25">
      <c r="A5" s="186" t="s">
        <v>1212</v>
      </c>
      <c r="B5" s="29" t="s">
        <v>1213</v>
      </c>
      <c r="C5" s="12">
        <v>6</v>
      </c>
      <c r="D5" s="15"/>
      <c r="E5" s="12">
        <v>1</v>
      </c>
      <c r="F5" s="12">
        <v>5</v>
      </c>
      <c r="G5" s="36">
        <v>6</v>
      </c>
    </row>
    <row r="6" spans="1:7" x14ac:dyDescent="0.25">
      <c r="A6" s="188"/>
      <c r="B6" s="29" t="s">
        <v>1214</v>
      </c>
      <c r="C6" s="12">
        <v>2</v>
      </c>
      <c r="D6" s="12">
        <v>2</v>
      </c>
      <c r="E6" s="15"/>
      <c r="F6" s="15"/>
      <c r="G6" s="36">
        <v>2</v>
      </c>
    </row>
    <row r="7" spans="1:7" x14ac:dyDescent="0.25">
      <c r="A7" s="10" t="s">
        <v>1215</v>
      </c>
      <c r="B7" s="29" t="s">
        <v>1216</v>
      </c>
      <c r="C7" s="12">
        <v>4</v>
      </c>
      <c r="D7" s="12">
        <v>3</v>
      </c>
      <c r="E7" s="15"/>
      <c r="F7" s="12">
        <v>1</v>
      </c>
      <c r="G7" s="36">
        <v>4</v>
      </c>
    </row>
    <row r="8" spans="1:7" ht="22.5" x14ac:dyDescent="0.25">
      <c r="A8" s="186" t="s">
        <v>1217</v>
      </c>
      <c r="B8" s="29" t="s">
        <v>1218</v>
      </c>
      <c r="C8" s="12">
        <v>28</v>
      </c>
      <c r="D8" s="12">
        <v>7</v>
      </c>
      <c r="E8" s="12">
        <v>2</v>
      </c>
      <c r="F8" s="12">
        <v>2</v>
      </c>
      <c r="G8" s="36">
        <v>28</v>
      </c>
    </row>
    <row r="9" spans="1:7" x14ac:dyDescent="0.25">
      <c r="A9" s="187"/>
      <c r="B9" s="29" t="s">
        <v>1219</v>
      </c>
      <c r="C9" s="12">
        <v>6</v>
      </c>
      <c r="D9" s="12">
        <v>8</v>
      </c>
      <c r="E9" s="12">
        <v>2</v>
      </c>
      <c r="F9" s="12">
        <v>1</v>
      </c>
      <c r="G9" s="36">
        <v>6</v>
      </c>
    </row>
    <row r="10" spans="1:7" ht="22.5" x14ac:dyDescent="0.25">
      <c r="A10" s="188"/>
      <c r="B10" s="29" t="s">
        <v>1220</v>
      </c>
      <c r="C10" s="12">
        <v>2</v>
      </c>
      <c r="D10" s="12">
        <v>1</v>
      </c>
      <c r="E10" s="15"/>
      <c r="F10" s="15"/>
      <c r="G10" s="36">
        <v>2</v>
      </c>
    </row>
    <row r="11" spans="1:7" ht="22.5" x14ac:dyDescent="0.25">
      <c r="A11" s="186" t="s">
        <v>1221</v>
      </c>
      <c r="B11" s="29" t="s">
        <v>1222</v>
      </c>
      <c r="C11" s="12">
        <v>8</v>
      </c>
      <c r="D11" s="15"/>
      <c r="E11" s="15"/>
      <c r="F11" s="15"/>
      <c r="G11" s="36">
        <v>8</v>
      </c>
    </row>
    <row r="12" spans="1:7" x14ac:dyDescent="0.25">
      <c r="A12" s="187"/>
      <c r="B12" s="29" t="s">
        <v>1223</v>
      </c>
      <c r="C12" s="12">
        <v>3</v>
      </c>
      <c r="D12" s="12">
        <v>4</v>
      </c>
      <c r="E12" s="15"/>
      <c r="F12" s="15"/>
      <c r="G12" s="36">
        <v>3</v>
      </c>
    </row>
    <row r="13" spans="1:7" ht="22.5" x14ac:dyDescent="0.25">
      <c r="A13" s="188"/>
      <c r="B13" s="29" t="s">
        <v>1224</v>
      </c>
      <c r="C13" s="15"/>
      <c r="D13" s="15"/>
      <c r="E13" s="15"/>
      <c r="F13" s="15"/>
      <c r="G13" s="30"/>
    </row>
    <row r="14" spans="1:7" ht="22.5" x14ac:dyDescent="0.25">
      <c r="A14" s="10" t="s">
        <v>1225</v>
      </c>
      <c r="B14" s="29" t="s">
        <v>1226</v>
      </c>
      <c r="C14" s="15"/>
      <c r="D14" s="15"/>
      <c r="E14" s="15"/>
      <c r="F14" s="15"/>
      <c r="G14" s="30"/>
    </row>
    <row r="15" spans="1:7" x14ac:dyDescent="0.25">
      <c r="A15" s="186" t="s">
        <v>1227</v>
      </c>
      <c r="B15" s="29" t="s">
        <v>1228</v>
      </c>
      <c r="C15" s="12">
        <v>3148</v>
      </c>
      <c r="D15" s="12">
        <v>6</v>
      </c>
      <c r="E15" s="15"/>
      <c r="F15" s="15"/>
      <c r="G15" s="36">
        <v>3148</v>
      </c>
    </row>
    <row r="16" spans="1:7" x14ac:dyDescent="0.25">
      <c r="A16" s="187"/>
      <c r="B16" s="29" t="s">
        <v>1229</v>
      </c>
      <c r="C16" s="15"/>
      <c r="D16" s="15"/>
      <c r="E16" s="15"/>
      <c r="F16" s="15"/>
      <c r="G16" s="30"/>
    </row>
    <row r="17" spans="1:7" x14ac:dyDescent="0.25">
      <c r="A17" s="187"/>
      <c r="B17" s="29" t="s">
        <v>1230</v>
      </c>
      <c r="C17" s="15"/>
      <c r="D17" s="15"/>
      <c r="E17" s="15"/>
      <c r="F17" s="15"/>
      <c r="G17" s="30"/>
    </row>
    <row r="18" spans="1:7" x14ac:dyDescent="0.25">
      <c r="A18" s="187"/>
      <c r="B18" s="29" t="s">
        <v>1231</v>
      </c>
      <c r="C18" s="12">
        <v>4</v>
      </c>
      <c r="D18" s="15"/>
      <c r="E18" s="15"/>
      <c r="F18" s="15"/>
      <c r="G18" s="36">
        <v>4</v>
      </c>
    </row>
    <row r="19" spans="1:7" ht="22.5" x14ac:dyDescent="0.25">
      <c r="A19" s="188"/>
      <c r="B19" s="29" t="s">
        <v>1232</v>
      </c>
      <c r="C19" s="15"/>
      <c r="D19" s="15"/>
      <c r="E19" s="15"/>
      <c r="F19" s="15"/>
      <c r="G19" s="30"/>
    </row>
    <row r="20" spans="1:7" x14ac:dyDescent="0.25">
      <c r="A20" s="10" t="s">
        <v>1233</v>
      </c>
      <c r="B20" s="29" t="s">
        <v>1234</v>
      </c>
      <c r="C20" s="15"/>
      <c r="D20" s="15"/>
      <c r="E20" s="15"/>
      <c r="F20" s="15"/>
      <c r="G20" s="30"/>
    </row>
    <row r="21" spans="1:7" x14ac:dyDescent="0.25">
      <c r="A21" s="10" t="s">
        <v>1235</v>
      </c>
      <c r="B21" s="29" t="s">
        <v>1236</v>
      </c>
      <c r="C21" s="15"/>
      <c r="D21" s="15"/>
      <c r="E21" s="15"/>
      <c r="F21" s="15"/>
      <c r="G21" s="30"/>
    </row>
    <row r="22" spans="1:7" x14ac:dyDescent="0.25">
      <c r="A22" s="201" t="s">
        <v>956</v>
      </c>
      <c r="B22" s="202"/>
      <c r="C22" s="26">
        <v>3211</v>
      </c>
      <c r="D22" s="26">
        <v>31</v>
      </c>
      <c r="E22" s="26">
        <v>5</v>
      </c>
      <c r="F22" s="26">
        <v>9</v>
      </c>
      <c r="G22" s="37">
        <v>3211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5</v>
      </c>
    </row>
    <row r="26" spans="1:7" x14ac:dyDescent="0.25">
      <c r="A26" s="18" t="s">
        <v>114</v>
      </c>
      <c r="B26" s="14"/>
      <c r="C26" s="19">
        <v>3</v>
      </c>
    </row>
    <row r="27" spans="1:7" x14ac:dyDescent="0.25">
      <c r="A27" s="18" t="s">
        <v>1080</v>
      </c>
      <c r="B27" s="14"/>
      <c r="C27" s="19">
        <v>2</v>
      </c>
    </row>
    <row r="28" spans="1:7" x14ac:dyDescent="0.25">
      <c r="A28" s="201" t="s">
        <v>956</v>
      </c>
      <c r="B28" s="202"/>
      <c r="C28" s="26">
        <v>10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0</v>
      </c>
    </row>
    <row r="33" spans="1:3" x14ac:dyDescent="0.25">
      <c r="A33" s="18" t="s">
        <v>1239</v>
      </c>
      <c r="B33" s="14"/>
      <c r="C33" s="19">
        <v>5</v>
      </c>
    </row>
    <row r="34" spans="1:3" x14ac:dyDescent="0.25">
      <c r="A34" s="18" t="s">
        <v>82</v>
      </c>
      <c r="B34" s="14"/>
      <c r="C34" s="30"/>
    </row>
    <row r="35" spans="1:3" x14ac:dyDescent="0.25">
      <c r="A35" s="201" t="s">
        <v>956</v>
      </c>
      <c r="B35" s="202"/>
      <c r="C35" s="26">
        <v>5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31</v>
      </c>
    </row>
    <row r="40" spans="1:3" x14ac:dyDescent="0.25">
      <c r="A40" s="18" t="s">
        <v>1242</v>
      </c>
      <c r="B40" s="14"/>
      <c r="C40" s="19">
        <v>5</v>
      </c>
    </row>
    <row r="41" spans="1:3" x14ac:dyDescent="0.25">
      <c r="A41" s="201" t="s">
        <v>956</v>
      </c>
      <c r="B41" s="202"/>
      <c r="C41" s="26">
        <v>36</v>
      </c>
    </row>
    <row r="42" spans="1:3" x14ac:dyDescent="0.25">
      <c r="A42" s="4"/>
    </row>
  </sheetData>
  <sheetProtection algorithmName="SHA-512" hashValue="Qkjv1UYtDhvbBDkYvrTdn3B6XLjNsjrKp4NC33A1HxsfWdAyIiDjjGrqlY/1WRE+A1ccfTYnl/V0psQwk0JZ6g==" saltValue="P5B7kVcAltNKKZlENJWW3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6" t="s">
        <v>1254</v>
      </c>
      <c r="B6" s="29" t="s">
        <v>1255</v>
      </c>
      <c r="C6" s="40">
        <v>0</v>
      </c>
      <c r="D6" s="40">
        <v>0</v>
      </c>
      <c r="E6" s="40">
        <v>2</v>
      </c>
      <c r="F6" s="40">
        <v>0</v>
      </c>
      <c r="G6" s="40">
        <v>0</v>
      </c>
      <c r="H6" s="40">
        <v>108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87"/>
      <c r="B7" s="29" t="s">
        <v>1048</v>
      </c>
      <c r="C7" s="40">
        <v>9</v>
      </c>
      <c r="D7" s="40">
        <v>0</v>
      </c>
      <c r="E7" s="40">
        <v>34</v>
      </c>
      <c r="F7" s="40">
        <v>0</v>
      </c>
      <c r="G7" s="40">
        <v>0</v>
      </c>
      <c r="H7" s="40">
        <v>183</v>
      </c>
      <c r="I7" s="40">
        <v>0</v>
      </c>
      <c r="J7" s="40">
        <v>4</v>
      </c>
      <c r="K7" s="40">
        <v>0</v>
      </c>
      <c r="L7" s="36">
        <v>0</v>
      </c>
    </row>
    <row r="8" spans="1:12" x14ac:dyDescent="0.25">
      <c r="A8" s="187"/>
      <c r="B8" s="29" t="s">
        <v>1256</v>
      </c>
      <c r="C8" s="40">
        <v>0</v>
      </c>
      <c r="D8" s="40">
        <v>0</v>
      </c>
      <c r="E8" s="40">
        <v>3</v>
      </c>
      <c r="F8" s="40">
        <v>0</v>
      </c>
      <c r="G8" s="40">
        <v>0</v>
      </c>
      <c r="H8" s="40">
        <v>66</v>
      </c>
      <c r="I8" s="40">
        <v>0</v>
      </c>
      <c r="J8" s="40">
        <v>1</v>
      </c>
      <c r="K8" s="40">
        <v>0</v>
      </c>
      <c r="L8" s="36">
        <v>0</v>
      </c>
    </row>
    <row r="9" spans="1:12" x14ac:dyDescent="0.25">
      <c r="A9" s="188"/>
      <c r="B9" s="29" t="s">
        <v>1257</v>
      </c>
      <c r="C9" s="40">
        <v>1</v>
      </c>
      <c r="D9" s="40">
        <v>0</v>
      </c>
      <c r="E9" s="40">
        <v>0</v>
      </c>
      <c r="F9" s="40">
        <v>0</v>
      </c>
      <c r="G9" s="40">
        <v>0</v>
      </c>
      <c r="H9" s="40">
        <v>4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186" t="s">
        <v>1258</v>
      </c>
      <c r="B10" s="29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87"/>
      <c r="B11" s="29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87"/>
      <c r="B12" s="29" t="s">
        <v>1261</v>
      </c>
      <c r="C12" s="40">
        <v>2</v>
      </c>
      <c r="D12" s="40">
        <v>0</v>
      </c>
      <c r="E12" s="40">
        <v>9</v>
      </c>
      <c r="F12" s="40">
        <v>0</v>
      </c>
      <c r="G12" s="40">
        <v>0</v>
      </c>
      <c r="H12" s="40">
        <v>96</v>
      </c>
      <c r="I12" s="40">
        <v>0</v>
      </c>
      <c r="J12" s="40">
        <v>3</v>
      </c>
      <c r="K12" s="40">
        <v>0</v>
      </c>
      <c r="L12" s="36">
        <v>0</v>
      </c>
    </row>
    <row r="13" spans="1:12" x14ac:dyDescent="0.25">
      <c r="A13" s="187"/>
      <c r="B13" s="29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87"/>
      <c r="B14" s="29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87"/>
      <c r="B15" s="29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87"/>
      <c r="B16" s="29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87"/>
      <c r="B17" s="29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87"/>
      <c r="B18" s="29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87"/>
      <c r="B19" s="29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87"/>
      <c r="B20" s="29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87"/>
      <c r="B21" s="29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87"/>
      <c r="B22" s="29" t="s">
        <v>1271</v>
      </c>
      <c r="C22" s="40">
        <v>0</v>
      </c>
      <c r="D22" s="40">
        <v>0</v>
      </c>
      <c r="E22" s="40">
        <v>1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87"/>
      <c r="B23" s="29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87"/>
      <c r="B24" s="29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87"/>
      <c r="B25" s="29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87"/>
      <c r="B26" s="29" t="s">
        <v>1275</v>
      </c>
      <c r="C26" s="40">
        <v>0</v>
      </c>
      <c r="D26" s="40">
        <v>0</v>
      </c>
      <c r="E26" s="40">
        <v>7</v>
      </c>
      <c r="F26" s="40">
        <v>0</v>
      </c>
      <c r="G26" s="40">
        <v>0</v>
      </c>
      <c r="H26" s="40">
        <v>4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87"/>
      <c r="B27" s="29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87"/>
      <c r="B28" s="29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87"/>
      <c r="B29" s="29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87"/>
      <c r="B30" s="29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87"/>
      <c r="B31" s="29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87"/>
      <c r="B32" s="29" t="s">
        <v>1281</v>
      </c>
      <c r="C32" s="40">
        <v>0</v>
      </c>
      <c r="D32" s="40">
        <v>0</v>
      </c>
      <c r="E32" s="40">
        <v>1</v>
      </c>
      <c r="F32" s="40">
        <v>0</v>
      </c>
      <c r="G32" s="40">
        <v>0</v>
      </c>
      <c r="H32" s="40">
        <v>1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187"/>
      <c r="B33" s="29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87"/>
      <c r="B34" s="29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87"/>
      <c r="B35" s="29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87"/>
      <c r="B36" s="29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87"/>
      <c r="B37" s="29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87"/>
      <c r="B38" s="29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87"/>
      <c r="B39" s="29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87"/>
      <c r="B40" s="29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87"/>
      <c r="B41" s="29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87"/>
      <c r="B42" s="29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87"/>
      <c r="B43" s="29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87"/>
      <c r="B44" s="29" t="s">
        <v>1293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5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87"/>
      <c r="B45" s="29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87"/>
      <c r="B46" s="29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87"/>
      <c r="B47" s="29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87"/>
      <c r="B48" s="29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87"/>
      <c r="B49" s="29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87"/>
      <c r="B50" s="29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87"/>
      <c r="B51" s="29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87"/>
      <c r="B52" s="29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87"/>
      <c r="B53" s="29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87"/>
      <c r="B54" s="29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87"/>
      <c r="B55" s="29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87"/>
      <c r="B56" s="29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87"/>
      <c r="B57" s="29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87"/>
      <c r="B58" s="29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87"/>
      <c r="B59" s="29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87"/>
      <c r="B60" s="29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87"/>
      <c r="B61" s="29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87"/>
      <c r="B62" s="29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87"/>
      <c r="B63" s="29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87"/>
      <c r="B64" s="29" t="s">
        <v>1313</v>
      </c>
      <c r="C64" s="40">
        <v>1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87"/>
      <c r="B65" s="29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87"/>
      <c r="B66" s="29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87"/>
      <c r="B67" s="29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87"/>
      <c r="B68" s="29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87"/>
      <c r="B69" s="29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87"/>
      <c r="B70" s="29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87"/>
      <c r="B71" s="29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87"/>
      <c r="B72" s="29" t="s">
        <v>1321</v>
      </c>
      <c r="C72" s="40">
        <v>0</v>
      </c>
      <c r="D72" s="40">
        <v>0</v>
      </c>
      <c r="E72" s="40">
        <v>2</v>
      </c>
      <c r="F72" s="40">
        <v>0</v>
      </c>
      <c r="G72" s="40">
        <v>0</v>
      </c>
      <c r="H72" s="40">
        <v>5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87"/>
      <c r="B73" s="29" t="s">
        <v>1322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7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87"/>
      <c r="B74" s="29" t="s">
        <v>1323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87"/>
      <c r="B75" s="29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87"/>
      <c r="B76" s="29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87"/>
      <c r="B77" s="29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87"/>
      <c r="B78" s="29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87"/>
      <c r="B79" s="29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87"/>
      <c r="B80" s="29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87"/>
      <c r="B81" s="29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87"/>
      <c r="B82" s="29" t="s">
        <v>1331</v>
      </c>
      <c r="C82" s="40">
        <v>0</v>
      </c>
      <c r="D82" s="40">
        <v>0</v>
      </c>
      <c r="E82" s="40">
        <v>4</v>
      </c>
      <c r="F82" s="40">
        <v>0</v>
      </c>
      <c r="G82" s="40">
        <v>0</v>
      </c>
      <c r="H82" s="40">
        <v>12</v>
      </c>
      <c r="I82" s="40">
        <v>0</v>
      </c>
      <c r="J82" s="40">
        <v>0</v>
      </c>
      <c r="K82" s="40">
        <v>0</v>
      </c>
      <c r="L82" s="36">
        <v>0</v>
      </c>
    </row>
    <row r="83" spans="1:12" x14ac:dyDescent="0.25">
      <c r="A83" s="187"/>
      <c r="B83" s="29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87"/>
      <c r="B84" s="29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87"/>
      <c r="B85" s="29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87"/>
      <c r="B86" s="29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87"/>
      <c r="B87" s="29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87"/>
      <c r="B88" s="29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87"/>
      <c r="B89" s="29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87"/>
      <c r="B90" s="29" t="s">
        <v>1339</v>
      </c>
      <c r="C90" s="40">
        <v>0</v>
      </c>
      <c r="D90" s="40">
        <v>0</v>
      </c>
      <c r="E90" s="40">
        <v>1</v>
      </c>
      <c r="F90" s="40">
        <v>0</v>
      </c>
      <c r="G90" s="40">
        <v>0</v>
      </c>
      <c r="H90" s="40">
        <v>4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87"/>
      <c r="B91" s="29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87"/>
      <c r="B92" s="29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87"/>
      <c r="B93" s="29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87"/>
      <c r="B94" s="29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87"/>
      <c r="B95" s="29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87"/>
      <c r="B96" s="29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87"/>
      <c r="B97" s="29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87"/>
      <c r="B98" s="29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87"/>
      <c r="B99" s="29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87"/>
      <c r="B100" s="29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87"/>
      <c r="B101" s="29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87"/>
      <c r="B102" s="29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87"/>
      <c r="B103" s="29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87"/>
      <c r="B104" s="29" t="s">
        <v>1353</v>
      </c>
      <c r="C104" s="40">
        <v>2</v>
      </c>
      <c r="D104" s="40">
        <v>0</v>
      </c>
      <c r="E104" s="40">
        <v>0</v>
      </c>
      <c r="F104" s="40">
        <v>0</v>
      </c>
      <c r="G104" s="40">
        <v>0</v>
      </c>
      <c r="H104" s="40">
        <v>10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87"/>
      <c r="B105" s="29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87"/>
      <c r="B106" s="29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87"/>
      <c r="B107" s="29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87"/>
      <c r="B108" s="29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87"/>
      <c r="B109" s="29" t="s">
        <v>1358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87"/>
      <c r="B110" s="29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87"/>
      <c r="B111" s="29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87"/>
      <c r="B112" s="29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87"/>
      <c r="B113" s="29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87"/>
      <c r="B114" s="29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87"/>
      <c r="B115" s="29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87"/>
      <c r="B116" s="29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87"/>
      <c r="B117" s="29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87"/>
      <c r="B118" s="29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87"/>
      <c r="B119" s="29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87"/>
      <c r="B120" s="29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87"/>
      <c r="B121" s="29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87"/>
      <c r="B122" s="29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87"/>
      <c r="B123" s="29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87"/>
      <c r="B124" s="29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87"/>
      <c r="B125" s="29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87"/>
      <c r="B126" s="29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87"/>
      <c r="B127" s="29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87"/>
      <c r="B128" s="29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87"/>
      <c r="B129" s="29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87"/>
      <c r="B130" s="29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87"/>
      <c r="B131" s="29" t="s">
        <v>1380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5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87"/>
      <c r="B132" s="29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87"/>
      <c r="B133" s="29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87"/>
      <c r="B134" s="29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87"/>
      <c r="B135" s="29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87"/>
      <c r="B136" s="29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87"/>
      <c r="B137" s="29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87"/>
      <c r="B138" s="29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87"/>
      <c r="B139" s="29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87"/>
      <c r="B140" s="29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87"/>
      <c r="B141" s="29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87"/>
      <c r="B142" s="29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4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87"/>
      <c r="B143" s="29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87"/>
      <c r="B144" s="29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87"/>
      <c r="B145" s="29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87"/>
      <c r="B146" s="29" t="s">
        <v>1395</v>
      </c>
      <c r="C146" s="40">
        <v>0</v>
      </c>
      <c r="D146" s="40">
        <v>0</v>
      </c>
      <c r="E146" s="40">
        <v>1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87"/>
      <c r="B147" s="29" t="s">
        <v>1396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3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87"/>
      <c r="B148" s="29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1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87"/>
      <c r="B149" s="29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87"/>
      <c r="B150" s="29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87"/>
      <c r="B151" s="29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87"/>
      <c r="B152" s="29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87"/>
      <c r="B153" s="29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87"/>
      <c r="B154" s="29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87"/>
      <c r="B155" s="29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87"/>
      <c r="B156" s="29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87"/>
      <c r="B157" s="29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87"/>
      <c r="B158" s="29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87"/>
      <c r="B159" s="29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87"/>
      <c r="B160" s="29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87"/>
      <c r="B161" s="29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87"/>
      <c r="B162" s="29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87"/>
      <c r="B163" s="29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87"/>
      <c r="B164" s="29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87"/>
      <c r="B165" s="29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87"/>
      <c r="B166" s="29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87"/>
      <c r="B167" s="29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87"/>
      <c r="B168" s="29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87"/>
      <c r="B169" s="29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87"/>
      <c r="B170" s="29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87"/>
      <c r="B171" s="29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87"/>
      <c r="B172" s="29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87"/>
      <c r="B173" s="29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87"/>
      <c r="B174" s="29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87"/>
      <c r="B175" s="29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87"/>
      <c r="B176" s="29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87"/>
      <c r="B177" s="29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87"/>
      <c r="B178" s="29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87"/>
      <c r="B179" s="29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87"/>
      <c r="B180" s="29" t="s">
        <v>1429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1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187"/>
      <c r="B181" s="29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87"/>
      <c r="B182" s="29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87"/>
      <c r="B183" s="29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87"/>
      <c r="B184" s="29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87"/>
      <c r="B185" s="29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87"/>
      <c r="B186" s="29" t="s">
        <v>1435</v>
      </c>
      <c r="C186" s="40">
        <v>0</v>
      </c>
      <c r="D186" s="40">
        <v>0</v>
      </c>
      <c r="E186" s="40">
        <v>1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87"/>
      <c r="B187" s="29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87"/>
      <c r="B188" s="29" t="s">
        <v>1437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37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87"/>
      <c r="B189" s="29" t="s">
        <v>1438</v>
      </c>
      <c r="C189" s="40">
        <v>3</v>
      </c>
      <c r="D189" s="40">
        <v>0</v>
      </c>
      <c r="E189" s="40">
        <v>4</v>
      </c>
      <c r="F189" s="40">
        <v>0</v>
      </c>
      <c r="G189" s="40">
        <v>0</v>
      </c>
      <c r="H189" s="40">
        <v>37</v>
      </c>
      <c r="I189" s="40">
        <v>0</v>
      </c>
      <c r="J189" s="40">
        <v>2</v>
      </c>
      <c r="K189" s="40">
        <v>0</v>
      </c>
      <c r="L189" s="36">
        <v>0</v>
      </c>
    </row>
    <row r="190" spans="1:12" x14ac:dyDescent="0.25">
      <c r="A190" s="187"/>
      <c r="B190" s="29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87"/>
      <c r="B191" s="29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87"/>
      <c r="B192" s="29" t="s">
        <v>1441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87"/>
      <c r="B193" s="29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87"/>
      <c r="B194" s="29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12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87"/>
      <c r="B195" s="29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87"/>
      <c r="B196" s="29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87"/>
      <c r="B197" s="29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87"/>
      <c r="B198" s="29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87"/>
      <c r="B199" s="29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87"/>
      <c r="B200" s="29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87"/>
      <c r="B201" s="29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87"/>
      <c r="B202" s="29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87"/>
      <c r="B203" s="29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87"/>
      <c r="B204" s="29" t="s">
        <v>1453</v>
      </c>
      <c r="C204" s="40">
        <v>0</v>
      </c>
      <c r="D204" s="40">
        <v>0</v>
      </c>
      <c r="E204" s="40">
        <v>2</v>
      </c>
      <c r="F204" s="40">
        <v>0</v>
      </c>
      <c r="G204" s="40">
        <v>0</v>
      </c>
      <c r="H204" s="40">
        <v>3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87"/>
      <c r="B205" s="29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87"/>
      <c r="B206" s="29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87"/>
      <c r="B207" s="29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87"/>
      <c r="B208" s="29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87"/>
      <c r="B209" s="29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87"/>
      <c r="B210" s="29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87"/>
      <c r="B211" s="29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87"/>
      <c r="B212" s="29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87"/>
      <c r="B213" s="29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87"/>
      <c r="B214" s="29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87"/>
      <c r="B215" s="29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87"/>
      <c r="B216" s="29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87"/>
      <c r="B217" s="29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87"/>
      <c r="B218" s="29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87"/>
      <c r="B219" s="29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87"/>
      <c r="B220" s="29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87"/>
      <c r="B221" s="29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87"/>
      <c r="B222" s="29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87"/>
      <c r="B223" s="29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87"/>
      <c r="B224" s="29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87"/>
      <c r="B225" s="29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87"/>
      <c r="B226" s="29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87"/>
      <c r="B227" s="29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87"/>
      <c r="B228" s="29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87"/>
      <c r="B229" s="29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2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87"/>
      <c r="B230" s="29" t="s">
        <v>1479</v>
      </c>
      <c r="C230" s="40">
        <v>0</v>
      </c>
      <c r="D230" s="40">
        <v>0</v>
      </c>
      <c r="E230" s="40">
        <v>3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87"/>
      <c r="B231" s="29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87"/>
      <c r="B232" s="29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87"/>
      <c r="B233" s="29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87"/>
      <c r="B234" s="29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87"/>
      <c r="B235" s="29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87"/>
      <c r="B236" s="29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87"/>
      <c r="B237" s="29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87"/>
      <c r="B238" s="29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87"/>
      <c r="B239" s="29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87"/>
      <c r="B240" s="29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87"/>
      <c r="B241" s="29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87"/>
      <c r="B242" s="29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87"/>
      <c r="B243" s="29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87"/>
      <c r="B244" s="29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87"/>
      <c r="B245" s="29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87"/>
      <c r="B246" s="29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87"/>
      <c r="B247" s="29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87"/>
      <c r="B248" s="29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87"/>
      <c r="B249" s="29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87"/>
      <c r="B250" s="29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87"/>
      <c r="B251" s="29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87"/>
      <c r="B252" s="29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87"/>
      <c r="B253" s="29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87"/>
      <c r="B254" s="29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87"/>
      <c r="B255" s="29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87"/>
      <c r="B256" s="29" t="s">
        <v>1505</v>
      </c>
      <c r="C256" s="40">
        <v>0</v>
      </c>
      <c r="D256" s="40">
        <v>0</v>
      </c>
      <c r="E256" s="40">
        <v>1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87"/>
      <c r="B257" s="29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87"/>
      <c r="B258" s="29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87"/>
      <c r="B259" s="29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87"/>
      <c r="B260" s="29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88"/>
      <c r="B261" s="29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86" t="s">
        <v>1511</v>
      </c>
      <c r="B262" s="29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87"/>
      <c r="B263" s="29" t="s">
        <v>1513</v>
      </c>
      <c r="C263" s="40">
        <v>0</v>
      </c>
      <c r="D263" s="40">
        <v>0</v>
      </c>
      <c r="E263" s="40">
        <v>12</v>
      </c>
      <c r="F263" s="40">
        <v>0</v>
      </c>
      <c r="G263" s="40">
        <v>0</v>
      </c>
      <c r="H263" s="40">
        <v>2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87"/>
      <c r="B264" s="29" t="s">
        <v>1514</v>
      </c>
      <c r="C264" s="40">
        <v>8</v>
      </c>
      <c r="D264" s="40">
        <v>0</v>
      </c>
      <c r="E264" s="40">
        <v>16</v>
      </c>
      <c r="F264" s="40">
        <v>0</v>
      </c>
      <c r="G264" s="40">
        <v>0</v>
      </c>
      <c r="H264" s="40">
        <v>163</v>
      </c>
      <c r="I264" s="40">
        <v>0</v>
      </c>
      <c r="J264" s="40">
        <v>5</v>
      </c>
      <c r="K264" s="40">
        <v>0</v>
      </c>
      <c r="L264" s="36">
        <v>0</v>
      </c>
    </row>
    <row r="265" spans="1:12" x14ac:dyDescent="0.25">
      <c r="A265" s="187"/>
      <c r="B265" s="29" t="s">
        <v>1515</v>
      </c>
      <c r="C265" s="40">
        <v>0</v>
      </c>
      <c r="D265" s="40">
        <v>0</v>
      </c>
      <c r="E265" s="40">
        <v>1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87"/>
      <c r="B266" s="29" t="s">
        <v>1516</v>
      </c>
      <c r="C266" s="40">
        <v>0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87"/>
      <c r="B267" s="29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87"/>
      <c r="B268" s="29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87"/>
      <c r="B269" s="29" t="s">
        <v>1519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87"/>
      <c r="B270" s="29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87"/>
      <c r="B271" s="29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87"/>
      <c r="B272" s="29" t="s">
        <v>1522</v>
      </c>
      <c r="C272" s="40">
        <v>0</v>
      </c>
      <c r="D272" s="40">
        <v>0</v>
      </c>
      <c r="E272" s="40">
        <v>2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87"/>
      <c r="B273" s="29" t="s">
        <v>967</v>
      </c>
      <c r="C273" s="40">
        <v>0</v>
      </c>
      <c r="D273" s="40">
        <v>0</v>
      </c>
      <c r="E273" s="40">
        <v>1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187"/>
      <c r="B274" s="29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87"/>
      <c r="B275" s="29" t="s">
        <v>1524</v>
      </c>
      <c r="C275" s="40">
        <v>1</v>
      </c>
      <c r="D275" s="40">
        <v>0</v>
      </c>
      <c r="E275" s="40">
        <v>4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87"/>
      <c r="B276" s="29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1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87"/>
      <c r="B277" s="29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87"/>
      <c r="B278" s="29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87"/>
      <c r="B279" s="29" t="s">
        <v>1528</v>
      </c>
      <c r="C279" s="40">
        <v>0</v>
      </c>
      <c r="D279" s="40">
        <v>0</v>
      </c>
      <c r="E279" s="40">
        <v>1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87"/>
      <c r="B280" s="29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1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87"/>
      <c r="B281" s="29" t="s">
        <v>1530</v>
      </c>
      <c r="C281" s="40">
        <v>0</v>
      </c>
      <c r="D281" s="40">
        <v>0</v>
      </c>
      <c r="E281" s="40">
        <v>0</v>
      </c>
      <c r="F281" s="40">
        <v>0</v>
      </c>
      <c r="G281" s="40">
        <v>0</v>
      </c>
      <c r="H281" s="40">
        <v>2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87"/>
      <c r="B282" s="29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87"/>
      <c r="B283" s="29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87"/>
      <c r="B284" s="29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87"/>
      <c r="B285" s="29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87"/>
      <c r="B286" s="29" t="s">
        <v>1535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1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87"/>
      <c r="B287" s="29" t="s">
        <v>926</v>
      </c>
      <c r="C287" s="40">
        <v>0</v>
      </c>
      <c r="D287" s="40">
        <v>0</v>
      </c>
      <c r="E287" s="40">
        <v>4</v>
      </c>
      <c r="F287" s="40">
        <v>0</v>
      </c>
      <c r="G287" s="40">
        <v>0</v>
      </c>
      <c r="H287" s="40">
        <v>4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87"/>
      <c r="B288" s="29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87"/>
      <c r="B289" s="29" t="s">
        <v>1536</v>
      </c>
      <c r="C289" s="40">
        <v>0</v>
      </c>
      <c r="D289" s="40">
        <v>0</v>
      </c>
      <c r="E289" s="40">
        <v>7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0</v>
      </c>
    </row>
    <row r="290" spans="1:12" x14ac:dyDescent="0.25">
      <c r="A290" s="187"/>
      <c r="B290" s="29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87"/>
      <c r="B291" s="29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87"/>
      <c r="B292" s="29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87"/>
      <c r="B293" s="29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1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88"/>
      <c r="B294" s="29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86" t="s">
        <v>1542</v>
      </c>
      <c r="B295" s="29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87"/>
      <c r="B296" s="29" t="s">
        <v>1544</v>
      </c>
      <c r="C296" s="40">
        <v>0</v>
      </c>
      <c r="D296" s="40">
        <v>0</v>
      </c>
      <c r="E296" s="40">
        <v>2</v>
      </c>
      <c r="F296" s="40">
        <v>0</v>
      </c>
      <c r="G296" s="40">
        <v>0</v>
      </c>
      <c r="H296" s="40">
        <v>68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87"/>
      <c r="B297" s="29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1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87"/>
      <c r="B298" s="29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1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87"/>
      <c r="B299" s="29" t="s">
        <v>1547</v>
      </c>
      <c r="C299" s="40">
        <v>0</v>
      </c>
      <c r="D299" s="40">
        <v>0</v>
      </c>
      <c r="E299" s="40">
        <v>2</v>
      </c>
      <c r="F299" s="40">
        <v>0</v>
      </c>
      <c r="G299" s="40">
        <v>0</v>
      </c>
      <c r="H299" s="40">
        <v>157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87"/>
      <c r="B300" s="29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10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87"/>
      <c r="B301" s="29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2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87"/>
      <c r="B302" s="29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87"/>
      <c r="B303" s="29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87"/>
      <c r="B304" s="29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87"/>
      <c r="B305" s="29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3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87"/>
      <c r="B306" s="29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4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87"/>
      <c r="B307" s="29" t="s">
        <v>980</v>
      </c>
      <c r="C307" s="40">
        <v>0</v>
      </c>
      <c r="D307" s="40">
        <v>0</v>
      </c>
      <c r="E307" s="40">
        <v>31</v>
      </c>
      <c r="F307" s="40">
        <v>0</v>
      </c>
      <c r="G307" s="40">
        <v>0</v>
      </c>
      <c r="H307" s="40">
        <v>1</v>
      </c>
      <c r="I307" s="40">
        <v>0</v>
      </c>
      <c r="J307" s="40">
        <v>5</v>
      </c>
      <c r="K307" s="40">
        <v>0</v>
      </c>
      <c r="L307" s="36">
        <v>0</v>
      </c>
    </row>
    <row r="308" spans="1:12" x14ac:dyDescent="0.25">
      <c r="A308" s="187"/>
      <c r="B308" s="29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87"/>
      <c r="B309" s="29" t="s">
        <v>1556</v>
      </c>
      <c r="C309" s="40">
        <v>0</v>
      </c>
      <c r="D309" s="40">
        <v>0</v>
      </c>
      <c r="E309" s="40">
        <v>2</v>
      </c>
      <c r="F309" s="40">
        <v>0</v>
      </c>
      <c r="G309" s="40">
        <v>0</v>
      </c>
      <c r="H309" s="40">
        <v>3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87"/>
      <c r="B310" s="29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88"/>
      <c r="B311" s="29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9gvzRHXgzqPcybH7xdx82VkVL4PIEZOJCWFyhxHLFMV03SAWNyDK/8xUGH937Ian7f5NbFfzSnYmb4XbNRbktQ==" saltValue="oWNZNitmkyhSUZrQxEWAW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8.710937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4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6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7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7"/>
      <c r="B7" s="11" t="s">
        <v>1564</v>
      </c>
      <c r="C7" s="12">
        <v>5</v>
      </c>
      <c r="D7" s="12">
        <v>2</v>
      </c>
      <c r="E7" s="13">
        <v>1.5</v>
      </c>
    </row>
    <row r="8" spans="1:5" x14ac:dyDescent="0.25">
      <c r="A8" s="187"/>
      <c r="B8" s="11" t="s">
        <v>1565</v>
      </c>
      <c r="C8" s="12">
        <v>14</v>
      </c>
      <c r="D8" s="12">
        <v>13</v>
      </c>
      <c r="E8" s="13">
        <v>7.69230769230769E-2</v>
      </c>
    </row>
    <row r="9" spans="1:5" x14ac:dyDescent="0.25">
      <c r="A9" s="187"/>
      <c r="B9" s="11" t="s">
        <v>1566</v>
      </c>
      <c r="C9" s="12">
        <v>4</v>
      </c>
      <c r="D9" s="12">
        <v>2</v>
      </c>
      <c r="E9" s="13">
        <v>1</v>
      </c>
    </row>
    <row r="10" spans="1:5" x14ac:dyDescent="0.25">
      <c r="A10" s="187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7"/>
      <c r="B11" s="11" t="s">
        <v>1568</v>
      </c>
      <c r="C11" s="12">
        <v>282</v>
      </c>
      <c r="D11" s="12">
        <v>5</v>
      </c>
      <c r="E11" s="13">
        <v>55.4</v>
      </c>
    </row>
    <row r="12" spans="1:5" x14ac:dyDescent="0.25">
      <c r="A12" s="187"/>
      <c r="B12" s="11" t="s">
        <v>1569</v>
      </c>
      <c r="C12" s="12">
        <v>75</v>
      </c>
      <c r="D12" s="12">
        <v>141</v>
      </c>
      <c r="E12" s="13">
        <v>-0.46808510638297901</v>
      </c>
    </row>
    <row r="13" spans="1:5" x14ac:dyDescent="0.25">
      <c r="A13" s="187"/>
      <c r="B13" s="11" t="s">
        <v>1570</v>
      </c>
      <c r="C13" s="12">
        <v>1</v>
      </c>
      <c r="D13" s="12">
        <v>0</v>
      </c>
      <c r="E13" s="13">
        <v>1</v>
      </c>
    </row>
    <row r="14" spans="1:5" x14ac:dyDescent="0.25">
      <c r="A14" s="187"/>
      <c r="B14" s="11" t="s">
        <v>1571</v>
      </c>
      <c r="C14" s="12">
        <v>17</v>
      </c>
      <c r="D14" s="12">
        <v>2</v>
      </c>
      <c r="E14" s="13">
        <v>7.5</v>
      </c>
    </row>
    <row r="15" spans="1:5" x14ac:dyDescent="0.25">
      <c r="A15" s="187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88"/>
      <c r="B16" s="11" t="s">
        <v>111</v>
      </c>
      <c r="C16" s="12">
        <v>42</v>
      </c>
      <c r="D16" s="12">
        <v>109</v>
      </c>
      <c r="E16" s="13">
        <v>-0.61467889908256901</v>
      </c>
    </row>
    <row r="17" spans="1:1" x14ac:dyDescent="0.25">
      <c r="A17" s="4"/>
    </row>
  </sheetData>
  <sheetProtection algorithmName="SHA-512" hashValue="UG5i7e0DdJcEk8TZmaePYEw9vZQ8WvUJX+/Bd1mkuCrKFk/+Jfc9bauLzLgtYiwv5v09/E02VuLivfe/GXROow==" saltValue="w9slDG6VSw+asnNiUpM2v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139</v>
      </c>
      <c r="D5" s="12">
        <v>61</v>
      </c>
      <c r="E5" s="13">
        <v>1.27868852459016</v>
      </c>
    </row>
    <row r="6" spans="1:5" x14ac:dyDescent="0.25">
      <c r="A6" s="10" t="s">
        <v>1577</v>
      </c>
      <c r="B6" s="11" t="s">
        <v>1578</v>
      </c>
      <c r="C6" s="12">
        <v>337</v>
      </c>
      <c r="D6" s="12">
        <v>347</v>
      </c>
      <c r="E6" s="13">
        <v>-2.8818443804034598E-2</v>
      </c>
    </row>
    <row r="7" spans="1:5" ht="22.5" x14ac:dyDescent="0.25">
      <c r="A7" s="10" t="s">
        <v>1579</v>
      </c>
      <c r="B7" s="11" t="s">
        <v>1580</v>
      </c>
      <c r="C7" s="12">
        <v>196</v>
      </c>
      <c r="D7" s="12">
        <v>290</v>
      </c>
      <c r="E7" s="13">
        <v>-0.32413793103448302</v>
      </c>
    </row>
    <row r="8" spans="1:5" ht="22.5" x14ac:dyDescent="0.25">
      <c r="A8" s="10" t="s">
        <v>1581</v>
      </c>
      <c r="B8" s="11" t="s">
        <v>1582</v>
      </c>
      <c r="C8" s="12">
        <v>27</v>
      </c>
      <c r="D8" s="12">
        <v>35</v>
      </c>
      <c r="E8" s="13">
        <v>-0.22857142857142901</v>
      </c>
    </row>
    <row r="9" spans="1:5" ht="22.5" x14ac:dyDescent="0.25">
      <c r="A9" s="10" t="s">
        <v>1583</v>
      </c>
      <c r="B9" s="11" t="s">
        <v>1584</v>
      </c>
      <c r="C9" s="12">
        <v>5</v>
      </c>
      <c r="D9" s="12">
        <v>6</v>
      </c>
      <c r="E9" s="13">
        <v>-0.16666666666666699</v>
      </c>
    </row>
    <row r="10" spans="1:5" ht="22.5" x14ac:dyDescent="0.25">
      <c r="A10" s="10" t="s">
        <v>1585</v>
      </c>
      <c r="B10" s="11" t="s">
        <v>1586</v>
      </c>
      <c r="C10" s="12">
        <v>7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640</v>
      </c>
      <c r="D11" s="12">
        <v>406</v>
      </c>
      <c r="E11" s="13">
        <v>0.57635467980295596</v>
      </c>
    </row>
    <row r="12" spans="1:5" x14ac:dyDescent="0.25">
      <c r="A12" s="10" t="s">
        <v>1588</v>
      </c>
      <c r="B12" s="14"/>
      <c r="C12" s="12">
        <v>569</v>
      </c>
      <c r="D12" s="12">
        <v>459</v>
      </c>
      <c r="E12" s="13">
        <v>0.239651416122004</v>
      </c>
    </row>
    <row r="13" spans="1:5" x14ac:dyDescent="0.25">
      <c r="A13" s="186" t="s">
        <v>1589</v>
      </c>
      <c r="B13" s="11" t="s">
        <v>1590</v>
      </c>
      <c r="C13" s="12">
        <v>11</v>
      </c>
      <c r="D13" s="12">
        <v>12</v>
      </c>
      <c r="E13" s="13">
        <v>-8.3333333333333301E-2</v>
      </c>
    </row>
    <row r="14" spans="1:5" x14ac:dyDescent="0.25">
      <c r="A14" s="188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3" t="s">
        <v>1593</v>
      </c>
      <c r="B17" s="11" t="s">
        <v>1594</v>
      </c>
      <c r="C17" s="15"/>
      <c r="D17" s="15"/>
      <c r="E17" s="30"/>
    </row>
    <row r="18" spans="1:5" x14ac:dyDescent="0.25">
      <c r="A18" s="184"/>
      <c r="B18" s="11" t="s">
        <v>1595</v>
      </c>
      <c r="C18" s="12">
        <v>432</v>
      </c>
      <c r="D18" s="12">
        <v>512</v>
      </c>
      <c r="E18" s="19">
        <v>432</v>
      </c>
    </row>
    <row r="19" spans="1:5" x14ac:dyDescent="0.25">
      <c r="A19" s="184"/>
      <c r="B19" s="11" t="s">
        <v>1596</v>
      </c>
      <c r="C19" s="15"/>
      <c r="D19" s="15"/>
      <c r="E19" s="30"/>
    </row>
    <row r="20" spans="1:5" x14ac:dyDescent="0.25">
      <c r="A20" s="184"/>
      <c r="B20" s="11" t="s">
        <v>1597</v>
      </c>
      <c r="C20" s="15"/>
      <c r="D20" s="15"/>
      <c r="E20" s="30"/>
    </row>
    <row r="21" spans="1:5" x14ac:dyDescent="0.25">
      <c r="A21" s="184"/>
      <c r="B21" s="11" t="s">
        <v>1598</v>
      </c>
      <c r="C21" s="15"/>
      <c r="D21" s="15"/>
      <c r="E21" s="30"/>
    </row>
    <row r="22" spans="1:5" x14ac:dyDescent="0.25">
      <c r="A22" s="184"/>
      <c r="B22" s="11" t="s">
        <v>983</v>
      </c>
      <c r="C22" s="12">
        <v>2170</v>
      </c>
      <c r="D22" s="12">
        <v>2413</v>
      </c>
      <c r="E22" s="19">
        <v>0</v>
      </c>
    </row>
    <row r="23" spans="1:5" x14ac:dyDescent="0.25">
      <c r="A23" s="184"/>
      <c r="B23" s="11" t="s">
        <v>1599</v>
      </c>
      <c r="C23" s="15"/>
      <c r="D23" s="15"/>
      <c r="E23" s="30"/>
    </row>
    <row r="24" spans="1:5" x14ac:dyDescent="0.25">
      <c r="A24" s="184"/>
      <c r="B24" s="11" t="s">
        <v>1600</v>
      </c>
      <c r="C24" s="15"/>
      <c r="D24" s="15"/>
      <c r="E24" s="30"/>
    </row>
    <row r="25" spans="1:5" x14ac:dyDescent="0.25">
      <c r="A25" s="184"/>
      <c r="B25" s="11" t="s">
        <v>1601</v>
      </c>
      <c r="C25" s="15"/>
      <c r="D25" s="15"/>
      <c r="E25" s="30"/>
    </row>
    <row r="26" spans="1:5" x14ac:dyDescent="0.25">
      <c r="A26" s="184"/>
      <c r="B26" s="11" t="s">
        <v>1602</v>
      </c>
      <c r="C26" s="12">
        <v>1165</v>
      </c>
      <c r="D26" s="12">
        <v>1165</v>
      </c>
      <c r="E26" s="19">
        <v>0</v>
      </c>
    </row>
    <row r="27" spans="1:5" x14ac:dyDescent="0.25">
      <c r="A27" s="184"/>
      <c r="B27" s="11" t="s">
        <v>1603</v>
      </c>
      <c r="C27" s="15"/>
      <c r="D27" s="15"/>
      <c r="E27" s="30"/>
    </row>
    <row r="28" spans="1:5" x14ac:dyDescent="0.25">
      <c r="A28" s="184"/>
      <c r="B28" s="11" t="s">
        <v>1604</v>
      </c>
      <c r="C28" s="12">
        <v>728</v>
      </c>
      <c r="D28" s="12">
        <v>312</v>
      </c>
      <c r="E28" s="19">
        <v>312</v>
      </c>
    </row>
    <row r="29" spans="1:5" x14ac:dyDescent="0.25">
      <c r="A29" s="184"/>
      <c r="B29" s="11" t="s">
        <v>1605</v>
      </c>
      <c r="C29" s="12">
        <v>977</v>
      </c>
      <c r="D29" s="12">
        <v>239</v>
      </c>
      <c r="E29" s="19">
        <v>798</v>
      </c>
    </row>
    <row r="30" spans="1:5" x14ac:dyDescent="0.25">
      <c r="A30" s="185"/>
      <c r="B30" s="11" t="s">
        <v>1606</v>
      </c>
      <c r="C30" s="15"/>
      <c r="D30" s="15"/>
      <c r="E30" s="30"/>
    </row>
    <row r="31" spans="1:5" x14ac:dyDescent="0.25">
      <c r="A31" s="4"/>
    </row>
  </sheetData>
  <sheetProtection algorithmName="SHA-512" hashValue="+WROUweZEUW9G6F9jGfnOmEQ+G8aYwFgpqdGJuZWIW49hL2Z49MCKo9VMQ32d15nzphB3WeHFPdwpybCQoKMKQ==" saltValue="1sxAJN5A0EpldoKMbokb3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09D9-8B16-4A2C-8FD1-A9711C7E916C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1735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06" t="s">
        <v>1750</v>
      </c>
      <c r="AA5" s="107" t="s">
        <v>1751</v>
      </c>
      <c r="AB5" s="107" t="s">
        <v>79</v>
      </c>
      <c r="AC5" s="108" t="s">
        <v>79</v>
      </c>
      <c r="AH5" s="106" t="s">
        <v>1750</v>
      </c>
      <c r="AI5" s="107" t="s">
        <v>1751</v>
      </c>
      <c r="AJ5" s="107" t="s">
        <v>79</v>
      </c>
      <c r="AK5" s="108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09" t="s">
        <v>20</v>
      </c>
      <c r="D6" s="110" t="s">
        <v>1755</v>
      </c>
      <c r="E6" s="109" t="s">
        <v>24</v>
      </c>
      <c r="I6" s="111" t="s">
        <v>49</v>
      </c>
      <c r="J6" s="110" t="s">
        <v>1756</v>
      </c>
      <c r="K6" s="110" t="s">
        <v>63</v>
      </c>
      <c r="L6" s="110" t="s">
        <v>65</v>
      </c>
      <c r="M6" s="112" t="s">
        <v>1757</v>
      </c>
      <c r="N6" s="113" t="s">
        <v>1758</v>
      </c>
      <c r="O6" s="113"/>
      <c r="Q6" s="111" t="s">
        <v>1257</v>
      </c>
      <c r="R6" s="110" t="s">
        <v>1759</v>
      </c>
      <c r="S6" s="110" t="s">
        <v>1760</v>
      </c>
      <c r="T6" s="110" t="s">
        <v>1051</v>
      </c>
      <c r="U6" s="110" t="s">
        <v>1761</v>
      </c>
      <c r="V6" s="112" t="s">
        <v>1650</v>
      </c>
      <c r="Z6" s="114" t="s">
        <v>1762</v>
      </c>
      <c r="AA6" s="115" t="s">
        <v>1762</v>
      </c>
      <c r="AB6" s="115" t="s">
        <v>1763</v>
      </c>
      <c r="AC6" s="116" t="s">
        <v>1764</v>
      </c>
      <c r="AH6" s="114" t="s">
        <v>1762</v>
      </c>
      <c r="AI6" s="115" t="s">
        <v>1762</v>
      </c>
      <c r="AJ6" s="115" t="s">
        <v>1763</v>
      </c>
      <c r="AK6" s="116" t="s">
        <v>1764</v>
      </c>
      <c r="AP6" s="111" t="s">
        <v>1765</v>
      </c>
      <c r="AQ6" s="110" t="s">
        <v>100</v>
      </c>
      <c r="AR6" s="112" t="s">
        <v>1766</v>
      </c>
      <c r="AV6" s="209"/>
      <c r="AW6" s="208"/>
      <c r="AX6" s="208"/>
      <c r="AY6" s="208"/>
      <c r="AZ6" s="208"/>
      <c r="BA6" s="210"/>
      <c r="BE6" s="111" t="s">
        <v>113</v>
      </c>
      <c r="BF6" s="110" t="s">
        <v>114</v>
      </c>
      <c r="BG6" s="112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1" t="s">
        <v>1741</v>
      </c>
      <c r="BZ6" s="110" t="s">
        <v>1768</v>
      </c>
      <c r="CA6" s="112" t="s">
        <v>111</v>
      </c>
      <c r="CF6" s="111" t="s">
        <v>1769</v>
      </c>
      <c r="CG6" s="112" t="s">
        <v>1770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22801</v>
      </c>
      <c r="D7" s="119">
        <f>SUM(DatosGenerales!C15:C19)</f>
        <v>8321</v>
      </c>
      <c r="E7" s="118">
        <f>SUM(DatosGenerales!C12:C14)</f>
        <v>14502</v>
      </c>
      <c r="I7" s="120">
        <f>DatosGenerales!C31</f>
        <v>5457</v>
      </c>
      <c r="J7" s="119">
        <f>DatosGenerales!C32</f>
        <v>776</v>
      </c>
      <c r="K7" s="118">
        <f>SUM(DatosGenerales!C33:C34)</f>
        <v>1519</v>
      </c>
      <c r="L7" s="119">
        <f>DatosGenerales!C36</f>
        <v>3042</v>
      </c>
      <c r="M7" s="118">
        <f>DatosGenerales!C95</f>
        <v>2534</v>
      </c>
      <c r="N7" s="121">
        <f>L7-M7</f>
        <v>508</v>
      </c>
      <c r="O7" s="121"/>
      <c r="Q7" s="120">
        <f>DatosGenerales!C36</f>
        <v>3042</v>
      </c>
      <c r="R7" s="119">
        <f>DatosGenerales!C49</f>
        <v>4332</v>
      </c>
      <c r="S7" s="119">
        <f>DatosGenerales!C50</f>
        <v>238</v>
      </c>
      <c r="T7" s="119">
        <f>DatosGenerales!C62</f>
        <v>92</v>
      </c>
      <c r="U7" s="119">
        <f>DatosGenerales!C78</f>
        <v>6</v>
      </c>
      <c r="V7" s="122">
        <f>SUM(Q7:U7)</f>
        <v>7710</v>
      </c>
      <c r="Z7" s="120">
        <f>SUM(DatosGenerales!C106,DatosGenerales!C107,DatosGenerales!C109)</f>
        <v>3387</v>
      </c>
      <c r="AA7" s="119">
        <f>SUM(DatosGenerales!C108,DatosGenerales!C110)</f>
        <v>591</v>
      </c>
      <c r="AB7" s="119">
        <f>DatosGenerales!C106</f>
        <v>2033</v>
      </c>
      <c r="AC7" s="122">
        <f>DatosGenerales!C107</f>
        <v>1213</v>
      </c>
      <c r="AH7" s="120">
        <f>SUM(DatosGenerales!C115,DatosGenerales!C116,DatosGenerales!C118)</f>
        <v>224</v>
      </c>
      <c r="AI7" s="119">
        <f>SUM(DatosGenerales!C117,DatosGenerales!C119)</f>
        <v>83</v>
      </c>
      <c r="AJ7" s="119">
        <f>DatosGenerales!C115</f>
        <v>161</v>
      </c>
      <c r="AK7" s="122">
        <f>DatosGenerales!C116</f>
        <v>54</v>
      </c>
      <c r="AP7" s="120">
        <f>SUM(DatosGenerales!C135:C136)</f>
        <v>125</v>
      </c>
      <c r="AQ7" s="119">
        <f>SUM(DatosGenerales!C137:C138)</f>
        <v>0</v>
      </c>
      <c r="AR7" s="122">
        <f>SUM(DatosGenerales!C139:C140)</f>
        <v>0</v>
      </c>
      <c r="AV7" s="120">
        <f>DatosGenerales!C145</f>
        <v>19</v>
      </c>
      <c r="AW7" s="119">
        <f>DatosGenerales!C146</f>
        <v>72</v>
      </c>
      <c r="AX7" s="119">
        <f>DatosGenerales!C147</f>
        <v>35</v>
      </c>
      <c r="AY7" s="119">
        <f>DatosGenerales!C148</f>
        <v>35</v>
      </c>
      <c r="AZ7" s="119">
        <f>DatosGenerales!C149</f>
        <v>92</v>
      </c>
      <c r="BA7" s="122">
        <f>DatosGenerales!C150</f>
        <v>12</v>
      </c>
      <c r="BE7" s="120">
        <f>DatosGenerales!C151</f>
        <v>138</v>
      </c>
      <c r="BF7" s="119">
        <f>DatosGenerales!C152</f>
        <v>139</v>
      </c>
      <c r="BG7" s="122">
        <f>DatosGenerales!C154</f>
        <v>34</v>
      </c>
      <c r="BK7" s="120">
        <f>SUM(DatosGenerales!C297:C311)</f>
        <v>3437</v>
      </c>
      <c r="BL7" s="119">
        <f>SUM(DatosGenerales!C294:C296)</f>
        <v>53</v>
      </c>
      <c r="BM7" s="119">
        <f>SUM(DatosGenerales!C312:C344)</f>
        <v>467</v>
      </c>
      <c r="BN7" s="119">
        <f>SUM(DatosGenerales!C289)</f>
        <v>45</v>
      </c>
      <c r="BO7" s="119">
        <f>SUM(DatosGenerales!C356:C364)</f>
        <v>138</v>
      </c>
      <c r="BP7" s="119">
        <f>SUM(DatosGenerales!C286:C288)</f>
        <v>0</v>
      </c>
      <c r="BQ7" s="119">
        <f>SUM(DatosGenerales!C345:C355)</f>
        <v>2</v>
      </c>
      <c r="BR7" s="119">
        <f>SUM(DatosGenerales!C290:C292)</f>
        <v>43</v>
      </c>
      <c r="BS7" s="122">
        <f>SUM(DatosGenerales!C283:C285)</f>
        <v>0</v>
      </c>
      <c r="BT7" s="122">
        <f>SUM(DatosGenerales!C293)</f>
        <v>2</v>
      </c>
      <c r="BU7" s="122">
        <f>SUM(DatosGenerales!C365:C377)</f>
        <v>1007</v>
      </c>
      <c r="BY7" s="120">
        <f>DatosGenerales!C246</f>
        <v>1</v>
      </c>
      <c r="BZ7" s="119">
        <f>DatosGenerales!C247</f>
        <v>4</v>
      </c>
      <c r="CA7" s="122">
        <f>DatosGenerales!C248</f>
        <v>51</v>
      </c>
      <c r="CF7" s="120">
        <f>DatosDiscapacidad!C5</f>
        <v>139</v>
      </c>
      <c r="CG7" s="122">
        <f>DatosDiscapacidad!C11</f>
        <v>640</v>
      </c>
      <c r="CM7" s="120">
        <f>DatosGenerales!C40</f>
        <v>14109</v>
      </c>
      <c r="CN7" s="122">
        <f>DatosGenerales!C41</f>
        <v>7519</v>
      </c>
    </row>
    <row r="8" spans="1:93" x14ac:dyDescent="0.25">
      <c r="B8" s="123"/>
    </row>
    <row r="11" spans="1:93" x14ac:dyDescent="0.25">
      <c r="R11" s="101" t="s">
        <v>1771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1772</v>
      </c>
    </row>
    <row r="22" spans="19:93" x14ac:dyDescent="0.2">
      <c r="BK22" s="125" t="s">
        <v>1773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1774</v>
      </c>
      <c r="BO38" s="132">
        <v>13</v>
      </c>
    </row>
    <row r="41" spans="62:67" x14ac:dyDescent="0.2">
      <c r="BK41" s="125" t="s">
        <v>1775</v>
      </c>
    </row>
    <row r="51" spans="63:74" x14ac:dyDescent="0.25">
      <c r="BK51" s="129" t="s">
        <v>1776</v>
      </c>
      <c r="BL51" s="129" t="s">
        <v>1776</v>
      </c>
      <c r="BM51" s="128"/>
    </row>
    <row r="52" spans="63:74" x14ac:dyDescent="0.25">
      <c r="BK52" s="129" t="s">
        <v>1777</v>
      </c>
      <c r="BL52" s="129" t="s">
        <v>1778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417</v>
      </c>
      <c r="BL53" s="130">
        <f>SUM(DatosGenerales!C311,DatosGenerales!C300,DatosGenerales!C309)</f>
        <v>1174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1779</v>
      </c>
    </row>
    <row r="65" spans="63:71" x14ac:dyDescent="0.25">
      <c r="BK65" s="129" t="s">
        <v>1780</v>
      </c>
      <c r="BL65" s="129" t="s">
        <v>1781</v>
      </c>
      <c r="BM65" s="129" t="s">
        <v>1782</v>
      </c>
      <c r="BN65" s="129"/>
    </row>
    <row r="66" spans="63:71" x14ac:dyDescent="0.25">
      <c r="BK66" s="130">
        <f>SUM(DatosGenerales!C310:C311)</f>
        <v>41</v>
      </c>
      <c r="BL66" s="130">
        <f>SUM(DatosGenerales!C299:C300)</f>
        <v>1550</v>
      </c>
      <c r="BM66" s="130">
        <f>SUM(DatosGenerales!C308:C309)</f>
        <v>0</v>
      </c>
      <c r="BN66" s="130"/>
      <c r="BO66" s="117"/>
      <c r="BP66" s="117"/>
      <c r="BQ66" s="117"/>
      <c r="BR66" s="117"/>
      <c r="BS66" s="117"/>
    </row>
  </sheetData>
  <sheetProtection algorithmName="SHA-512" hashValue="fiWVf2wNkpm0tnNjjV2j8BtyBe775MrAJOoqQFfeGvDI5c9mQlL9MuDAMUXfh2xLNuF9dinudisiN2zCLWvpbQ==" saltValue="7OxTFsVwRshaUonwobpkr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5B24-E245-4371-97AC-05CB2B321E4E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1783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1784</v>
      </c>
      <c r="H3" s="125" t="s">
        <v>1785</v>
      </c>
      <c r="M3" s="125" t="s">
        <v>1786</v>
      </c>
      <c r="R3" s="125" t="s">
        <v>1787</v>
      </c>
      <c r="W3" s="125" t="s">
        <v>1788</v>
      </c>
      <c r="AB3" s="125" t="s">
        <v>1789</v>
      </c>
      <c r="AG3" s="125" t="s">
        <v>1790</v>
      </c>
      <c r="AL3" s="125" t="s">
        <v>1791</v>
      </c>
      <c r="AQ3" s="125" t="s">
        <v>1792</v>
      </c>
      <c r="AV3" s="125" t="s">
        <v>1793</v>
      </c>
      <c r="BA3" s="125" t="s">
        <v>1794</v>
      </c>
      <c r="BF3" s="125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1774</v>
      </c>
      <c r="D25" s="132">
        <v>100</v>
      </c>
      <c r="H25" s="131" t="s">
        <v>1774</v>
      </c>
      <c r="I25" s="132">
        <v>50</v>
      </c>
      <c r="M25" s="131" t="s">
        <v>1774</v>
      </c>
      <c r="N25" s="132">
        <v>10</v>
      </c>
      <c r="R25" s="131" t="s">
        <v>1774</v>
      </c>
      <c r="S25" s="132">
        <v>50</v>
      </c>
      <c r="W25" s="131" t="s">
        <v>1774</v>
      </c>
      <c r="X25" s="132">
        <v>50</v>
      </c>
      <c r="AB25" s="131" t="s">
        <v>1774</v>
      </c>
      <c r="AC25" s="132">
        <v>0</v>
      </c>
      <c r="AG25" s="131" t="s">
        <v>1774</v>
      </c>
      <c r="AH25" s="132">
        <v>0</v>
      </c>
      <c r="AL25" s="131" t="s">
        <v>1774</v>
      </c>
      <c r="AM25" s="132">
        <v>0</v>
      </c>
      <c r="AQ25" s="131" t="s">
        <v>1774</v>
      </c>
      <c r="AR25" s="132">
        <v>0</v>
      </c>
      <c r="AV25" s="131" t="s">
        <v>1774</v>
      </c>
      <c r="AW25" s="132">
        <v>10</v>
      </c>
      <c r="BA25" s="131" t="s">
        <v>1774</v>
      </c>
      <c r="BB25" s="132">
        <v>0</v>
      </c>
      <c r="BF25" s="131" t="s">
        <v>1774</v>
      </c>
      <c r="BG25" s="132">
        <v>50</v>
      </c>
    </row>
  </sheetData>
  <sheetProtection algorithmName="SHA-512" hashValue="wo2quMr7Y86ROB9paFwGLBjfQ5tDdCl2no6iaaKLRX8GRdzG/pVw9P2W2VpBT1HjKMLKw+3BG2Hse8LeOoA1Fg==" saltValue="mzg4cTmlgsm+ebD7mB5dx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17ED-745B-43B9-9F25-D5182B579457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37"/>
      <c r="BD4" s="137"/>
      <c r="BE4" s="205" t="s">
        <v>1801</v>
      </c>
      <c r="BF4" s="213"/>
      <c r="BG4" s="213"/>
      <c r="BH4" s="213"/>
      <c r="BI4" s="213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18" t="s">
        <v>245</v>
      </c>
      <c r="D6" s="138" t="s">
        <v>20</v>
      </c>
      <c r="E6" s="221" t="s">
        <v>114</v>
      </c>
      <c r="F6" s="222"/>
      <c r="G6" s="223"/>
      <c r="H6" s="138" t="s">
        <v>1013</v>
      </c>
      <c r="I6" s="101"/>
      <c r="L6" s="224" t="s">
        <v>82</v>
      </c>
      <c r="M6" s="225" t="s">
        <v>1802</v>
      </c>
      <c r="N6" s="225" t="s">
        <v>1803</v>
      </c>
      <c r="O6" s="226" t="s">
        <v>1005</v>
      </c>
      <c r="P6" s="226"/>
      <c r="Q6" s="226" t="s">
        <v>1008</v>
      </c>
      <c r="R6" s="226"/>
      <c r="AF6" s="103"/>
      <c r="AQ6" s="103"/>
    </row>
    <row r="7" spans="1:65" s="105" customFormat="1" ht="35.25" customHeight="1" x14ac:dyDescent="0.25">
      <c r="C7" s="219"/>
      <c r="D7" s="139"/>
      <c r="E7" s="140" t="s">
        <v>1010</v>
      </c>
      <c r="F7" s="140" t="s">
        <v>1011</v>
      </c>
      <c r="G7" s="140" t="s">
        <v>1012</v>
      </c>
      <c r="H7" s="139"/>
      <c r="I7" s="101"/>
      <c r="L7" s="224"/>
      <c r="M7" s="225"/>
      <c r="N7" s="225"/>
      <c r="O7" s="110" t="s">
        <v>1006</v>
      </c>
      <c r="P7" s="112" t="s">
        <v>1007</v>
      </c>
      <c r="Q7" s="110" t="s">
        <v>1006</v>
      </c>
      <c r="R7" s="112" t="s">
        <v>1007</v>
      </c>
      <c r="U7" s="141" t="s">
        <v>982</v>
      </c>
      <c r="V7" s="142" t="s">
        <v>983</v>
      </c>
      <c r="W7" s="142" t="s">
        <v>1804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1805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4" t="s">
        <v>1656</v>
      </c>
      <c r="AU7" s="215"/>
      <c r="AV7" s="214" t="s">
        <v>1806</v>
      </c>
      <c r="AW7" s="215" t="s">
        <v>1806</v>
      </c>
      <c r="AX7" s="214" t="s">
        <v>1807</v>
      </c>
      <c r="AY7" s="215" t="s">
        <v>1807</v>
      </c>
      <c r="AZ7" s="214" t="s">
        <v>1808</v>
      </c>
      <c r="BA7" s="215" t="s">
        <v>1808</v>
      </c>
      <c r="BB7" s="214" t="s">
        <v>1809</v>
      </c>
      <c r="BC7" s="215" t="s">
        <v>1809</v>
      </c>
      <c r="BD7" s="144"/>
      <c r="BF7" s="143" t="s">
        <v>1657</v>
      </c>
      <c r="BG7" s="142" t="s">
        <v>1658</v>
      </c>
      <c r="BH7" s="142" t="s">
        <v>1660</v>
      </c>
      <c r="BI7" s="142" t="s">
        <v>1661</v>
      </c>
      <c r="BJ7" s="142" t="s">
        <v>1662</v>
      </c>
      <c r="BK7" s="142" t="s">
        <v>1663</v>
      </c>
      <c r="BL7" s="141" t="s">
        <v>1665</v>
      </c>
    </row>
    <row r="8" spans="1:65" s="117" customFormat="1" ht="21" x14ac:dyDescent="0.25">
      <c r="C8" s="220"/>
      <c r="D8" s="145">
        <f>DatosMenores!C65</f>
        <v>1484</v>
      </c>
      <c r="E8" s="145">
        <f>DatosMenores!C66</f>
        <v>146</v>
      </c>
      <c r="F8" s="145">
        <f>DatosMenores!C67</f>
        <v>264</v>
      </c>
      <c r="G8" s="145">
        <f>DatosMenores!C68</f>
        <v>408</v>
      </c>
      <c r="H8" s="146">
        <f>DatosMenores!C69</f>
        <v>221</v>
      </c>
      <c r="I8" s="101"/>
      <c r="L8" s="118">
        <f>DatosMenores!C55</f>
        <v>33</v>
      </c>
      <c r="M8" s="119">
        <f>DatosMenores!C56</f>
        <v>28</v>
      </c>
      <c r="N8" s="119">
        <f>DatosMenores!C57</f>
        <v>263</v>
      </c>
      <c r="O8" s="119">
        <f>DatosMenores!C58</f>
        <v>0</v>
      </c>
      <c r="P8" s="118">
        <f>DatosMenores!C59</f>
        <v>0</v>
      </c>
      <c r="Q8" s="119">
        <f>DatosMenores!C60</f>
        <v>22</v>
      </c>
      <c r="R8" s="118">
        <f>DatosMenores!C61</f>
        <v>0</v>
      </c>
      <c r="U8" s="118">
        <f>DatosMenores!C33</f>
        <v>267</v>
      </c>
      <c r="V8" s="119">
        <f>SUM(DatosMenores!C34:C37)</f>
        <v>42</v>
      </c>
      <c r="W8" s="119">
        <f>DatosMenores!C38</f>
        <v>5</v>
      </c>
      <c r="X8" s="119">
        <f>DatosMenores!C39</f>
        <v>154</v>
      </c>
      <c r="Y8" s="119">
        <f>DatosMenores!C40</f>
        <v>42</v>
      </c>
      <c r="Z8" s="119">
        <f>DatosMenores!D41</f>
        <v>0</v>
      </c>
      <c r="AA8" s="119">
        <f>DatosMenores!C42</f>
        <v>0</v>
      </c>
      <c r="AB8" s="119">
        <f>DatosMenores!C43</f>
        <v>3</v>
      </c>
      <c r="AC8" s="119">
        <f>DatosMenores!C44</f>
        <v>0</v>
      </c>
      <c r="AD8" s="119">
        <f>DatosMenores!C45</f>
        <v>17</v>
      </c>
      <c r="AE8" s="118">
        <f>DatosMenores!C46</f>
        <v>0</v>
      </c>
      <c r="AG8" s="103"/>
      <c r="AI8" s="120">
        <f>DatosMenores!C7</f>
        <v>1</v>
      </c>
      <c r="AJ8" s="119">
        <f>DatosMenores!C8</f>
        <v>193</v>
      </c>
      <c r="AK8" s="119">
        <f>DatosMenores!C9</f>
        <v>74</v>
      </c>
      <c r="AL8" s="119">
        <f>DatosMenores!C10</f>
        <v>4</v>
      </c>
      <c r="AM8" s="119">
        <f>DatosMenores!C11</f>
        <v>38</v>
      </c>
      <c r="AN8" s="118">
        <f>DatosMenores!C12</f>
        <v>89</v>
      </c>
      <c r="AO8" s="119">
        <f>DatosMenores!C13</f>
        <v>95</v>
      </c>
      <c r="AP8" s="119">
        <f>DatosMenores!C14</f>
        <v>62</v>
      </c>
      <c r="AQ8" s="118">
        <f>DatosMenores!C15</f>
        <v>18</v>
      </c>
      <c r="AR8" s="103"/>
      <c r="AT8" s="147" t="s">
        <v>1018</v>
      </c>
      <c r="AU8" s="147" t="s">
        <v>1013</v>
      </c>
      <c r="AV8" s="147" t="s">
        <v>1018</v>
      </c>
      <c r="AW8" s="147" t="s">
        <v>1013</v>
      </c>
      <c r="AX8" s="147" t="s">
        <v>1018</v>
      </c>
      <c r="AY8" s="147" t="s">
        <v>1013</v>
      </c>
      <c r="AZ8" s="147" t="s">
        <v>1018</v>
      </c>
      <c r="BA8" s="147" t="s">
        <v>1013</v>
      </c>
      <c r="BB8" s="147" t="s">
        <v>1018</v>
      </c>
      <c r="BC8" s="147" t="s">
        <v>1013</v>
      </c>
      <c r="BE8" s="105"/>
      <c r="BF8" s="120">
        <f>DatosMenores!C105+DatosMenores!C106</f>
        <v>67</v>
      </c>
      <c r="BG8" s="119">
        <f>DatosMenores!C107</f>
        <v>10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27" t="s">
        <v>1014</v>
      </c>
      <c r="D9" s="148" t="s">
        <v>1015</v>
      </c>
      <c r="E9" s="147" t="s">
        <v>1016</v>
      </c>
      <c r="F9" s="105"/>
      <c r="G9" s="105"/>
      <c r="H9" s="105"/>
      <c r="AF9" s="105"/>
      <c r="AH9" s="149"/>
      <c r="AQ9" s="105"/>
      <c r="AT9" s="146">
        <f>DatosMenores!C86</f>
        <v>284</v>
      </c>
      <c r="AU9" s="146">
        <f>DatosMenores!C87</f>
        <v>1867</v>
      </c>
      <c r="AV9" s="146">
        <f>DatosMenores!C88</f>
        <v>355</v>
      </c>
      <c r="AW9" s="146">
        <f>DatosMenores!C89</f>
        <v>1195</v>
      </c>
      <c r="AX9" s="146">
        <f>DatosMenores!C90</f>
        <v>350</v>
      </c>
      <c r="AY9" s="146">
        <f>DatosMenores!C91</f>
        <v>1714</v>
      </c>
      <c r="AZ9" s="146">
        <f>DatosMenores!C92</f>
        <v>0</v>
      </c>
      <c r="BA9" s="146">
        <f>DatosMenores!C93</f>
        <v>0</v>
      </c>
      <c r="BB9" s="146">
        <f>DatosMenores!C94</f>
        <v>36</v>
      </c>
      <c r="BC9" s="146">
        <f>DatosMenores!C95</f>
        <v>5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28"/>
      <c r="D10" s="150">
        <f>DatosMenores!C70</f>
        <v>0</v>
      </c>
      <c r="E10" s="151">
        <f>DatosMenores!C71</f>
        <v>0</v>
      </c>
      <c r="F10" s="105"/>
      <c r="G10" s="105"/>
      <c r="H10" s="105"/>
      <c r="AI10" s="143" t="s">
        <v>1810</v>
      </c>
      <c r="AJ10" s="142" t="s">
        <v>651</v>
      </c>
      <c r="AK10" s="142" t="s">
        <v>969</v>
      </c>
      <c r="AL10" s="142" t="s">
        <v>1811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29" t="s">
        <v>1017</v>
      </c>
      <c r="D11" s="138" t="s">
        <v>1018</v>
      </c>
      <c r="E11" s="232" t="s">
        <v>1812</v>
      </c>
      <c r="F11" s="233"/>
      <c r="G11" s="233"/>
      <c r="H11" s="138" t="s">
        <v>1013</v>
      </c>
      <c r="AI11" s="120">
        <f>DatosMenores!C16</f>
        <v>0</v>
      </c>
      <c r="AJ11" s="119">
        <f>DatosMenores!C17</f>
        <v>1</v>
      </c>
      <c r="AK11" s="119">
        <f>DatosMenores!C18</f>
        <v>38</v>
      </c>
      <c r="AL11" s="119">
        <f>DatosMenores!C19</f>
        <v>85</v>
      </c>
      <c r="AM11" s="119">
        <f>DatosMenores!C20</f>
        <v>35</v>
      </c>
      <c r="AN11" s="119">
        <f>DatosMenores!C21</f>
        <v>45</v>
      </c>
      <c r="AO11" s="119">
        <f>DatosMenores!C23</f>
        <v>1</v>
      </c>
      <c r="AP11" s="119">
        <f>DatosMenores!C24</f>
        <v>111</v>
      </c>
      <c r="AQ11" s="119">
        <f>DatosMenores!C25</f>
        <v>25</v>
      </c>
      <c r="AR11" s="118">
        <f>DatosMenores!C26</f>
        <v>2</v>
      </c>
      <c r="AT11" s="214" t="s">
        <v>1667</v>
      </c>
      <c r="AU11" s="215" t="s">
        <v>1667</v>
      </c>
      <c r="AV11" s="214" t="s">
        <v>1668</v>
      </c>
      <c r="AW11" s="215" t="s">
        <v>1668</v>
      </c>
      <c r="AX11" s="216" t="s">
        <v>1669</v>
      </c>
      <c r="AY11" s="216" t="s">
        <v>1670</v>
      </c>
    </row>
    <row r="12" spans="1:65" ht="21" x14ac:dyDescent="0.25">
      <c r="C12" s="230"/>
      <c r="D12" s="139"/>
      <c r="E12" s="152" t="s">
        <v>1019</v>
      </c>
      <c r="F12" s="116" t="s">
        <v>1020</v>
      </c>
      <c r="G12" s="116" t="s">
        <v>1021</v>
      </c>
      <c r="H12" s="139"/>
      <c r="AT12" s="147" t="s">
        <v>1018</v>
      </c>
      <c r="AU12" s="147" t="s">
        <v>1013</v>
      </c>
      <c r="AV12" s="147" t="s">
        <v>1018</v>
      </c>
      <c r="AW12" s="147" t="s">
        <v>1013</v>
      </c>
      <c r="AX12" s="217"/>
      <c r="AY12" s="217"/>
    </row>
    <row r="13" spans="1:65" ht="12.75" customHeight="1" x14ac:dyDescent="0.25">
      <c r="C13" s="231"/>
      <c r="D13" s="153">
        <f>DatosMenores!C72</f>
        <v>600</v>
      </c>
      <c r="E13" s="154">
        <f>DatosMenores!C73</f>
        <v>152</v>
      </c>
      <c r="F13" s="122">
        <f>DatosMenores!C74</f>
        <v>6</v>
      </c>
      <c r="G13" s="122">
        <f>DatosMenores!C75</f>
        <v>454</v>
      </c>
      <c r="H13" s="155">
        <f>DatosMenores!C76</f>
        <v>339</v>
      </c>
      <c r="AT13" s="146">
        <f>DatosMenores!C96</f>
        <v>0</v>
      </c>
      <c r="AU13" s="146">
        <f>DatosMenores!C97</f>
        <v>0</v>
      </c>
      <c r="AV13" s="146">
        <f>DatosMenores!C98</f>
        <v>0</v>
      </c>
      <c r="AW13" s="146">
        <f>DatosMenores!C99</f>
        <v>0</v>
      </c>
      <c r="AX13" s="146">
        <f>DatosMenores!C100</f>
        <v>21</v>
      </c>
      <c r="AY13" s="146">
        <f>DatosMenores!C101</f>
        <v>0</v>
      </c>
    </row>
  </sheetData>
  <sheetProtection algorithmName="SHA-512" hashValue="kM4hln/XTnAczYO63mY0jDReBErX4IJuPUVfDmDjaZSSuJYgtBLhlEtVfoQrQy8G0nHYcVz6u/Bhju+XvP+6Tg==" saltValue="hO3za+HNhqqVEZKRjlEPAA==" spinCount="100000" sheet="1" selectLockedCells="1" selectUnlockedCells="1"/>
  <mergeCells count="24"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C9:C10"/>
    <mergeCell ref="C11:C13"/>
    <mergeCell ref="E11:G11"/>
    <mergeCell ref="AT11:AU11"/>
    <mergeCell ref="AV11:AW11"/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EBAA-A04F-4166-B4AD-66FD5656EE6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1813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1214</v>
      </c>
      <c r="F4" s="165" t="s">
        <v>1820</v>
      </c>
      <c r="G4" s="167">
        <f>DatosViolenciaDoméstica!E67</f>
        <v>175</v>
      </c>
      <c r="H4" s="168"/>
    </row>
    <row r="5" spans="1:30" x14ac:dyDescent="0.2">
      <c r="C5" s="165" t="s">
        <v>13</v>
      </c>
      <c r="D5" s="166">
        <f>DatosViolenciaDoméstica!C6</f>
        <v>2840</v>
      </c>
      <c r="F5" s="165" t="s">
        <v>1821</v>
      </c>
      <c r="G5" s="169">
        <f>DatosViolenciaDoméstica!F67</f>
        <v>250</v>
      </c>
      <c r="H5" s="168"/>
    </row>
    <row r="6" spans="1:30" x14ac:dyDescent="0.2">
      <c r="C6" s="165" t="s">
        <v>1822</v>
      </c>
      <c r="D6" s="166">
        <f>DatosViolenciaDoméstica!C7</f>
        <v>355</v>
      </c>
    </row>
    <row r="7" spans="1:30" x14ac:dyDescent="0.2">
      <c r="C7" s="165" t="s">
        <v>60</v>
      </c>
      <c r="D7" s="166">
        <f>DatosViolenciaDoméstica!C8</f>
        <v>17</v>
      </c>
    </row>
    <row r="8" spans="1:30" x14ac:dyDescent="0.2">
      <c r="C8" s="165" t="s">
        <v>1823</v>
      </c>
      <c r="D8" s="166">
        <f>DatosViolenciaDoméstica!C9</f>
        <v>0</v>
      </c>
    </row>
    <row r="9" spans="1:30" x14ac:dyDescent="0.2">
      <c r="C9" s="165" t="s">
        <v>1824</v>
      </c>
      <c r="D9" s="170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2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Q/nijBRzfl4NwTWJfx4ysGJGq7BDTxLb53uyEw6g1Mamk8zDtayI4K/iaTF4zkMN9S4R8P9Jc2wnmWkr7/FH5g==" saltValue="DGAoHxxiFmxwL1EsVyJw0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054D6-2CFD-4EA5-AD9C-72F203C10DA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1825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2474</v>
      </c>
      <c r="F4" s="165" t="s">
        <v>1820</v>
      </c>
      <c r="G4" s="167">
        <f>DatosViolenciaGénero!E82</f>
        <v>461</v>
      </c>
      <c r="H4" s="168"/>
    </row>
    <row r="5" spans="1:30" x14ac:dyDescent="0.2">
      <c r="C5" s="165" t="s">
        <v>40</v>
      </c>
      <c r="D5" s="166">
        <f>DatosViolenciaGénero!C5</f>
        <v>1465</v>
      </c>
      <c r="F5" s="165" t="s">
        <v>1821</v>
      </c>
      <c r="G5" s="167">
        <f>DatosViolenciaGénero!F82</f>
        <v>157</v>
      </c>
      <c r="H5" s="168"/>
    </row>
    <row r="6" spans="1:30" x14ac:dyDescent="0.2">
      <c r="C6" s="165" t="s">
        <v>1822</v>
      </c>
      <c r="D6" s="176">
        <f>DatosViolenciaGénero!C8</f>
        <v>242</v>
      </c>
    </row>
    <row r="7" spans="1:30" x14ac:dyDescent="0.2">
      <c r="C7" s="165" t="s">
        <v>60</v>
      </c>
      <c r="D7" s="176">
        <f>DatosViolenciaGénero!C9</f>
        <v>11</v>
      </c>
    </row>
    <row r="8" spans="1:30" x14ac:dyDescent="0.2">
      <c r="C8" s="165" t="s">
        <v>1826</v>
      </c>
      <c r="D8" s="166">
        <f>DatosViolenciaGénero!C11</f>
        <v>0</v>
      </c>
    </row>
    <row r="9" spans="1:30" x14ac:dyDescent="0.2">
      <c r="C9" s="165" t="s">
        <v>1827</v>
      </c>
      <c r="D9" s="166">
        <f>DatosViolenciaGénero!C12</f>
        <v>0</v>
      </c>
    </row>
    <row r="10" spans="1:30" x14ac:dyDescent="0.2">
      <c r="C10" s="165" t="s">
        <v>1819</v>
      </c>
      <c r="D10" s="176">
        <f>DatosViolenciaGénero!C6</f>
        <v>143</v>
      </c>
    </row>
    <row r="11" spans="1:30" x14ac:dyDescent="0.2">
      <c r="C11" s="165" t="s">
        <v>1823</v>
      </c>
      <c r="D11" s="176">
        <f>DatosViolenciaGénero!C10</f>
        <v>0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2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HT7vSoyQyGrBS464I9HwznBvopA+Pn9AlYC4UEKQII4YtTkz1mc41b2DgRK2lwk0RBpdnqq1ASdIbqYH1gijRQ==" saltValue="GOBzkk3U37WTFg80GTfFO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6" t="s">
        <v>18</v>
      </c>
      <c r="B7" s="11" t="s">
        <v>19</v>
      </c>
      <c r="C7" s="12">
        <v>6612</v>
      </c>
      <c r="D7" s="12">
        <v>8641</v>
      </c>
      <c r="E7" s="13">
        <v>-0.234810785788682</v>
      </c>
    </row>
    <row r="8" spans="1:5" x14ac:dyDescent="0.25">
      <c r="A8" s="187"/>
      <c r="B8" s="11" t="s">
        <v>20</v>
      </c>
      <c r="C8" s="12">
        <v>22801</v>
      </c>
      <c r="D8" s="12">
        <v>23364</v>
      </c>
      <c r="E8" s="13">
        <v>-2.4096901215545301E-2</v>
      </c>
    </row>
    <row r="9" spans="1:5" x14ac:dyDescent="0.25">
      <c r="A9" s="187"/>
      <c r="B9" s="11" t="s">
        <v>21</v>
      </c>
      <c r="C9" s="12">
        <v>22801</v>
      </c>
      <c r="D9" s="12">
        <v>23364</v>
      </c>
      <c r="E9" s="13">
        <v>-2.4096901215545301E-2</v>
      </c>
    </row>
    <row r="10" spans="1:5" x14ac:dyDescent="0.25">
      <c r="A10" s="187"/>
      <c r="B10" s="11" t="s">
        <v>22</v>
      </c>
      <c r="C10" s="12">
        <v>788</v>
      </c>
      <c r="D10" s="12">
        <v>2141</v>
      </c>
      <c r="E10" s="13">
        <v>-0.631947687996263</v>
      </c>
    </row>
    <row r="11" spans="1:5" x14ac:dyDescent="0.25">
      <c r="A11" s="188"/>
      <c r="B11" s="11" t="s">
        <v>23</v>
      </c>
      <c r="C11" s="12">
        <v>7378</v>
      </c>
      <c r="D11" s="12">
        <v>6612</v>
      </c>
      <c r="E11" s="13">
        <v>0.115849969751966</v>
      </c>
    </row>
    <row r="12" spans="1:5" x14ac:dyDescent="0.25">
      <c r="A12" s="186" t="s">
        <v>24</v>
      </c>
      <c r="B12" s="11" t="s">
        <v>25</v>
      </c>
      <c r="C12" s="12">
        <v>2997</v>
      </c>
      <c r="D12" s="12">
        <v>3433</v>
      </c>
      <c r="E12" s="13">
        <v>-0.12700262161374901</v>
      </c>
    </row>
    <row r="13" spans="1:5" x14ac:dyDescent="0.25">
      <c r="A13" s="187"/>
      <c r="B13" s="11" t="s">
        <v>26</v>
      </c>
      <c r="C13" s="12">
        <v>1987</v>
      </c>
      <c r="D13" s="12">
        <v>2763</v>
      </c>
      <c r="E13" s="13">
        <v>-0.28085414404632603</v>
      </c>
    </row>
    <row r="14" spans="1:5" x14ac:dyDescent="0.25">
      <c r="A14" s="188"/>
      <c r="B14" s="11" t="s">
        <v>27</v>
      </c>
      <c r="C14" s="12">
        <v>9518</v>
      </c>
      <c r="D14" s="12">
        <v>12972</v>
      </c>
      <c r="E14" s="13">
        <v>-0.26626580326857802</v>
      </c>
    </row>
    <row r="15" spans="1:5" x14ac:dyDescent="0.25">
      <c r="A15" s="186" t="s">
        <v>28</v>
      </c>
      <c r="B15" s="11" t="s">
        <v>29</v>
      </c>
      <c r="C15" s="12">
        <v>1585</v>
      </c>
      <c r="D15" s="12">
        <v>1466</v>
      </c>
      <c r="E15" s="13">
        <v>8.1173260572987696E-2</v>
      </c>
    </row>
    <row r="16" spans="1:5" x14ac:dyDescent="0.25">
      <c r="A16" s="187"/>
      <c r="B16" s="11" t="s">
        <v>30</v>
      </c>
      <c r="C16" s="12">
        <v>5184</v>
      </c>
      <c r="D16" s="12">
        <v>5126</v>
      </c>
      <c r="E16" s="13">
        <v>1.13148653921186E-2</v>
      </c>
    </row>
    <row r="17" spans="1:5" x14ac:dyDescent="0.25">
      <c r="A17" s="187"/>
      <c r="B17" s="11" t="s">
        <v>31</v>
      </c>
      <c r="C17" s="12">
        <v>94</v>
      </c>
      <c r="D17" s="12">
        <v>83</v>
      </c>
      <c r="E17" s="13">
        <v>0.132530120481928</v>
      </c>
    </row>
    <row r="18" spans="1:5" x14ac:dyDescent="0.25">
      <c r="A18" s="187"/>
      <c r="B18" s="11" t="s">
        <v>32</v>
      </c>
      <c r="C18" s="12">
        <v>3</v>
      </c>
      <c r="D18" s="12">
        <v>3</v>
      </c>
      <c r="E18" s="13">
        <v>0</v>
      </c>
    </row>
    <row r="19" spans="1:5" x14ac:dyDescent="0.25">
      <c r="A19" s="188"/>
      <c r="B19" s="11" t="s">
        <v>33</v>
      </c>
      <c r="C19" s="12">
        <v>1455</v>
      </c>
      <c r="D19" s="12">
        <v>1688</v>
      </c>
      <c r="E19" s="13">
        <v>-0.13803317535545001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4</v>
      </c>
      <c r="E23" s="13">
        <v>-1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204</v>
      </c>
      <c r="D25" s="12">
        <v>65</v>
      </c>
      <c r="E25" s="13">
        <v>2.1384615384615402</v>
      </c>
    </row>
    <row r="26" spans="1:5" x14ac:dyDescent="0.25">
      <c r="A26" s="10" t="s">
        <v>38</v>
      </c>
      <c r="B26" s="14"/>
      <c r="C26" s="12">
        <v>275</v>
      </c>
      <c r="D26" s="12">
        <v>107</v>
      </c>
      <c r="E26" s="13">
        <v>1.5700934579439301</v>
      </c>
    </row>
    <row r="27" spans="1:5" x14ac:dyDescent="0.25">
      <c r="A27" s="10" t="s">
        <v>39</v>
      </c>
      <c r="B27" s="14"/>
      <c r="C27" s="12">
        <v>48</v>
      </c>
      <c r="D27" s="12">
        <v>0</v>
      </c>
      <c r="E27" s="13">
        <v>0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5457</v>
      </c>
      <c r="D31" s="12">
        <v>5622</v>
      </c>
      <c r="E31" s="13">
        <v>-2.9348986125933799E-2</v>
      </c>
    </row>
    <row r="32" spans="1:5" x14ac:dyDescent="0.25">
      <c r="A32" s="186" t="s">
        <v>42</v>
      </c>
      <c r="B32" s="11" t="s">
        <v>43</v>
      </c>
      <c r="C32" s="12">
        <v>776</v>
      </c>
      <c r="D32" s="12">
        <v>917</v>
      </c>
      <c r="E32" s="13">
        <v>-0.15376226826608499</v>
      </c>
    </row>
    <row r="33" spans="1:5" x14ac:dyDescent="0.25">
      <c r="A33" s="187"/>
      <c r="B33" s="11" t="s">
        <v>44</v>
      </c>
      <c r="C33" s="12">
        <v>1263</v>
      </c>
      <c r="D33" s="12">
        <v>1181</v>
      </c>
      <c r="E33" s="13">
        <v>6.9432684165961003E-2</v>
      </c>
    </row>
    <row r="34" spans="1:5" x14ac:dyDescent="0.25">
      <c r="A34" s="187"/>
      <c r="B34" s="11" t="s">
        <v>45</v>
      </c>
      <c r="C34" s="12">
        <v>256</v>
      </c>
      <c r="D34" s="12">
        <v>220</v>
      </c>
      <c r="E34" s="13">
        <v>0.163636363636364</v>
      </c>
    </row>
    <row r="35" spans="1:5" x14ac:dyDescent="0.25">
      <c r="A35" s="187"/>
      <c r="B35" s="11" t="s">
        <v>46</v>
      </c>
      <c r="C35" s="12">
        <v>58</v>
      </c>
      <c r="D35" s="12">
        <v>58</v>
      </c>
      <c r="E35" s="13">
        <v>0</v>
      </c>
    </row>
    <row r="36" spans="1:5" x14ac:dyDescent="0.25">
      <c r="A36" s="188"/>
      <c r="B36" s="11" t="s">
        <v>47</v>
      </c>
      <c r="C36" s="12">
        <v>3042</v>
      </c>
      <c r="D36" s="12">
        <v>2747</v>
      </c>
      <c r="E36" s="13">
        <v>0.107389879868948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14109</v>
      </c>
      <c r="D40" s="12">
        <v>14557</v>
      </c>
      <c r="E40" s="13">
        <v>-3.07755718898125E-2</v>
      </c>
    </row>
    <row r="41" spans="1:5" x14ac:dyDescent="0.25">
      <c r="A41" s="10" t="s">
        <v>50</v>
      </c>
      <c r="B41" s="14"/>
      <c r="C41" s="12">
        <v>7519</v>
      </c>
      <c r="D41" s="12">
        <v>9304</v>
      </c>
      <c r="E41" s="13">
        <v>-0.191852966466036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6" t="s">
        <v>52</v>
      </c>
      <c r="B45" s="11" t="s">
        <v>19</v>
      </c>
      <c r="C45" s="12">
        <v>2285</v>
      </c>
      <c r="D45" s="12">
        <v>2831</v>
      </c>
      <c r="E45" s="13">
        <v>-0.19286471211586001</v>
      </c>
    </row>
    <row r="46" spans="1:5" x14ac:dyDescent="0.25">
      <c r="A46" s="187"/>
      <c r="B46" s="11" t="s">
        <v>53</v>
      </c>
      <c r="C46" s="12">
        <v>1402</v>
      </c>
      <c r="D46" s="12">
        <v>120</v>
      </c>
      <c r="E46" s="13">
        <v>10.6833333333333</v>
      </c>
    </row>
    <row r="47" spans="1:5" x14ac:dyDescent="0.25">
      <c r="A47" s="187"/>
      <c r="B47" s="11" t="s">
        <v>54</v>
      </c>
      <c r="C47" s="12">
        <v>5184</v>
      </c>
      <c r="D47" s="12">
        <v>5126</v>
      </c>
      <c r="E47" s="13">
        <v>1.13148653921186E-2</v>
      </c>
    </row>
    <row r="48" spans="1:5" x14ac:dyDescent="0.25">
      <c r="A48" s="188"/>
      <c r="B48" s="11" t="s">
        <v>23</v>
      </c>
      <c r="C48" s="12">
        <v>2919</v>
      </c>
      <c r="D48" s="12">
        <v>2285</v>
      </c>
      <c r="E48" s="13">
        <v>0.27746170678337001</v>
      </c>
    </row>
    <row r="49" spans="1:5" x14ac:dyDescent="0.25">
      <c r="A49" s="186" t="s">
        <v>55</v>
      </c>
      <c r="B49" s="11" t="s">
        <v>56</v>
      </c>
      <c r="C49" s="12">
        <v>4332</v>
      </c>
      <c r="D49" s="12">
        <v>4032</v>
      </c>
      <c r="E49" s="13">
        <v>7.4404761904761904E-2</v>
      </c>
    </row>
    <row r="50" spans="1:5" x14ac:dyDescent="0.25">
      <c r="A50" s="187"/>
      <c r="B50" s="11" t="s">
        <v>57</v>
      </c>
      <c r="C50" s="12">
        <v>238</v>
      </c>
      <c r="D50" s="12">
        <v>76</v>
      </c>
      <c r="E50" s="13">
        <v>2.1315789473684199</v>
      </c>
    </row>
    <row r="51" spans="1:5" x14ac:dyDescent="0.25">
      <c r="A51" s="187"/>
      <c r="B51" s="11" t="s">
        <v>58</v>
      </c>
      <c r="C51" s="12">
        <v>1082</v>
      </c>
      <c r="D51" s="12">
        <v>1396</v>
      </c>
      <c r="E51" s="13">
        <v>-0.22492836676217801</v>
      </c>
    </row>
    <row r="52" spans="1:5" x14ac:dyDescent="0.25">
      <c r="A52" s="188"/>
      <c r="B52" s="11" t="s">
        <v>59</v>
      </c>
      <c r="C52" s="12">
        <v>300</v>
      </c>
      <c r="D52" s="12">
        <v>288</v>
      </c>
      <c r="E52" s="13">
        <v>4.1666666666666699E-2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6" t="s">
        <v>61</v>
      </c>
      <c r="B56" s="11" t="s">
        <v>54</v>
      </c>
      <c r="C56" s="12">
        <v>116</v>
      </c>
      <c r="D56" s="12">
        <v>69</v>
      </c>
      <c r="E56" s="13">
        <v>0.68115942028985499</v>
      </c>
    </row>
    <row r="57" spans="1:5" x14ac:dyDescent="0.25">
      <c r="A57" s="187"/>
      <c r="B57" s="11" t="s">
        <v>53</v>
      </c>
      <c r="C57" s="12">
        <v>7</v>
      </c>
      <c r="D57" s="12">
        <v>7</v>
      </c>
      <c r="E57" s="13">
        <v>0</v>
      </c>
    </row>
    <row r="58" spans="1:5" x14ac:dyDescent="0.25">
      <c r="A58" s="187"/>
      <c r="B58" s="11" t="s">
        <v>19</v>
      </c>
      <c r="C58" s="12">
        <v>59</v>
      </c>
      <c r="D58" s="12">
        <v>43</v>
      </c>
      <c r="E58" s="13">
        <v>0.372093023255814</v>
      </c>
    </row>
    <row r="59" spans="1:5" x14ac:dyDescent="0.25">
      <c r="A59" s="187"/>
      <c r="B59" s="11" t="s">
        <v>23</v>
      </c>
      <c r="C59" s="12">
        <v>56</v>
      </c>
      <c r="D59" s="12">
        <v>59</v>
      </c>
      <c r="E59" s="13">
        <v>-5.0847457627118599E-2</v>
      </c>
    </row>
    <row r="60" spans="1:5" x14ac:dyDescent="0.25">
      <c r="A60" s="187"/>
      <c r="B60" s="11" t="s">
        <v>62</v>
      </c>
      <c r="C60" s="12">
        <v>29</v>
      </c>
      <c r="D60" s="12">
        <v>51</v>
      </c>
      <c r="E60" s="13">
        <v>-0.43137254901960798</v>
      </c>
    </row>
    <row r="61" spans="1:5" x14ac:dyDescent="0.25">
      <c r="A61" s="188"/>
      <c r="B61" s="11" t="s">
        <v>63</v>
      </c>
      <c r="C61" s="12">
        <v>5</v>
      </c>
      <c r="D61" s="12">
        <v>6</v>
      </c>
      <c r="E61" s="13">
        <v>-0.16666666666666699</v>
      </c>
    </row>
    <row r="62" spans="1:5" x14ac:dyDescent="0.25">
      <c r="A62" s="186" t="s">
        <v>64</v>
      </c>
      <c r="B62" s="11" t="s">
        <v>65</v>
      </c>
      <c r="C62" s="12">
        <v>92</v>
      </c>
      <c r="D62" s="12">
        <v>59</v>
      </c>
      <c r="E62" s="13">
        <v>0.55932203389830504</v>
      </c>
    </row>
    <row r="63" spans="1:5" x14ac:dyDescent="0.25">
      <c r="A63" s="187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25">
      <c r="A64" s="188"/>
      <c r="B64" s="11" t="s">
        <v>66</v>
      </c>
      <c r="C64" s="12">
        <v>0</v>
      </c>
      <c r="D64" s="12">
        <v>3</v>
      </c>
      <c r="E64" s="13">
        <v>-1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5"/>
      <c r="E68" s="13">
        <v>0</v>
      </c>
    </row>
    <row r="69" spans="1:5" x14ac:dyDescent="0.25">
      <c r="A69" s="10" t="s">
        <v>36</v>
      </c>
      <c r="B69" s="14"/>
      <c r="C69" s="12">
        <v>0</v>
      </c>
      <c r="D69" s="15"/>
      <c r="E69" s="13">
        <v>0</v>
      </c>
    </row>
    <row r="70" spans="1:5" x14ac:dyDescent="0.25">
      <c r="A70" s="10" t="s">
        <v>37</v>
      </c>
      <c r="B70" s="14"/>
      <c r="C70" s="12">
        <v>4</v>
      </c>
      <c r="D70" s="15"/>
      <c r="E70" s="13">
        <v>0</v>
      </c>
    </row>
    <row r="71" spans="1:5" x14ac:dyDescent="0.25">
      <c r="A71" s="10" t="s">
        <v>38</v>
      </c>
      <c r="B71" s="14"/>
      <c r="C71" s="12">
        <v>7</v>
      </c>
      <c r="D71" s="15"/>
      <c r="E71" s="13">
        <v>0</v>
      </c>
    </row>
    <row r="72" spans="1:5" x14ac:dyDescent="0.25">
      <c r="A72" s="10" t="s">
        <v>39</v>
      </c>
      <c r="B72" s="14"/>
      <c r="C72" s="12">
        <v>1</v>
      </c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0"/>
      <c r="B76" s="11" t="s">
        <v>49</v>
      </c>
      <c r="C76" s="12">
        <v>3</v>
      </c>
      <c r="D76" s="12">
        <v>6</v>
      </c>
      <c r="E76" s="13">
        <v>-0.5</v>
      </c>
    </row>
    <row r="77" spans="1:5" x14ac:dyDescent="0.25">
      <c r="A77" s="191"/>
      <c r="B77" s="11" t="s">
        <v>58</v>
      </c>
      <c r="C77" s="12">
        <v>0</v>
      </c>
      <c r="D77" s="12">
        <v>2</v>
      </c>
      <c r="E77" s="13">
        <v>-1</v>
      </c>
    </row>
    <row r="78" spans="1:5" x14ac:dyDescent="0.25">
      <c r="A78" s="191"/>
      <c r="B78" s="11" t="s">
        <v>65</v>
      </c>
      <c r="C78" s="12">
        <v>6</v>
      </c>
      <c r="D78" s="12">
        <v>6</v>
      </c>
      <c r="E78" s="13">
        <v>0</v>
      </c>
    </row>
    <row r="79" spans="1:5" x14ac:dyDescent="0.25">
      <c r="A79" s="191"/>
      <c r="B79" s="11" t="s">
        <v>69</v>
      </c>
      <c r="C79" s="12">
        <v>3</v>
      </c>
      <c r="D79" s="12">
        <v>2</v>
      </c>
      <c r="E79" s="13">
        <v>0.5</v>
      </c>
    </row>
    <row r="80" spans="1:5" x14ac:dyDescent="0.25">
      <c r="A80" s="192"/>
      <c r="B80" s="11" t="s">
        <v>70</v>
      </c>
      <c r="C80" s="12">
        <v>0</v>
      </c>
      <c r="D80" s="12">
        <v>1</v>
      </c>
      <c r="E80" s="13">
        <v>-1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6" t="s">
        <v>72</v>
      </c>
      <c r="B84" s="11" t="s">
        <v>73</v>
      </c>
      <c r="C84" s="12">
        <v>7519</v>
      </c>
      <c r="D84" s="12">
        <v>9304</v>
      </c>
      <c r="E84" s="13">
        <v>-0.191852966466036</v>
      </c>
    </row>
    <row r="85" spans="1:5" x14ac:dyDescent="0.25">
      <c r="A85" s="188"/>
      <c r="B85" s="11" t="s">
        <v>74</v>
      </c>
      <c r="C85" s="12">
        <v>977</v>
      </c>
      <c r="D85" s="12">
        <v>1293</v>
      </c>
      <c r="E85" s="13">
        <v>-0.244392884764114</v>
      </c>
    </row>
    <row r="86" spans="1:5" x14ac:dyDescent="0.25">
      <c r="A86" s="186" t="s">
        <v>75</v>
      </c>
      <c r="B86" s="11" t="s">
        <v>73</v>
      </c>
      <c r="C86" s="12">
        <v>3978</v>
      </c>
      <c r="D86" s="12">
        <v>4689</v>
      </c>
      <c r="E86" s="13">
        <v>-0.151631477927063</v>
      </c>
    </row>
    <row r="87" spans="1:5" x14ac:dyDescent="0.25">
      <c r="A87" s="188"/>
      <c r="B87" s="11" t="s">
        <v>74</v>
      </c>
      <c r="C87" s="12">
        <v>473</v>
      </c>
      <c r="D87" s="12">
        <v>577</v>
      </c>
      <c r="E87" s="13">
        <v>-0.180242634315425</v>
      </c>
    </row>
    <row r="88" spans="1:5" x14ac:dyDescent="0.25">
      <c r="A88" s="186" t="s">
        <v>76</v>
      </c>
      <c r="B88" s="11" t="s">
        <v>73</v>
      </c>
      <c r="C88" s="12">
        <v>310</v>
      </c>
      <c r="D88" s="12">
        <v>328</v>
      </c>
      <c r="E88" s="13">
        <v>-5.4878048780487798E-2</v>
      </c>
    </row>
    <row r="89" spans="1:5" x14ac:dyDescent="0.25">
      <c r="A89" s="188"/>
      <c r="B89" s="11" t="s">
        <v>74</v>
      </c>
      <c r="C89" s="12">
        <v>32</v>
      </c>
      <c r="D89" s="12">
        <v>41</v>
      </c>
      <c r="E89" s="13">
        <v>-0.219512195121951</v>
      </c>
    </row>
    <row r="90" spans="1:5" x14ac:dyDescent="0.25">
      <c r="A90" s="186" t="s">
        <v>77</v>
      </c>
      <c r="B90" s="11" t="s">
        <v>73</v>
      </c>
      <c r="C90" s="12">
        <v>0</v>
      </c>
      <c r="D90" s="15"/>
      <c r="E90" s="13">
        <v>0</v>
      </c>
    </row>
    <row r="91" spans="1:5" x14ac:dyDescent="0.25">
      <c r="A91" s="188"/>
      <c r="B91" s="11" t="s">
        <v>74</v>
      </c>
      <c r="C91" s="12">
        <v>0</v>
      </c>
      <c r="D91" s="15"/>
      <c r="E91" s="13">
        <v>0</v>
      </c>
    </row>
    <row r="92" spans="1:5" x14ac:dyDescent="0.25">
      <c r="A92" s="1"/>
    </row>
    <row r="93" spans="1:5" x14ac:dyDescent="0.25">
      <c r="A93" s="189" t="s">
        <v>78</v>
      </c>
      <c r="B93" s="189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2534</v>
      </c>
      <c r="D95" s="12">
        <v>2643</v>
      </c>
      <c r="E95" s="13">
        <v>-4.1241013999243299E-2</v>
      </c>
    </row>
    <row r="96" spans="1:5" x14ac:dyDescent="0.25">
      <c r="A96" s="10" t="s">
        <v>80</v>
      </c>
      <c r="B96" s="14"/>
      <c r="C96" s="12">
        <v>0</v>
      </c>
      <c r="D96" s="12">
        <v>10</v>
      </c>
      <c r="E96" s="13">
        <v>-1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5130</v>
      </c>
      <c r="D100" s="12">
        <v>5141</v>
      </c>
      <c r="E100" s="13">
        <v>-2.1396615444466099E-3</v>
      </c>
    </row>
    <row r="101" spans="1:5" x14ac:dyDescent="0.25">
      <c r="A101" s="10" t="s">
        <v>82</v>
      </c>
      <c r="B101" s="14"/>
      <c r="C101" s="12">
        <v>2389</v>
      </c>
      <c r="D101" s="12">
        <v>2664</v>
      </c>
      <c r="E101" s="13">
        <v>-0.103228228228228</v>
      </c>
    </row>
    <row r="102" spans="1:5" x14ac:dyDescent="0.25">
      <c r="A102" s="10" t="s">
        <v>80</v>
      </c>
      <c r="B102" s="14"/>
      <c r="C102" s="12">
        <v>11</v>
      </c>
      <c r="D102" s="12">
        <v>10</v>
      </c>
      <c r="E102" s="13">
        <v>0.1</v>
      </c>
    </row>
    <row r="103" spans="1:5" x14ac:dyDescent="0.25">
      <c r="A103" s="1"/>
    </row>
    <row r="104" spans="1:5" x14ac:dyDescent="0.25">
      <c r="A104" s="189" t="s">
        <v>83</v>
      </c>
      <c r="B104" s="189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6" t="s">
        <v>79</v>
      </c>
      <c r="B106" s="11" t="s">
        <v>84</v>
      </c>
      <c r="C106" s="12">
        <v>2033</v>
      </c>
      <c r="D106" s="12">
        <v>1018</v>
      </c>
      <c r="E106" s="13">
        <v>0.99705304518663995</v>
      </c>
    </row>
    <row r="107" spans="1:5" x14ac:dyDescent="0.25">
      <c r="A107" s="187"/>
      <c r="B107" s="11" t="s">
        <v>85</v>
      </c>
      <c r="C107" s="12">
        <v>1213</v>
      </c>
      <c r="D107" s="12">
        <v>1660</v>
      </c>
      <c r="E107" s="13">
        <v>-0.26927710843373498</v>
      </c>
    </row>
    <row r="108" spans="1:5" x14ac:dyDescent="0.25">
      <c r="A108" s="188"/>
      <c r="B108" s="11" t="s">
        <v>86</v>
      </c>
      <c r="C108" s="12">
        <v>198</v>
      </c>
      <c r="D108" s="12">
        <v>158</v>
      </c>
      <c r="E108" s="13">
        <v>0.253164556962025</v>
      </c>
    </row>
    <row r="109" spans="1:5" x14ac:dyDescent="0.25">
      <c r="A109" s="186" t="s">
        <v>82</v>
      </c>
      <c r="B109" s="11" t="s">
        <v>87</v>
      </c>
      <c r="C109" s="12">
        <v>141</v>
      </c>
      <c r="D109" s="12">
        <v>43</v>
      </c>
      <c r="E109" s="13">
        <v>2.2790697674418601</v>
      </c>
    </row>
    <row r="110" spans="1:5" x14ac:dyDescent="0.25">
      <c r="A110" s="188"/>
      <c r="B110" s="11" t="s">
        <v>86</v>
      </c>
      <c r="C110" s="12">
        <v>393</v>
      </c>
      <c r="D110" s="12">
        <v>389</v>
      </c>
      <c r="E110" s="13">
        <v>1.02827763496144E-2</v>
      </c>
    </row>
    <row r="111" spans="1:5" x14ac:dyDescent="0.25">
      <c r="A111" s="10" t="s">
        <v>80</v>
      </c>
      <c r="B111" s="14"/>
      <c r="C111" s="12">
        <v>28</v>
      </c>
      <c r="D111" s="12">
        <v>13</v>
      </c>
      <c r="E111" s="13">
        <v>1.15384615384615</v>
      </c>
    </row>
    <row r="112" spans="1:5" x14ac:dyDescent="0.25">
      <c r="A112" s="1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6" t="s">
        <v>79</v>
      </c>
      <c r="B115" s="11" t="s">
        <v>84</v>
      </c>
      <c r="C115" s="12">
        <v>161</v>
      </c>
      <c r="D115" s="12">
        <v>106</v>
      </c>
      <c r="E115" s="13">
        <v>0.51886792452830199</v>
      </c>
    </row>
    <row r="116" spans="1:5" x14ac:dyDescent="0.25">
      <c r="A116" s="187"/>
      <c r="B116" s="11" t="s">
        <v>85</v>
      </c>
      <c r="C116" s="12">
        <v>54</v>
      </c>
      <c r="D116" s="12">
        <v>93</v>
      </c>
      <c r="E116" s="13">
        <v>-0.41935483870967699</v>
      </c>
    </row>
    <row r="117" spans="1:5" x14ac:dyDescent="0.25">
      <c r="A117" s="188"/>
      <c r="B117" s="11" t="s">
        <v>86</v>
      </c>
      <c r="C117" s="12">
        <v>47</v>
      </c>
      <c r="D117" s="12">
        <v>13</v>
      </c>
      <c r="E117" s="13">
        <v>2.6153846153846199</v>
      </c>
    </row>
    <row r="118" spans="1:5" x14ac:dyDescent="0.25">
      <c r="A118" s="186" t="s">
        <v>82</v>
      </c>
      <c r="B118" s="11" t="s">
        <v>87</v>
      </c>
      <c r="C118" s="12">
        <v>9</v>
      </c>
      <c r="D118" s="12">
        <v>11</v>
      </c>
      <c r="E118" s="13">
        <v>-0.18181818181818199</v>
      </c>
    </row>
    <row r="119" spans="1:5" x14ac:dyDescent="0.25">
      <c r="A119" s="188"/>
      <c r="B119" s="11" t="s">
        <v>86</v>
      </c>
      <c r="C119" s="12">
        <v>36</v>
      </c>
      <c r="D119" s="12">
        <v>22</v>
      </c>
      <c r="E119" s="13">
        <v>0.63636363636363602</v>
      </c>
    </row>
    <row r="120" spans="1:5" x14ac:dyDescent="0.25">
      <c r="A120" s="10" t="s">
        <v>80</v>
      </c>
      <c r="B120" s="14"/>
      <c r="C120" s="12">
        <v>1</v>
      </c>
      <c r="D120" s="12">
        <v>0</v>
      </c>
      <c r="E120" s="13">
        <v>0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6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8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6" t="s">
        <v>93</v>
      </c>
      <c r="B126" s="11" t="s">
        <v>91</v>
      </c>
      <c r="C126" s="12">
        <v>282</v>
      </c>
      <c r="D126" s="12">
        <v>259</v>
      </c>
      <c r="E126" s="13">
        <v>8.8803088803088806E-2</v>
      </c>
    </row>
    <row r="127" spans="1:5" x14ac:dyDescent="0.25">
      <c r="A127" s="188"/>
      <c r="B127" s="11" t="s">
        <v>92</v>
      </c>
      <c r="C127" s="12">
        <v>939</v>
      </c>
      <c r="D127" s="12">
        <v>501</v>
      </c>
      <c r="E127" s="13">
        <v>0.87425149700598803</v>
      </c>
    </row>
    <row r="128" spans="1:5" x14ac:dyDescent="0.25">
      <c r="A128" s="186" t="s">
        <v>94</v>
      </c>
      <c r="B128" s="11" t="s">
        <v>91</v>
      </c>
      <c r="C128" s="12">
        <v>5878</v>
      </c>
      <c r="D128" s="12">
        <v>20875</v>
      </c>
      <c r="E128" s="13">
        <v>-0.71841916167664699</v>
      </c>
    </row>
    <row r="129" spans="1:5" x14ac:dyDescent="0.25">
      <c r="A129" s="188"/>
      <c r="B129" s="11" t="s">
        <v>92</v>
      </c>
      <c r="C129" s="12">
        <v>7048</v>
      </c>
      <c r="D129" s="12">
        <v>2916</v>
      </c>
      <c r="E129" s="13">
        <v>1.41700960219479</v>
      </c>
    </row>
    <row r="130" spans="1:5" x14ac:dyDescent="0.25">
      <c r="A130" s="186" t="s">
        <v>95</v>
      </c>
      <c r="B130" s="11" t="s">
        <v>91</v>
      </c>
      <c r="C130" s="12">
        <v>2866</v>
      </c>
      <c r="D130" s="15"/>
      <c r="E130" s="13">
        <v>0</v>
      </c>
    </row>
    <row r="131" spans="1:5" x14ac:dyDescent="0.25">
      <c r="A131" s="188"/>
      <c r="B131" s="11" t="s">
        <v>92</v>
      </c>
      <c r="C131" s="12">
        <v>115</v>
      </c>
      <c r="D131" s="15"/>
      <c r="E131" s="13">
        <v>0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6" t="s">
        <v>97</v>
      </c>
      <c r="B135" s="11" t="s">
        <v>98</v>
      </c>
      <c r="C135" s="12">
        <v>113</v>
      </c>
      <c r="D135" s="12">
        <v>100</v>
      </c>
      <c r="E135" s="13">
        <v>0.13</v>
      </c>
    </row>
    <row r="136" spans="1:5" x14ac:dyDescent="0.25">
      <c r="A136" s="188"/>
      <c r="B136" s="11" t="s">
        <v>99</v>
      </c>
      <c r="C136" s="12">
        <v>12</v>
      </c>
      <c r="D136" s="12">
        <v>15</v>
      </c>
      <c r="E136" s="13">
        <v>-0.2</v>
      </c>
    </row>
    <row r="137" spans="1:5" x14ac:dyDescent="0.25">
      <c r="A137" s="186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88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6" t="s">
        <v>101</v>
      </c>
      <c r="B139" s="11" t="s">
        <v>98</v>
      </c>
      <c r="C139" s="12">
        <v>0</v>
      </c>
      <c r="D139" s="12">
        <v>5</v>
      </c>
      <c r="E139" s="13">
        <v>-1</v>
      </c>
    </row>
    <row r="140" spans="1:5" x14ac:dyDescent="0.25">
      <c r="A140" s="188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265</v>
      </c>
      <c r="D144" s="12">
        <v>233</v>
      </c>
      <c r="E144" s="13">
        <v>0.137339055793991</v>
      </c>
    </row>
    <row r="145" spans="1:5" x14ac:dyDescent="0.25">
      <c r="A145" s="186" t="s">
        <v>105</v>
      </c>
      <c r="B145" s="11" t="s">
        <v>106</v>
      </c>
      <c r="C145" s="12">
        <v>19</v>
      </c>
      <c r="D145" s="12">
        <v>12</v>
      </c>
      <c r="E145" s="13">
        <v>0.58333333333333304</v>
      </c>
    </row>
    <row r="146" spans="1:5" x14ac:dyDescent="0.25">
      <c r="A146" s="187"/>
      <c r="B146" s="11" t="s">
        <v>107</v>
      </c>
      <c r="C146" s="12">
        <v>72</v>
      </c>
      <c r="D146" s="12">
        <v>93</v>
      </c>
      <c r="E146" s="13">
        <v>-0.225806451612903</v>
      </c>
    </row>
    <row r="147" spans="1:5" x14ac:dyDescent="0.25">
      <c r="A147" s="187"/>
      <c r="B147" s="11" t="s">
        <v>108</v>
      </c>
      <c r="C147" s="12">
        <v>35</v>
      </c>
      <c r="D147" s="12">
        <v>16</v>
      </c>
      <c r="E147" s="13">
        <v>1.1875</v>
      </c>
    </row>
    <row r="148" spans="1:5" x14ac:dyDescent="0.25">
      <c r="A148" s="187"/>
      <c r="B148" s="11" t="s">
        <v>109</v>
      </c>
      <c r="C148" s="12">
        <v>35</v>
      </c>
      <c r="D148" s="12">
        <v>45</v>
      </c>
      <c r="E148" s="13">
        <v>-0.22222222222222199</v>
      </c>
    </row>
    <row r="149" spans="1:5" x14ac:dyDescent="0.25">
      <c r="A149" s="187"/>
      <c r="B149" s="11" t="s">
        <v>110</v>
      </c>
      <c r="C149" s="12">
        <v>92</v>
      </c>
      <c r="D149" s="12">
        <v>57</v>
      </c>
      <c r="E149" s="13">
        <v>0.61403508771929804</v>
      </c>
    </row>
    <row r="150" spans="1:5" x14ac:dyDescent="0.25">
      <c r="A150" s="188"/>
      <c r="B150" s="11" t="s">
        <v>111</v>
      </c>
      <c r="C150" s="12">
        <v>12</v>
      </c>
      <c r="D150" s="12">
        <v>10</v>
      </c>
      <c r="E150" s="13">
        <v>0.2</v>
      </c>
    </row>
    <row r="151" spans="1:5" x14ac:dyDescent="0.25">
      <c r="A151" s="186" t="s">
        <v>112</v>
      </c>
      <c r="B151" s="11" t="s">
        <v>113</v>
      </c>
      <c r="C151" s="12">
        <v>138</v>
      </c>
      <c r="D151" s="12">
        <v>120</v>
      </c>
      <c r="E151" s="13">
        <v>0.15</v>
      </c>
    </row>
    <row r="152" spans="1:5" x14ac:dyDescent="0.25">
      <c r="A152" s="188"/>
      <c r="B152" s="11" t="s">
        <v>114</v>
      </c>
      <c r="C152" s="12">
        <v>139</v>
      </c>
      <c r="D152" s="12">
        <v>93</v>
      </c>
      <c r="E152" s="13">
        <v>0.494623655913978</v>
      </c>
    </row>
    <row r="153" spans="1:5" x14ac:dyDescent="0.25">
      <c r="A153" s="186" t="s">
        <v>115</v>
      </c>
      <c r="B153" s="11" t="s">
        <v>19</v>
      </c>
      <c r="C153" s="12">
        <v>46</v>
      </c>
      <c r="D153" s="12">
        <v>26</v>
      </c>
      <c r="E153" s="13">
        <v>0.76923076923076905</v>
      </c>
    </row>
    <row r="154" spans="1:5" x14ac:dyDescent="0.25">
      <c r="A154" s="188"/>
      <c r="B154" s="11" t="s">
        <v>23</v>
      </c>
      <c r="C154" s="12">
        <v>34</v>
      </c>
      <c r="D154" s="12">
        <v>46</v>
      </c>
      <c r="E154" s="13">
        <v>-0.26086956521739102</v>
      </c>
    </row>
    <row r="155" spans="1:5" x14ac:dyDescent="0.25">
      <c r="A155" s="10" t="s">
        <v>116</v>
      </c>
      <c r="B155" s="14"/>
      <c r="C155" s="12">
        <v>0</v>
      </c>
      <c r="D155" s="15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6" t="s">
        <v>118</v>
      </c>
      <c r="B159" s="11" t="s">
        <v>119</v>
      </c>
      <c r="C159" s="12">
        <v>1150</v>
      </c>
      <c r="D159" s="12">
        <v>988</v>
      </c>
      <c r="E159" s="13">
        <v>0.16396761133603199</v>
      </c>
    </row>
    <row r="160" spans="1:5" x14ac:dyDescent="0.25">
      <c r="A160" s="187"/>
      <c r="B160" s="11" t="s">
        <v>120</v>
      </c>
      <c r="C160" s="12">
        <v>532</v>
      </c>
      <c r="D160" s="12">
        <v>431</v>
      </c>
      <c r="E160" s="13">
        <v>0.23433874709976801</v>
      </c>
    </row>
    <row r="161" spans="1:5" x14ac:dyDescent="0.25">
      <c r="A161" s="187"/>
      <c r="B161" s="11" t="s">
        <v>121</v>
      </c>
      <c r="C161" s="12">
        <v>470</v>
      </c>
      <c r="D161" s="12">
        <v>487</v>
      </c>
      <c r="E161" s="13">
        <v>-3.4907597535934302E-2</v>
      </c>
    </row>
    <row r="162" spans="1:5" x14ac:dyDescent="0.25">
      <c r="A162" s="187"/>
      <c r="B162" s="11" t="s">
        <v>122</v>
      </c>
      <c r="C162" s="12">
        <v>0</v>
      </c>
      <c r="D162" s="12">
        <v>92</v>
      </c>
      <c r="E162" s="13">
        <v>-1</v>
      </c>
    </row>
    <row r="163" spans="1:5" x14ac:dyDescent="0.25">
      <c r="A163" s="187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7"/>
      <c r="B164" s="11" t="s">
        <v>124</v>
      </c>
      <c r="C164" s="12">
        <v>0</v>
      </c>
      <c r="D164" s="12">
        <v>25</v>
      </c>
      <c r="E164" s="13">
        <v>-1</v>
      </c>
    </row>
    <row r="165" spans="1:5" x14ac:dyDescent="0.25">
      <c r="A165" s="187"/>
      <c r="B165" s="11" t="s">
        <v>125</v>
      </c>
      <c r="C165" s="12">
        <v>2159</v>
      </c>
      <c r="D165" s="12">
        <v>3001</v>
      </c>
      <c r="E165" s="13">
        <v>-0.28057314228590502</v>
      </c>
    </row>
    <row r="166" spans="1:5" x14ac:dyDescent="0.25">
      <c r="A166" s="187"/>
      <c r="B166" s="11" t="s">
        <v>126</v>
      </c>
      <c r="C166" s="12">
        <v>40</v>
      </c>
      <c r="D166" s="12">
        <v>13</v>
      </c>
      <c r="E166" s="13">
        <v>2.0769230769230802</v>
      </c>
    </row>
    <row r="167" spans="1:5" x14ac:dyDescent="0.25">
      <c r="A167" s="187"/>
      <c r="B167" s="11" t="s">
        <v>127</v>
      </c>
      <c r="C167" s="12">
        <v>201</v>
      </c>
      <c r="D167" s="12">
        <v>189</v>
      </c>
      <c r="E167" s="13">
        <v>6.3492063492063502E-2</v>
      </c>
    </row>
    <row r="168" spans="1:5" x14ac:dyDescent="0.25">
      <c r="A168" s="187"/>
      <c r="B168" s="11" t="s">
        <v>128</v>
      </c>
      <c r="C168" s="12">
        <v>440</v>
      </c>
      <c r="D168" s="12">
        <v>381</v>
      </c>
      <c r="E168" s="13">
        <v>0.15485564304461899</v>
      </c>
    </row>
    <row r="169" spans="1:5" x14ac:dyDescent="0.25">
      <c r="A169" s="187"/>
      <c r="B169" s="11" t="s">
        <v>129</v>
      </c>
      <c r="C169" s="12">
        <v>41</v>
      </c>
      <c r="D169" s="12">
        <v>39</v>
      </c>
      <c r="E169" s="13">
        <v>5.1282051282051301E-2</v>
      </c>
    </row>
    <row r="170" spans="1:5" x14ac:dyDescent="0.25">
      <c r="A170" s="187"/>
      <c r="B170" s="11" t="s">
        <v>130</v>
      </c>
      <c r="C170" s="12">
        <v>580</v>
      </c>
      <c r="D170" s="12">
        <v>539</v>
      </c>
      <c r="E170" s="13">
        <v>7.6066790352504604E-2</v>
      </c>
    </row>
    <row r="171" spans="1:5" x14ac:dyDescent="0.25">
      <c r="A171" s="187"/>
      <c r="B171" s="11" t="s">
        <v>131</v>
      </c>
      <c r="C171" s="12">
        <v>15</v>
      </c>
      <c r="D171" s="12">
        <v>29</v>
      </c>
      <c r="E171" s="13">
        <v>-0.48275862068965503</v>
      </c>
    </row>
    <row r="172" spans="1:5" x14ac:dyDescent="0.25">
      <c r="A172" s="187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7"/>
      <c r="B173" s="11" t="s">
        <v>133</v>
      </c>
      <c r="C173" s="12">
        <v>4</v>
      </c>
      <c r="D173" s="12">
        <v>6</v>
      </c>
      <c r="E173" s="13">
        <v>-0.33333333333333298</v>
      </c>
    </row>
    <row r="174" spans="1:5" x14ac:dyDescent="0.25">
      <c r="A174" s="187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7"/>
      <c r="B175" s="11" t="s">
        <v>135</v>
      </c>
      <c r="C175" s="12">
        <v>11</v>
      </c>
      <c r="D175" s="12">
        <v>12</v>
      </c>
      <c r="E175" s="13">
        <v>-8.3333333333333301E-2</v>
      </c>
    </row>
    <row r="176" spans="1:5" x14ac:dyDescent="0.25">
      <c r="A176" s="187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7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7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7"/>
      <c r="B179" s="11" t="s">
        <v>139</v>
      </c>
      <c r="C179" s="12">
        <v>1127</v>
      </c>
      <c r="D179" s="12">
        <v>0</v>
      </c>
      <c r="E179" s="13">
        <v>0</v>
      </c>
    </row>
    <row r="180" spans="1:5" x14ac:dyDescent="0.25">
      <c r="A180" s="187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7"/>
      <c r="B181" s="11" t="s">
        <v>141</v>
      </c>
      <c r="C181" s="12">
        <v>79</v>
      </c>
      <c r="D181" s="12">
        <v>0</v>
      </c>
      <c r="E181" s="13">
        <v>0</v>
      </c>
    </row>
    <row r="182" spans="1:5" x14ac:dyDescent="0.25">
      <c r="A182" s="187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7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7"/>
      <c r="B184" s="11" t="s">
        <v>144</v>
      </c>
      <c r="C184" s="12">
        <v>52</v>
      </c>
      <c r="D184" s="12">
        <v>32</v>
      </c>
      <c r="E184" s="13">
        <v>0.625</v>
      </c>
    </row>
    <row r="185" spans="1:5" x14ac:dyDescent="0.25">
      <c r="A185" s="187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7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87"/>
      <c r="B187" s="11" t="s">
        <v>147</v>
      </c>
      <c r="C187" s="12">
        <v>0</v>
      </c>
      <c r="D187" s="12">
        <v>71</v>
      </c>
      <c r="E187" s="13">
        <v>-1</v>
      </c>
    </row>
    <row r="188" spans="1:5" x14ac:dyDescent="0.25">
      <c r="A188" s="187"/>
      <c r="B188" s="11" t="s">
        <v>148</v>
      </c>
      <c r="C188" s="12">
        <v>9</v>
      </c>
      <c r="D188" s="12">
        <v>17</v>
      </c>
      <c r="E188" s="13">
        <v>-0.47058823529411797</v>
      </c>
    </row>
    <row r="189" spans="1:5" x14ac:dyDescent="0.25">
      <c r="A189" s="187"/>
      <c r="B189" s="11" t="s">
        <v>149</v>
      </c>
      <c r="C189" s="12">
        <v>0</v>
      </c>
      <c r="D189" s="12">
        <v>4</v>
      </c>
      <c r="E189" s="13">
        <v>-1</v>
      </c>
    </row>
    <row r="190" spans="1:5" x14ac:dyDescent="0.25">
      <c r="A190" s="187"/>
      <c r="B190" s="11" t="s">
        <v>150</v>
      </c>
      <c r="C190" s="12">
        <v>4</v>
      </c>
      <c r="D190" s="12">
        <v>0</v>
      </c>
      <c r="E190" s="13">
        <v>0</v>
      </c>
    </row>
    <row r="191" spans="1:5" x14ac:dyDescent="0.25">
      <c r="A191" s="187"/>
      <c r="B191" s="11" t="s">
        <v>151</v>
      </c>
      <c r="C191" s="12">
        <v>596</v>
      </c>
      <c r="D191" s="12">
        <v>514</v>
      </c>
      <c r="E191" s="13">
        <v>0.15953307392996099</v>
      </c>
    </row>
    <row r="192" spans="1:5" x14ac:dyDescent="0.25">
      <c r="A192" s="187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7"/>
      <c r="B193" s="11" t="s">
        <v>153</v>
      </c>
      <c r="C193" s="12">
        <v>711</v>
      </c>
      <c r="D193" s="12">
        <v>0</v>
      </c>
      <c r="E193" s="13">
        <v>0</v>
      </c>
    </row>
    <row r="194" spans="1:5" x14ac:dyDescent="0.25">
      <c r="A194" s="187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7"/>
      <c r="B195" s="11" t="s">
        <v>155</v>
      </c>
      <c r="C195" s="12">
        <v>10</v>
      </c>
      <c r="D195" s="12">
        <v>0</v>
      </c>
      <c r="E195" s="13">
        <v>0</v>
      </c>
    </row>
    <row r="196" spans="1:5" x14ac:dyDescent="0.25">
      <c r="A196" s="187"/>
      <c r="B196" s="11" t="s">
        <v>156</v>
      </c>
      <c r="C196" s="12">
        <v>92</v>
      </c>
      <c r="D196" s="12">
        <v>0</v>
      </c>
      <c r="E196" s="13">
        <v>0</v>
      </c>
    </row>
    <row r="197" spans="1:5" x14ac:dyDescent="0.25">
      <c r="A197" s="187"/>
      <c r="B197" s="11" t="s">
        <v>157</v>
      </c>
      <c r="C197" s="12">
        <v>0</v>
      </c>
      <c r="D197" s="12">
        <v>50</v>
      </c>
      <c r="E197" s="13">
        <v>-1</v>
      </c>
    </row>
    <row r="198" spans="1:5" x14ac:dyDescent="0.25">
      <c r="A198" s="187"/>
      <c r="B198" s="11" t="s">
        <v>158</v>
      </c>
      <c r="C198" s="12">
        <v>0</v>
      </c>
      <c r="D198" s="12">
        <v>25</v>
      </c>
      <c r="E198" s="13">
        <v>-1</v>
      </c>
    </row>
    <row r="199" spans="1:5" x14ac:dyDescent="0.25">
      <c r="A199" s="187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8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6" t="s">
        <v>161</v>
      </c>
      <c r="B201" s="11" t="s">
        <v>162</v>
      </c>
      <c r="C201" s="12">
        <v>1150</v>
      </c>
      <c r="D201" s="12">
        <v>988</v>
      </c>
      <c r="E201" s="13">
        <v>0.16396761133603199</v>
      </c>
    </row>
    <row r="202" spans="1:5" x14ac:dyDescent="0.25">
      <c r="A202" s="187"/>
      <c r="B202" s="11" t="s">
        <v>120</v>
      </c>
      <c r="C202" s="12">
        <v>532</v>
      </c>
      <c r="D202" s="12">
        <v>431</v>
      </c>
      <c r="E202" s="13">
        <v>0.23433874709976801</v>
      </c>
    </row>
    <row r="203" spans="1:5" x14ac:dyDescent="0.25">
      <c r="A203" s="187"/>
      <c r="B203" s="11" t="s">
        <v>163</v>
      </c>
      <c r="C203" s="12">
        <v>470</v>
      </c>
      <c r="D203" s="12">
        <v>487</v>
      </c>
      <c r="E203" s="13">
        <v>-3.4907597535934302E-2</v>
      </c>
    </row>
    <row r="204" spans="1:5" x14ac:dyDescent="0.25">
      <c r="A204" s="187"/>
      <c r="B204" s="11" t="s">
        <v>122</v>
      </c>
      <c r="C204" s="12">
        <v>0</v>
      </c>
      <c r="D204" s="12">
        <v>92</v>
      </c>
      <c r="E204" s="13">
        <v>-1</v>
      </c>
    </row>
    <row r="205" spans="1:5" x14ac:dyDescent="0.25">
      <c r="A205" s="187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7"/>
      <c r="B206" s="11" t="s">
        <v>124</v>
      </c>
      <c r="C206" s="12">
        <v>0</v>
      </c>
      <c r="D206" s="12">
        <v>25</v>
      </c>
      <c r="E206" s="13">
        <v>-1</v>
      </c>
    </row>
    <row r="207" spans="1:5" x14ac:dyDescent="0.25">
      <c r="A207" s="187"/>
      <c r="B207" s="11" t="s">
        <v>125</v>
      </c>
      <c r="C207" s="12">
        <v>2159</v>
      </c>
      <c r="D207" s="12">
        <v>180</v>
      </c>
      <c r="E207" s="13">
        <v>10.994444444444399</v>
      </c>
    </row>
    <row r="208" spans="1:5" x14ac:dyDescent="0.25">
      <c r="A208" s="187"/>
      <c r="B208" s="11" t="s">
        <v>164</v>
      </c>
      <c r="C208" s="12">
        <v>40</v>
      </c>
      <c r="D208" s="12">
        <v>13</v>
      </c>
      <c r="E208" s="13">
        <v>2.0769230769230802</v>
      </c>
    </row>
    <row r="209" spans="1:5" x14ac:dyDescent="0.25">
      <c r="A209" s="187"/>
      <c r="B209" s="11" t="s">
        <v>127</v>
      </c>
      <c r="C209" s="12">
        <v>201</v>
      </c>
      <c r="D209" s="12">
        <v>189</v>
      </c>
      <c r="E209" s="13">
        <v>6.3492063492063502E-2</v>
      </c>
    </row>
    <row r="210" spans="1:5" x14ac:dyDescent="0.25">
      <c r="A210" s="187"/>
      <c r="B210" s="11" t="s">
        <v>165</v>
      </c>
      <c r="C210" s="12">
        <v>440</v>
      </c>
      <c r="D210" s="12">
        <v>321</v>
      </c>
      <c r="E210" s="13">
        <v>0.370716510903427</v>
      </c>
    </row>
    <row r="211" spans="1:5" x14ac:dyDescent="0.25">
      <c r="A211" s="187"/>
      <c r="B211" s="11" t="s">
        <v>129</v>
      </c>
      <c r="C211" s="12">
        <v>41</v>
      </c>
      <c r="D211" s="12">
        <v>39</v>
      </c>
      <c r="E211" s="13">
        <v>5.1282051282051301E-2</v>
      </c>
    </row>
    <row r="212" spans="1:5" x14ac:dyDescent="0.25">
      <c r="A212" s="187"/>
      <c r="B212" s="11" t="s">
        <v>130</v>
      </c>
      <c r="C212" s="12">
        <v>580</v>
      </c>
      <c r="D212" s="12">
        <v>139</v>
      </c>
      <c r="E212" s="13">
        <v>3.1726618705036</v>
      </c>
    </row>
    <row r="213" spans="1:5" x14ac:dyDescent="0.25">
      <c r="A213" s="187"/>
      <c r="B213" s="11" t="s">
        <v>131</v>
      </c>
      <c r="C213" s="12">
        <v>15</v>
      </c>
      <c r="D213" s="12">
        <v>29</v>
      </c>
      <c r="E213" s="13">
        <v>-0.48275862068965503</v>
      </c>
    </row>
    <row r="214" spans="1:5" x14ac:dyDescent="0.25">
      <c r="A214" s="187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7"/>
      <c r="B215" s="11" t="s">
        <v>133</v>
      </c>
      <c r="C215" s="12">
        <v>4</v>
      </c>
      <c r="D215" s="12">
        <v>6</v>
      </c>
      <c r="E215" s="13">
        <v>-0.33333333333333298</v>
      </c>
    </row>
    <row r="216" spans="1:5" x14ac:dyDescent="0.25">
      <c r="A216" s="187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7"/>
      <c r="B217" s="11" t="s">
        <v>135</v>
      </c>
      <c r="C217" s="12">
        <v>11</v>
      </c>
      <c r="D217" s="12">
        <v>12</v>
      </c>
      <c r="E217" s="13">
        <v>-8.3333333333333301E-2</v>
      </c>
    </row>
    <row r="218" spans="1:5" x14ac:dyDescent="0.25">
      <c r="A218" s="187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7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7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7"/>
      <c r="B221" s="11" t="s">
        <v>139</v>
      </c>
      <c r="C221" s="12">
        <v>1127</v>
      </c>
      <c r="D221" s="12">
        <v>0</v>
      </c>
      <c r="E221" s="13">
        <v>0</v>
      </c>
    </row>
    <row r="222" spans="1:5" x14ac:dyDescent="0.25">
      <c r="A222" s="187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7"/>
      <c r="B223" s="11" t="s">
        <v>141</v>
      </c>
      <c r="C223" s="12">
        <v>79</v>
      </c>
      <c r="D223" s="12">
        <v>0</v>
      </c>
      <c r="E223" s="13">
        <v>0</v>
      </c>
    </row>
    <row r="224" spans="1:5" x14ac:dyDescent="0.25">
      <c r="A224" s="187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7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7"/>
      <c r="B226" s="11" t="s">
        <v>144</v>
      </c>
      <c r="C226" s="12">
        <v>52</v>
      </c>
      <c r="D226" s="12">
        <v>0</v>
      </c>
      <c r="E226" s="13">
        <v>0</v>
      </c>
    </row>
    <row r="227" spans="1:5" x14ac:dyDescent="0.25">
      <c r="A227" s="187"/>
      <c r="B227" s="11" t="s">
        <v>167</v>
      </c>
      <c r="C227" s="12">
        <v>0</v>
      </c>
      <c r="D227" s="12">
        <v>32</v>
      </c>
      <c r="E227" s="13">
        <v>-1</v>
      </c>
    </row>
    <row r="228" spans="1:5" x14ac:dyDescent="0.25">
      <c r="A228" s="187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87"/>
      <c r="B229" s="11" t="s">
        <v>147</v>
      </c>
      <c r="C229" s="12">
        <v>0</v>
      </c>
      <c r="D229" s="12">
        <v>71</v>
      </c>
      <c r="E229" s="13">
        <v>-1</v>
      </c>
    </row>
    <row r="230" spans="1:5" x14ac:dyDescent="0.25">
      <c r="A230" s="187"/>
      <c r="B230" s="11" t="s">
        <v>148</v>
      </c>
      <c r="C230" s="12">
        <v>9</v>
      </c>
      <c r="D230" s="12">
        <v>17</v>
      </c>
      <c r="E230" s="13">
        <v>-0.47058823529411797</v>
      </c>
    </row>
    <row r="231" spans="1:5" x14ac:dyDescent="0.25">
      <c r="A231" s="187"/>
      <c r="B231" s="11" t="s">
        <v>149</v>
      </c>
      <c r="C231" s="12">
        <v>0</v>
      </c>
      <c r="D231" s="12">
        <v>4</v>
      </c>
      <c r="E231" s="13">
        <v>-1</v>
      </c>
    </row>
    <row r="232" spans="1:5" x14ac:dyDescent="0.25">
      <c r="A232" s="187"/>
      <c r="B232" s="11" t="s">
        <v>150</v>
      </c>
      <c r="C232" s="12">
        <v>4</v>
      </c>
      <c r="D232" s="12">
        <v>0</v>
      </c>
      <c r="E232" s="13">
        <v>0</v>
      </c>
    </row>
    <row r="233" spans="1:5" x14ac:dyDescent="0.25">
      <c r="A233" s="187"/>
      <c r="B233" s="11" t="s">
        <v>151</v>
      </c>
      <c r="C233" s="12">
        <v>596</v>
      </c>
      <c r="D233" s="12">
        <v>514</v>
      </c>
      <c r="E233" s="13">
        <v>0.15953307392996099</v>
      </c>
    </row>
    <row r="234" spans="1:5" x14ac:dyDescent="0.25">
      <c r="A234" s="187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7"/>
      <c r="B235" s="11" t="s">
        <v>153</v>
      </c>
      <c r="C235" s="12">
        <v>711</v>
      </c>
      <c r="D235" s="12">
        <v>0</v>
      </c>
      <c r="E235" s="13">
        <v>0</v>
      </c>
    </row>
    <row r="236" spans="1:5" x14ac:dyDescent="0.25">
      <c r="A236" s="187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7"/>
      <c r="B237" s="11" t="s">
        <v>155</v>
      </c>
      <c r="C237" s="12">
        <v>10</v>
      </c>
      <c r="D237" s="12">
        <v>0</v>
      </c>
      <c r="E237" s="13">
        <v>0</v>
      </c>
    </row>
    <row r="238" spans="1:5" x14ac:dyDescent="0.25">
      <c r="A238" s="187"/>
      <c r="B238" s="11" t="s">
        <v>156</v>
      </c>
      <c r="C238" s="12">
        <v>92</v>
      </c>
      <c r="D238" s="12">
        <v>0</v>
      </c>
      <c r="E238" s="13">
        <v>0</v>
      </c>
    </row>
    <row r="239" spans="1:5" x14ac:dyDescent="0.25">
      <c r="A239" s="187"/>
      <c r="B239" s="11" t="s">
        <v>157</v>
      </c>
      <c r="C239" s="12">
        <v>0</v>
      </c>
      <c r="D239" s="12">
        <v>50</v>
      </c>
      <c r="E239" s="13">
        <v>-1</v>
      </c>
    </row>
    <row r="240" spans="1:5" x14ac:dyDescent="0.25">
      <c r="A240" s="187"/>
      <c r="B240" s="11" t="s">
        <v>158</v>
      </c>
      <c r="C240" s="12">
        <v>0</v>
      </c>
      <c r="D240" s="12">
        <v>25</v>
      </c>
      <c r="E240" s="13">
        <v>-1</v>
      </c>
    </row>
    <row r="241" spans="1:5" x14ac:dyDescent="0.25">
      <c r="A241" s="187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8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1</v>
      </c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2">
        <v>4</v>
      </c>
      <c r="D247" s="12">
        <v>0</v>
      </c>
      <c r="E247" s="13">
        <v>0</v>
      </c>
    </row>
    <row r="248" spans="1:5" x14ac:dyDescent="0.25">
      <c r="A248" s="10" t="s">
        <v>171</v>
      </c>
      <c r="B248" s="14"/>
      <c r="C248" s="12">
        <v>51</v>
      </c>
      <c r="D248" s="12">
        <v>6</v>
      </c>
      <c r="E248" s="13">
        <v>7.5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62</v>
      </c>
      <c r="D252" s="12">
        <v>63</v>
      </c>
      <c r="E252" s="13">
        <v>-1.58730158730159E-2</v>
      </c>
    </row>
    <row r="253" spans="1:5" x14ac:dyDescent="0.25">
      <c r="A253" s="186" t="s">
        <v>174</v>
      </c>
      <c r="B253" s="11" t="s">
        <v>175</v>
      </c>
      <c r="C253" s="12">
        <v>5</v>
      </c>
      <c r="D253" s="12">
        <v>0</v>
      </c>
      <c r="E253" s="13">
        <v>0</v>
      </c>
    </row>
    <row r="254" spans="1:5" x14ac:dyDescent="0.25">
      <c r="A254" s="187"/>
      <c r="B254" s="11" t="s">
        <v>176</v>
      </c>
      <c r="C254" s="12">
        <v>1</v>
      </c>
      <c r="D254" s="12">
        <v>0</v>
      </c>
      <c r="E254" s="13">
        <v>0</v>
      </c>
    </row>
    <row r="255" spans="1:5" x14ac:dyDescent="0.25">
      <c r="A255" s="188"/>
      <c r="B255" s="11" t="s">
        <v>177</v>
      </c>
      <c r="C255" s="12">
        <v>0</v>
      </c>
      <c r="D255" s="15"/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10</v>
      </c>
      <c r="E256" s="13">
        <v>-1</v>
      </c>
    </row>
    <row r="257" spans="1:5" x14ac:dyDescent="0.25">
      <c r="A257" s="10" t="s">
        <v>179</v>
      </c>
      <c r="B257" s="14"/>
      <c r="C257" s="12">
        <v>15</v>
      </c>
      <c r="D257" s="12">
        <v>7</v>
      </c>
      <c r="E257" s="13">
        <v>1.1428571428571399</v>
      </c>
    </row>
    <row r="258" spans="1:5" x14ac:dyDescent="0.25">
      <c r="A258" s="10" t="s">
        <v>111</v>
      </c>
      <c r="B258" s="14"/>
      <c r="C258" s="12">
        <v>16</v>
      </c>
      <c r="D258" s="12">
        <v>8</v>
      </c>
      <c r="E258" s="13">
        <v>1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46</v>
      </c>
      <c r="D262" s="12">
        <v>55</v>
      </c>
      <c r="E262" s="13">
        <v>-0.163636363636364</v>
      </c>
    </row>
    <row r="263" spans="1:5" x14ac:dyDescent="0.25">
      <c r="A263" s="186" t="s">
        <v>69</v>
      </c>
      <c r="B263" s="11" t="s">
        <v>182</v>
      </c>
      <c r="C263" s="12">
        <v>77</v>
      </c>
      <c r="D263" s="12">
        <v>66</v>
      </c>
      <c r="E263" s="13">
        <v>0.16666666666666699</v>
      </c>
    </row>
    <row r="264" spans="1:5" x14ac:dyDescent="0.25">
      <c r="A264" s="188"/>
      <c r="B264" s="11" t="s">
        <v>111</v>
      </c>
      <c r="C264" s="12">
        <v>9</v>
      </c>
      <c r="D264" s="12">
        <v>10</v>
      </c>
      <c r="E264" s="13">
        <v>-0.1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9</v>
      </c>
      <c r="D266" s="12">
        <v>45</v>
      </c>
      <c r="E266" s="13">
        <v>-0.8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6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88"/>
      <c r="B272" s="11" t="s">
        <v>189</v>
      </c>
      <c r="C272" s="12">
        <v>27</v>
      </c>
      <c r="D272" s="12">
        <v>36</v>
      </c>
      <c r="E272" s="13">
        <v>-0.25</v>
      </c>
    </row>
    <row r="273" spans="1:5" x14ac:dyDescent="0.25">
      <c r="A273" s="10" t="s">
        <v>190</v>
      </c>
      <c r="B273" s="14"/>
      <c r="C273" s="12">
        <v>45</v>
      </c>
      <c r="D273" s="12">
        <v>90</v>
      </c>
      <c r="E273" s="13">
        <v>-0.5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3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84"/>
      <c r="B284" s="11" t="s">
        <v>200</v>
      </c>
      <c r="C284" s="12">
        <v>0</v>
      </c>
      <c r="D284" s="12">
        <v>0</v>
      </c>
      <c r="E284" s="19">
        <v>0</v>
      </c>
    </row>
    <row r="285" spans="1:5" x14ac:dyDescent="0.25">
      <c r="A285" s="185"/>
      <c r="B285" s="11" t="s">
        <v>201</v>
      </c>
      <c r="C285" s="12">
        <v>0</v>
      </c>
      <c r="D285" s="12">
        <v>0</v>
      </c>
      <c r="E285" s="19">
        <v>0</v>
      </c>
    </row>
    <row r="286" spans="1:5" x14ac:dyDescent="0.25">
      <c r="A286" s="183" t="s">
        <v>202</v>
      </c>
      <c r="B286" s="11" t="s">
        <v>203</v>
      </c>
      <c r="C286" s="12">
        <v>0</v>
      </c>
      <c r="D286" s="12">
        <v>0</v>
      </c>
      <c r="E286" s="19">
        <v>0</v>
      </c>
    </row>
    <row r="287" spans="1:5" x14ac:dyDescent="0.25">
      <c r="A287" s="184"/>
      <c r="B287" s="11" t="s">
        <v>204</v>
      </c>
      <c r="C287" s="12">
        <v>0</v>
      </c>
      <c r="D287" s="12">
        <v>0</v>
      </c>
      <c r="E287" s="19">
        <v>0</v>
      </c>
    </row>
    <row r="288" spans="1:5" x14ac:dyDescent="0.25">
      <c r="A288" s="185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45</v>
      </c>
      <c r="D289" s="12">
        <v>45</v>
      </c>
      <c r="E289" s="19">
        <v>45</v>
      </c>
    </row>
    <row r="290" spans="1:5" x14ac:dyDescent="0.25">
      <c r="A290" s="183" t="s">
        <v>208</v>
      </c>
      <c r="B290" s="11" t="s">
        <v>209</v>
      </c>
      <c r="C290" s="12">
        <v>0</v>
      </c>
      <c r="D290" s="12">
        <v>0</v>
      </c>
      <c r="E290" s="19">
        <v>0</v>
      </c>
    </row>
    <row r="291" spans="1:5" x14ac:dyDescent="0.25">
      <c r="A291" s="184"/>
      <c r="B291" s="11" t="s">
        <v>210</v>
      </c>
      <c r="C291" s="12">
        <v>29</v>
      </c>
      <c r="D291" s="12">
        <v>0</v>
      </c>
      <c r="E291" s="19">
        <v>0</v>
      </c>
    </row>
    <row r="292" spans="1:5" x14ac:dyDescent="0.25">
      <c r="A292" s="185"/>
      <c r="B292" s="11" t="s">
        <v>211</v>
      </c>
      <c r="C292" s="12">
        <v>14</v>
      </c>
      <c r="D292" s="12">
        <v>0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2</v>
      </c>
      <c r="D293" s="12">
        <v>0</v>
      </c>
      <c r="E293" s="19">
        <v>0</v>
      </c>
    </row>
    <row r="294" spans="1:5" x14ac:dyDescent="0.25">
      <c r="A294" s="183" t="s">
        <v>214</v>
      </c>
      <c r="B294" s="11" t="s">
        <v>205</v>
      </c>
      <c r="C294" s="12">
        <v>0</v>
      </c>
      <c r="D294" s="12">
        <v>0</v>
      </c>
      <c r="E294" s="19">
        <v>0</v>
      </c>
    </row>
    <row r="295" spans="1:5" x14ac:dyDescent="0.25">
      <c r="A295" s="184"/>
      <c r="B295" s="11" t="s">
        <v>215</v>
      </c>
      <c r="C295" s="12">
        <v>53</v>
      </c>
      <c r="D295" s="12">
        <v>0</v>
      </c>
      <c r="E295" s="19">
        <v>28</v>
      </c>
    </row>
    <row r="296" spans="1:5" x14ac:dyDescent="0.25">
      <c r="A296" s="185"/>
      <c r="B296" s="11" t="s">
        <v>216</v>
      </c>
      <c r="C296" s="12">
        <v>0</v>
      </c>
      <c r="D296" s="12">
        <v>0</v>
      </c>
      <c r="E296" s="19">
        <v>0</v>
      </c>
    </row>
    <row r="297" spans="1:5" x14ac:dyDescent="0.25">
      <c r="A297" s="183" t="s">
        <v>217</v>
      </c>
      <c r="B297" s="11" t="s">
        <v>218</v>
      </c>
      <c r="C297" s="12">
        <v>0</v>
      </c>
      <c r="D297" s="12">
        <v>0</v>
      </c>
      <c r="E297" s="19">
        <v>0</v>
      </c>
    </row>
    <row r="298" spans="1:5" x14ac:dyDescent="0.25">
      <c r="A298" s="184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4"/>
      <c r="B299" s="11" t="s">
        <v>220</v>
      </c>
      <c r="C299" s="12">
        <v>414</v>
      </c>
      <c r="D299" s="12">
        <v>414</v>
      </c>
      <c r="E299" s="19">
        <v>315</v>
      </c>
    </row>
    <row r="300" spans="1:5" x14ac:dyDescent="0.25">
      <c r="A300" s="184"/>
      <c r="B300" s="11" t="s">
        <v>221</v>
      </c>
      <c r="C300" s="12">
        <v>1136</v>
      </c>
      <c r="D300" s="12">
        <v>1136</v>
      </c>
      <c r="E300" s="19">
        <v>0</v>
      </c>
    </row>
    <row r="301" spans="1:5" x14ac:dyDescent="0.25">
      <c r="A301" s="184"/>
      <c r="B301" s="11" t="s">
        <v>222</v>
      </c>
      <c r="C301" s="12">
        <v>690</v>
      </c>
      <c r="D301" s="12">
        <v>85</v>
      </c>
      <c r="E301" s="19">
        <v>0</v>
      </c>
    </row>
    <row r="302" spans="1:5" x14ac:dyDescent="0.25">
      <c r="A302" s="184"/>
      <c r="B302" s="11" t="s">
        <v>223</v>
      </c>
      <c r="C302" s="12">
        <v>440</v>
      </c>
      <c r="D302" s="12">
        <v>440</v>
      </c>
      <c r="E302" s="19">
        <v>340</v>
      </c>
    </row>
    <row r="303" spans="1:5" x14ac:dyDescent="0.25">
      <c r="A303" s="184"/>
      <c r="B303" s="11" t="s">
        <v>224</v>
      </c>
      <c r="C303" s="12">
        <v>240</v>
      </c>
      <c r="D303" s="12">
        <v>240</v>
      </c>
      <c r="E303" s="19">
        <v>0</v>
      </c>
    </row>
    <row r="304" spans="1:5" x14ac:dyDescent="0.25">
      <c r="A304" s="184"/>
      <c r="B304" s="11" t="s">
        <v>225</v>
      </c>
      <c r="C304" s="12">
        <v>111</v>
      </c>
      <c r="D304" s="12">
        <v>0</v>
      </c>
      <c r="E304" s="19">
        <v>0</v>
      </c>
    </row>
    <row r="305" spans="1:5" x14ac:dyDescent="0.25">
      <c r="A305" s="184"/>
      <c r="B305" s="11" t="s">
        <v>226</v>
      </c>
      <c r="C305" s="12">
        <v>363</v>
      </c>
      <c r="D305" s="12">
        <v>363</v>
      </c>
      <c r="E305" s="19">
        <v>0</v>
      </c>
    </row>
    <row r="306" spans="1:5" x14ac:dyDescent="0.25">
      <c r="A306" s="184"/>
      <c r="B306" s="11" t="s">
        <v>227</v>
      </c>
      <c r="C306" s="12">
        <v>1</v>
      </c>
      <c r="D306" s="12">
        <v>1</v>
      </c>
      <c r="E306" s="19">
        <v>0</v>
      </c>
    </row>
    <row r="307" spans="1:5" x14ac:dyDescent="0.25">
      <c r="A307" s="184"/>
      <c r="B307" s="11" t="s">
        <v>228</v>
      </c>
      <c r="C307" s="12">
        <v>1</v>
      </c>
      <c r="D307" s="12">
        <v>1</v>
      </c>
      <c r="E307" s="19">
        <v>0</v>
      </c>
    </row>
    <row r="308" spans="1:5" x14ac:dyDescent="0.25">
      <c r="A308" s="184"/>
      <c r="B308" s="11" t="s">
        <v>229</v>
      </c>
      <c r="C308" s="12">
        <v>0</v>
      </c>
      <c r="D308" s="12">
        <v>0</v>
      </c>
      <c r="E308" s="19">
        <v>0</v>
      </c>
    </row>
    <row r="309" spans="1:5" x14ac:dyDescent="0.25">
      <c r="A309" s="184"/>
      <c r="B309" s="11" t="s">
        <v>230</v>
      </c>
      <c r="C309" s="12">
        <v>0</v>
      </c>
      <c r="D309" s="12">
        <v>0</v>
      </c>
      <c r="E309" s="19">
        <v>0</v>
      </c>
    </row>
    <row r="310" spans="1:5" x14ac:dyDescent="0.25">
      <c r="A310" s="184"/>
      <c r="B310" s="11" t="s">
        <v>231</v>
      </c>
      <c r="C310" s="12">
        <v>3</v>
      </c>
      <c r="D310" s="12">
        <v>3</v>
      </c>
      <c r="E310" s="19">
        <v>3</v>
      </c>
    </row>
    <row r="311" spans="1:5" x14ac:dyDescent="0.25">
      <c r="A311" s="185"/>
      <c r="B311" s="11" t="s">
        <v>232</v>
      </c>
      <c r="C311" s="12">
        <v>38</v>
      </c>
      <c r="D311" s="12">
        <v>38</v>
      </c>
      <c r="E311" s="19">
        <v>0</v>
      </c>
    </row>
    <row r="312" spans="1:5" x14ac:dyDescent="0.25">
      <c r="A312" s="183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4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4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4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4"/>
      <c r="B316" s="11" t="s">
        <v>238</v>
      </c>
      <c r="C316" s="12">
        <v>102</v>
      </c>
      <c r="D316" s="12">
        <v>0</v>
      </c>
      <c r="E316" s="19">
        <v>0</v>
      </c>
    </row>
    <row r="317" spans="1:5" x14ac:dyDescent="0.25">
      <c r="A317" s="184"/>
      <c r="B317" s="11" t="s">
        <v>239</v>
      </c>
      <c r="C317" s="12">
        <v>1</v>
      </c>
      <c r="D317" s="12">
        <v>0</v>
      </c>
      <c r="E317" s="19">
        <v>0</v>
      </c>
    </row>
    <row r="318" spans="1:5" x14ac:dyDescent="0.25">
      <c r="A318" s="184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4"/>
      <c r="B319" s="11" t="s">
        <v>241</v>
      </c>
      <c r="C319" s="12">
        <v>0</v>
      </c>
      <c r="D319" s="12">
        <v>0</v>
      </c>
      <c r="E319" s="19">
        <v>0</v>
      </c>
    </row>
    <row r="320" spans="1:5" x14ac:dyDescent="0.25">
      <c r="A320" s="184"/>
      <c r="B320" s="11" t="s">
        <v>242</v>
      </c>
      <c r="C320" s="12">
        <v>0</v>
      </c>
      <c r="D320" s="12">
        <v>0</v>
      </c>
      <c r="E320" s="19">
        <v>0</v>
      </c>
    </row>
    <row r="321" spans="1:5" x14ac:dyDescent="0.25">
      <c r="A321" s="184"/>
      <c r="B321" s="11" t="s">
        <v>243</v>
      </c>
      <c r="C321" s="12">
        <v>0</v>
      </c>
      <c r="D321" s="12">
        <v>0</v>
      </c>
      <c r="E321" s="19">
        <v>0</v>
      </c>
    </row>
    <row r="322" spans="1:5" x14ac:dyDescent="0.25">
      <c r="A322" s="184"/>
      <c r="B322" s="11" t="s">
        <v>244</v>
      </c>
      <c r="C322" s="12">
        <v>0</v>
      </c>
      <c r="D322" s="12">
        <v>0</v>
      </c>
      <c r="E322" s="19">
        <v>0</v>
      </c>
    </row>
    <row r="323" spans="1:5" x14ac:dyDescent="0.25">
      <c r="A323" s="184"/>
      <c r="B323" s="11" t="s">
        <v>245</v>
      </c>
      <c r="C323" s="12">
        <v>0</v>
      </c>
      <c r="D323" s="12">
        <v>0</v>
      </c>
      <c r="E323" s="19">
        <v>0</v>
      </c>
    </row>
    <row r="324" spans="1:5" x14ac:dyDescent="0.25">
      <c r="A324" s="184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4"/>
      <c r="B325" s="11" t="s">
        <v>247</v>
      </c>
      <c r="C325" s="12">
        <v>1</v>
      </c>
      <c r="D325" s="12">
        <v>1</v>
      </c>
      <c r="E325" s="19">
        <v>0</v>
      </c>
    </row>
    <row r="326" spans="1:5" x14ac:dyDescent="0.25">
      <c r="A326" s="184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84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84"/>
      <c r="B328" s="11" t="s">
        <v>250</v>
      </c>
      <c r="C328" s="12">
        <v>8</v>
      </c>
      <c r="D328" s="12">
        <v>0</v>
      </c>
      <c r="E328" s="19">
        <v>0</v>
      </c>
    </row>
    <row r="329" spans="1:5" x14ac:dyDescent="0.25">
      <c r="A329" s="184"/>
      <c r="B329" s="11" t="s">
        <v>251</v>
      </c>
      <c r="C329" s="12">
        <v>0</v>
      </c>
      <c r="D329" s="12">
        <v>0</v>
      </c>
      <c r="E329" s="19">
        <v>0</v>
      </c>
    </row>
    <row r="330" spans="1:5" x14ac:dyDescent="0.25">
      <c r="A330" s="184"/>
      <c r="B330" s="11" t="s">
        <v>252</v>
      </c>
      <c r="C330" s="12">
        <v>0</v>
      </c>
      <c r="D330" s="12">
        <v>0</v>
      </c>
      <c r="E330" s="19">
        <v>0</v>
      </c>
    </row>
    <row r="331" spans="1:5" x14ac:dyDescent="0.25">
      <c r="A331" s="184"/>
      <c r="B331" s="11" t="s">
        <v>253</v>
      </c>
      <c r="C331" s="12">
        <v>0</v>
      </c>
      <c r="D331" s="12">
        <v>0</v>
      </c>
      <c r="E331" s="19">
        <v>0</v>
      </c>
    </row>
    <row r="332" spans="1:5" x14ac:dyDescent="0.25">
      <c r="A332" s="184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4"/>
      <c r="B333" s="11" t="s">
        <v>255</v>
      </c>
      <c r="C333" s="12">
        <v>0</v>
      </c>
      <c r="D333" s="12">
        <v>0</v>
      </c>
      <c r="E333" s="19">
        <v>0</v>
      </c>
    </row>
    <row r="334" spans="1:5" x14ac:dyDescent="0.25">
      <c r="A334" s="184"/>
      <c r="B334" s="11" t="s">
        <v>256</v>
      </c>
      <c r="C334" s="12">
        <v>61</v>
      </c>
      <c r="D334" s="12">
        <v>61</v>
      </c>
      <c r="E334" s="19">
        <v>0</v>
      </c>
    </row>
    <row r="335" spans="1:5" x14ac:dyDescent="0.25">
      <c r="A335" s="184"/>
      <c r="B335" s="11" t="s">
        <v>257</v>
      </c>
      <c r="C335" s="12">
        <v>0</v>
      </c>
      <c r="D335" s="12">
        <v>0</v>
      </c>
      <c r="E335" s="19">
        <v>0</v>
      </c>
    </row>
    <row r="336" spans="1:5" x14ac:dyDescent="0.25">
      <c r="A336" s="184"/>
      <c r="B336" s="11" t="s">
        <v>258</v>
      </c>
      <c r="C336" s="12">
        <v>294</v>
      </c>
      <c r="D336" s="12">
        <v>0</v>
      </c>
      <c r="E336" s="19">
        <v>294</v>
      </c>
    </row>
    <row r="337" spans="1:5" x14ac:dyDescent="0.25">
      <c r="A337" s="184"/>
      <c r="B337" s="11" t="s">
        <v>259</v>
      </c>
      <c r="C337" s="12">
        <v>0</v>
      </c>
      <c r="D337" s="12">
        <v>0</v>
      </c>
      <c r="E337" s="19">
        <v>0</v>
      </c>
    </row>
    <row r="338" spans="1:5" x14ac:dyDescent="0.25">
      <c r="A338" s="184"/>
      <c r="B338" s="11" t="s">
        <v>260</v>
      </c>
      <c r="C338" s="12">
        <v>0</v>
      </c>
      <c r="D338" s="12">
        <v>0</v>
      </c>
      <c r="E338" s="19">
        <v>0</v>
      </c>
    </row>
    <row r="339" spans="1:5" x14ac:dyDescent="0.25">
      <c r="A339" s="184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4"/>
      <c r="B340" s="11" t="s">
        <v>262</v>
      </c>
      <c r="C340" s="12">
        <v>0</v>
      </c>
      <c r="D340" s="12">
        <v>0</v>
      </c>
      <c r="E340" s="19">
        <v>0</v>
      </c>
    </row>
    <row r="341" spans="1:5" x14ac:dyDescent="0.25">
      <c r="A341" s="184"/>
      <c r="B341" s="11" t="s">
        <v>263</v>
      </c>
      <c r="C341" s="12">
        <v>0</v>
      </c>
      <c r="D341" s="12">
        <v>0</v>
      </c>
      <c r="E341" s="19">
        <v>0</v>
      </c>
    </row>
    <row r="342" spans="1:5" x14ac:dyDescent="0.25">
      <c r="A342" s="184"/>
      <c r="B342" s="11" t="s">
        <v>264</v>
      </c>
      <c r="C342" s="12">
        <v>0</v>
      </c>
      <c r="D342" s="12">
        <v>0</v>
      </c>
      <c r="E342" s="19">
        <v>0</v>
      </c>
    </row>
    <row r="343" spans="1:5" x14ac:dyDescent="0.25">
      <c r="A343" s="184"/>
      <c r="B343" s="11" t="s">
        <v>265</v>
      </c>
      <c r="C343" s="12">
        <v>0</v>
      </c>
      <c r="D343" s="12">
        <v>0</v>
      </c>
      <c r="E343" s="19">
        <v>0</v>
      </c>
    </row>
    <row r="344" spans="1:5" x14ac:dyDescent="0.25">
      <c r="A344" s="185"/>
      <c r="B344" s="11" t="s">
        <v>266</v>
      </c>
      <c r="C344" s="12">
        <v>0</v>
      </c>
      <c r="D344" s="12">
        <v>0</v>
      </c>
      <c r="E344" s="19">
        <v>0</v>
      </c>
    </row>
    <row r="345" spans="1:5" x14ac:dyDescent="0.25">
      <c r="A345" s="183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4"/>
      <c r="B346" s="11" t="s">
        <v>269</v>
      </c>
      <c r="C346" s="12">
        <v>0</v>
      </c>
      <c r="D346" s="12">
        <v>8</v>
      </c>
      <c r="E346" s="19">
        <v>0</v>
      </c>
    </row>
    <row r="347" spans="1:5" x14ac:dyDescent="0.25">
      <c r="A347" s="184"/>
      <c r="B347" s="11" t="s">
        <v>270</v>
      </c>
      <c r="C347" s="12">
        <v>0</v>
      </c>
      <c r="D347" s="12">
        <v>0</v>
      </c>
      <c r="E347" s="19">
        <v>0</v>
      </c>
    </row>
    <row r="348" spans="1:5" x14ac:dyDescent="0.25">
      <c r="A348" s="184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4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4"/>
      <c r="B350" s="11" t="s">
        <v>273</v>
      </c>
      <c r="C350" s="12">
        <v>2</v>
      </c>
      <c r="D350" s="12">
        <v>2</v>
      </c>
      <c r="E350" s="19">
        <v>0</v>
      </c>
    </row>
    <row r="351" spans="1:5" x14ac:dyDescent="0.25">
      <c r="A351" s="184"/>
      <c r="B351" s="11" t="s">
        <v>274</v>
      </c>
      <c r="C351" s="12">
        <v>0</v>
      </c>
      <c r="D351" s="12">
        <v>0</v>
      </c>
      <c r="E351" s="19">
        <v>0</v>
      </c>
    </row>
    <row r="352" spans="1:5" x14ac:dyDescent="0.25">
      <c r="A352" s="184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4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84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5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3" t="s">
        <v>279</v>
      </c>
      <c r="B356" s="11" t="s">
        <v>280</v>
      </c>
      <c r="C356" s="12">
        <v>67</v>
      </c>
      <c r="D356" s="12">
        <v>0</v>
      </c>
      <c r="E356" s="19">
        <v>0</v>
      </c>
    </row>
    <row r="357" spans="1:5" x14ac:dyDescent="0.25">
      <c r="A357" s="184"/>
      <c r="B357" s="11" t="s">
        <v>281</v>
      </c>
      <c r="C357" s="12">
        <v>0</v>
      </c>
      <c r="D357" s="12">
        <v>0</v>
      </c>
      <c r="E357" s="19">
        <v>0</v>
      </c>
    </row>
    <row r="358" spans="1:5" x14ac:dyDescent="0.25">
      <c r="A358" s="184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4"/>
      <c r="B359" s="11" t="s">
        <v>283</v>
      </c>
      <c r="C359" s="12">
        <v>69</v>
      </c>
      <c r="D359" s="12">
        <v>0</v>
      </c>
      <c r="E359" s="19">
        <v>0</v>
      </c>
    </row>
    <row r="360" spans="1:5" x14ac:dyDescent="0.25">
      <c r="A360" s="184"/>
      <c r="B360" s="11" t="s">
        <v>284</v>
      </c>
      <c r="C360" s="12">
        <v>2</v>
      </c>
      <c r="D360" s="12">
        <v>0</v>
      </c>
      <c r="E360" s="19">
        <v>0</v>
      </c>
    </row>
    <row r="361" spans="1:5" x14ac:dyDescent="0.25">
      <c r="A361" s="184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4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4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5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3" t="s">
        <v>289</v>
      </c>
      <c r="B365" s="11" t="s">
        <v>290</v>
      </c>
      <c r="C365" s="12">
        <v>0</v>
      </c>
      <c r="D365" s="12">
        <v>0</v>
      </c>
      <c r="E365" s="19">
        <v>0</v>
      </c>
    </row>
    <row r="366" spans="1:5" x14ac:dyDescent="0.25">
      <c r="A366" s="184"/>
      <c r="B366" s="11" t="s">
        <v>291</v>
      </c>
      <c r="C366" s="12">
        <v>0</v>
      </c>
      <c r="D366" s="12">
        <v>0</v>
      </c>
      <c r="E366" s="19">
        <v>0</v>
      </c>
    </row>
    <row r="367" spans="1:5" x14ac:dyDescent="0.25">
      <c r="A367" s="184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4"/>
      <c r="B368" s="11" t="s">
        <v>293</v>
      </c>
      <c r="C368" s="12">
        <v>799</v>
      </c>
      <c r="D368" s="12">
        <v>0</v>
      </c>
      <c r="E368" s="19">
        <v>0</v>
      </c>
    </row>
    <row r="369" spans="1:5" x14ac:dyDescent="0.25">
      <c r="A369" s="184"/>
      <c r="B369" s="11" t="s">
        <v>209</v>
      </c>
      <c r="C369" s="12">
        <v>208</v>
      </c>
      <c r="D369" s="12">
        <v>0</v>
      </c>
      <c r="E369" s="19">
        <v>0</v>
      </c>
    </row>
    <row r="370" spans="1:5" x14ac:dyDescent="0.25">
      <c r="A370" s="184"/>
      <c r="B370" s="11" t="s">
        <v>294</v>
      </c>
      <c r="C370" s="12">
        <v>0</v>
      </c>
      <c r="D370" s="12">
        <v>0</v>
      </c>
      <c r="E370" s="19">
        <v>0</v>
      </c>
    </row>
    <row r="371" spans="1:5" x14ac:dyDescent="0.25">
      <c r="A371" s="184"/>
      <c r="B371" s="11" t="s">
        <v>295</v>
      </c>
      <c r="C371" s="12">
        <v>0</v>
      </c>
      <c r="D371" s="12">
        <v>0</v>
      </c>
      <c r="E371" s="19">
        <v>0</v>
      </c>
    </row>
    <row r="372" spans="1:5" x14ac:dyDescent="0.25">
      <c r="A372" s="184"/>
      <c r="B372" s="11" t="s">
        <v>296</v>
      </c>
      <c r="C372" s="12">
        <v>0</v>
      </c>
      <c r="D372" s="12">
        <v>0</v>
      </c>
      <c r="E372" s="19">
        <v>0</v>
      </c>
    </row>
    <row r="373" spans="1:5" x14ac:dyDescent="0.25">
      <c r="A373" s="184"/>
      <c r="B373" s="11" t="s">
        <v>297</v>
      </c>
      <c r="C373" s="12">
        <v>0</v>
      </c>
      <c r="D373" s="12">
        <v>0</v>
      </c>
      <c r="E373" s="19">
        <v>0</v>
      </c>
    </row>
    <row r="374" spans="1:5" x14ac:dyDescent="0.25">
      <c r="A374" s="184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4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4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5"/>
      <c r="B377" s="11" t="s">
        <v>301</v>
      </c>
      <c r="C377" s="12">
        <v>0</v>
      </c>
      <c r="D377" s="12">
        <v>0</v>
      </c>
      <c r="E377" s="19">
        <v>0</v>
      </c>
    </row>
    <row r="378" spans="1:5" x14ac:dyDescent="0.25">
      <c r="A378" s="4"/>
    </row>
  </sheetData>
  <sheetProtection algorithmName="SHA-512" hashValue="8w9g84NgnS44dG2RDLJEofLf1QOcr5sU89cdSPVjUeKLAVvXQOgZmdnPcvfaYeujsVttPRMbLO3B844in5rQ/g==" saltValue="l6ApJDhSXK2dNuSbLkU2l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6C16-3A2D-47DB-A82E-AECCD8C39DF5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6" t="s">
        <v>1828</v>
      </c>
      <c r="D1" s="236"/>
      <c r="E1" s="236"/>
      <c r="F1" s="133"/>
      <c r="H1" s="177"/>
      <c r="I1" s="177"/>
      <c r="J1" s="177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1829</v>
      </c>
      <c r="D3" s="125"/>
      <c r="E3" s="125"/>
      <c r="F3" s="125"/>
      <c r="G3" s="125"/>
      <c r="H3" s="125" t="s">
        <v>1830</v>
      </c>
      <c r="I3" s="125"/>
      <c r="J3" s="125"/>
      <c r="K3" s="125"/>
      <c r="L3" s="125"/>
      <c r="M3" s="125" t="s">
        <v>1818</v>
      </c>
      <c r="N3" s="125"/>
      <c r="O3" s="125"/>
      <c r="P3" s="125"/>
      <c r="Q3" s="125"/>
      <c r="R3" s="125" t="s">
        <v>1831</v>
      </c>
      <c r="S3" s="125"/>
      <c r="T3" s="125"/>
      <c r="U3" s="125"/>
      <c r="V3" s="125"/>
      <c r="W3" s="125" t="s">
        <v>1832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1774</v>
      </c>
      <c r="D25" s="132">
        <v>0</v>
      </c>
      <c r="E25" s="136"/>
      <c r="F25" s="136"/>
      <c r="G25" s="136"/>
      <c r="H25" s="131" t="s">
        <v>1774</v>
      </c>
      <c r="I25" s="132">
        <v>0</v>
      </c>
      <c r="J25" s="136"/>
      <c r="K25" s="136"/>
      <c r="L25" s="136"/>
      <c r="M25" s="131" t="s">
        <v>1774</v>
      </c>
      <c r="N25" s="132">
        <v>0</v>
      </c>
      <c r="O25" s="136"/>
      <c r="P25" s="136"/>
      <c r="Q25" s="136"/>
      <c r="R25" s="131" t="s">
        <v>1774</v>
      </c>
      <c r="S25" s="132">
        <v>0</v>
      </c>
      <c r="T25" s="136"/>
      <c r="U25" s="136"/>
      <c r="V25" s="136"/>
      <c r="W25" s="131" t="s">
        <v>1774</v>
      </c>
      <c r="X25" s="132">
        <v>0</v>
      </c>
      <c r="Y25" s="136"/>
      <c r="Z25" s="136"/>
    </row>
  </sheetData>
  <sheetProtection algorithmName="SHA-512" hashValue="U/2IRa2zU0Go71KURp2hb9HFQXfe+GBRGtIk1+J45VUba9HTZPROqPCw1RScJl7at/TSjoLxj2QLDLJrRECGOQ==" saltValue="Yz8onUQ8ST8hmvvmBK/1G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9F6C-A941-4607-B62F-E1EAF2CEFF81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6" t="s">
        <v>1833</v>
      </c>
      <c r="D1" s="236"/>
      <c r="E1" s="236"/>
      <c r="F1" s="133"/>
      <c r="H1" s="177"/>
      <c r="I1" s="177"/>
      <c r="J1" s="177"/>
      <c r="K1" s="133"/>
      <c r="M1" s="177"/>
      <c r="N1" s="177"/>
      <c r="O1" s="177"/>
      <c r="P1" s="133"/>
      <c r="R1" s="177"/>
      <c r="S1" s="177"/>
      <c r="T1" s="177"/>
      <c r="U1" s="133"/>
      <c r="W1" s="177"/>
      <c r="X1" s="177"/>
      <c r="Y1" s="177"/>
      <c r="Z1" s="133"/>
      <c r="AB1" s="177"/>
      <c r="AC1" s="177"/>
      <c r="AD1" s="177"/>
      <c r="AE1" s="133"/>
      <c r="AG1" s="177"/>
      <c r="AH1" s="177"/>
      <c r="AI1" s="177"/>
      <c r="AJ1" s="133"/>
      <c r="AL1" s="177"/>
      <c r="AM1" s="177"/>
      <c r="AN1" s="177"/>
      <c r="AO1" s="133"/>
      <c r="AQ1" s="177"/>
      <c r="AR1" s="177"/>
      <c r="AS1" s="177"/>
      <c r="AT1" s="133"/>
      <c r="AV1" s="177"/>
      <c r="AW1" s="177"/>
      <c r="AX1" s="177"/>
      <c r="AY1" s="133"/>
      <c r="BA1" s="177"/>
      <c r="BB1" s="177"/>
      <c r="BC1" s="177"/>
      <c r="BD1" s="133"/>
      <c r="BF1" s="177"/>
      <c r="BG1" s="177"/>
      <c r="BH1" s="177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1834</v>
      </c>
      <c r="N3" s="125"/>
      <c r="O3" s="125"/>
      <c r="P3" s="125"/>
      <c r="Q3" s="125"/>
      <c r="R3" s="125" t="s">
        <v>1835</v>
      </c>
      <c r="S3" s="125"/>
      <c r="T3" s="125"/>
      <c r="U3" s="125"/>
      <c r="V3" s="125"/>
      <c r="W3" s="125" t="s">
        <v>1836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1818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1774</v>
      </c>
      <c r="D25" s="132">
        <v>0</v>
      </c>
      <c r="E25" s="136"/>
      <c r="F25" s="136"/>
      <c r="G25" s="136"/>
      <c r="H25" s="131" t="s">
        <v>1774</v>
      </c>
      <c r="I25" s="132">
        <v>0</v>
      </c>
      <c r="J25" s="136"/>
      <c r="K25" s="136"/>
      <c r="L25" s="136"/>
      <c r="M25" s="131" t="s">
        <v>1774</v>
      </c>
      <c r="N25" s="132">
        <v>0</v>
      </c>
      <c r="O25" s="136"/>
      <c r="P25" s="136"/>
      <c r="Q25" s="136"/>
      <c r="R25" s="131" t="s">
        <v>1774</v>
      </c>
      <c r="S25" s="132">
        <v>0</v>
      </c>
      <c r="T25" s="136"/>
      <c r="U25" s="136"/>
      <c r="V25" s="136"/>
      <c r="W25" s="131" t="s">
        <v>1774</v>
      </c>
      <c r="X25" s="132">
        <v>0</v>
      </c>
      <c r="Y25" s="136"/>
      <c r="Z25" s="136"/>
      <c r="AA25" s="136"/>
      <c r="AB25" s="131" t="s">
        <v>1774</v>
      </c>
      <c r="AC25" s="132">
        <v>0</v>
      </c>
      <c r="AD25" s="136"/>
      <c r="AE25" s="136"/>
      <c r="AF25" s="136"/>
      <c r="AG25" s="131" t="s">
        <v>1774</v>
      </c>
      <c r="AH25" s="132">
        <v>0</v>
      </c>
      <c r="AI25" s="136"/>
      <c r="AJ25" s="136"/>
      <c r="AK25" s="136"/>
      <c r="AL25" s="131" t="s">
        <v>1774</v>
      </c>
      <c r="AM25" s="132">
        <v>0</v>
      </c>
      <c r="AN25" s="136"/>
      <c r="AO25" s="136"/>
      <c r="AP25" s="136"/>
      <c r="AQ25" s="131" t="s">
        <v>1774</v>
      </c>
      <c r="AR25" s="132">
        <v>0</v>
      </c>
      <c r="AS25" s="136"/>
      <c r="AT25" s="136"/>
      <c r="AU25" s="136"/>
      <c r="AV25" s="131" t="s">
        <v>1774</v>
      </c>
      <c r="AW25" s="132">
        <v>0</v>
      </c>
      <c r="AX25" s="136"/>
      <c r="AY25" s="136"/>
      <c r="AZ25" s="136"/>
      <c r="BA25" s="131" t="s">
        <v>1774</v>
      </c>
      <c r="BB25" s="132">
        <v>0</v>
      </c>
      <c r="BC25" s="136"/>
      <c r="BD25" s="136"/>
      <c r="BE25" s="136"/>
      <c r="BF25" s="131" t="s">
        <v>1774</v>
      </c>
      <c r="BG25" s="132">
        <v>0</v>
      </c>
      <c r="BH25" s="136"/>
      <c r="BI25" s="136"/>
    </row>
  </sheetData>
  <sheetProtection algorithmName="SHA-512" hashValue="yHU3CH9I8YLKfW4teA+HqF2JVPA9KrETdaF210DhVCXbKN/HmYpRZijDichcNXPcXcfU4mIcxZwCbCdR/v46Ag==" saltValue="cWGlPx8ZgAtkp6mMBN5Tw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3C043-ED88-44F1-9F5E-C28F434DD524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6" t="s">
        <v>1837</v>
      </c>
      <c r="D1" s="236"/>
      <c r="E1" s="236"/>
      <c r="F1" s="133"/>
      <c r="H1" s="177"/>
      <c r="I1" s="177"/>
      <c r="J1" s="177"/>
      <c r="K1" s="133"/>
      <c r="M1" s="177"/>
      <c r="N1" s="177"/>
      <c r="O1" s="177"/>
      <c r="P1" s="177"/>
      <c r="Q1" s="177"/>
      <c r="S1" s="133"/>
      <c r="U1" s="177"/>
      <c r="V1" s="177"/>
      <c r="W1" s="177"/>
      <c r="X1" s="177"/>
      <c r="Y1" s="177"/>
    </row>
    <row r="3" spans="1:26" x14ac:dyDescent="0.2">
      <c r="A3" s="125"/>
      <c r="B3" s="125"/>
      <c r="C3" s="125" t="s">
        <v>1818</v>
      </c>
      <c r="D3" s="125"/>
      <c r="E3" s="125"/>
      <c r="F3" s="125"/>
      <c r="G3" s="125"/>
      <c r="H3" s="125" t="s">
        <v>1838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78" t="s">
        <v>1194</v>
      </c>
      <c r="N5" s="178" t="s">
        <v>1195</v>
      </c>
      <c r="O5" s="178" t="s">
        <v>1196</v>
      </c>
      <c r="P5" s="178" t="s">
        <v>1197</v>
      </c>
      <c r="Q5" s="178" t="s">
        <v>615</v>
      </c>
      <c r="R5" s="178" t="s">
        <v>1198</v>
      </c>
      <c r="S5" s="179"/>
      <c r="U5" s="180" t="s">
        <v>1194</v>
      </c>
      <c r="V5" s="180" t="s">
        <v>1195</v>
      </c>
      <c r="W5" s="180" t="s">
        <v>1196</v>
      </c>
      <c r="X5" s="180" t="s">
        <v>1197</v>
      </c>
      <c r="Y5" s="180" t="s">
        <v>615</v>
      </c>
      <c r="Z5" s="180" t="s">
        <v>1198</v>
      </c>
    </row>
    <row r="6" spans="1:26" x14ac:dyDescent="0.2">
      <c r="M6" s="181">
        <f>DatosMedioAmbiente!C53</f>
        <v>0</v>
      </c>
      <c r="N6" s="181">
        <f>DatosMedioAmbiente!C55</f>
        <v>0</v>
      </c>
      <c r="O6" s="181">
        <f>DatosMedioAmbiente!C57</f>
        <v>0</v>
      </c>
      <c r="P6" s="181">
        <f>DatosMedioAmbiente!C59</f>
        <v>0</v>
      </c>
      <c r="Q6" s="181">
        <f>DatosMedioAmbiente!C61</f>
        <v>0</v>
      </c>
      <c r="R6" s="181">
        <f>DatosMedioAmbiente!C63</f>
        <v>4</v>
      </c>
      <c r="S6" s="179"/>
      <c r="U6" s="182">
        <f>DatosMedioAmbiente!C54</f>
        <v>0</v>
      </c>
      <c r="V6" s="182">
        <f>DatosMedioAmbiente!C56</f>
        <v>0</v>
      </c>
      <c r="W6" s="182">
        <f>DatosMedioAmbiente!C58</f>
        <v>0</v>
      </c>
      <c r="X6" s="182">
        <f>DatosMedioAmbiente!C60</f>
        <v>0</v>
      </c>
      <c r="Y6" s="182">
        <f>DatosMedioAmbiente!C62</f>
        <v>0</v>
      </c>
      <c r="Z6" s="182">
        <f>DatosMedioAmbiente!C64</f>
        <v>3</v>
      </c>
    </row>
    <row r="25" spans="1:20" s="76" customFormat="1" ht="15.75" x14ac:dyDescent="0.25">
      <c r="A25" s="136"/>
      <c r="B25" s="136"/>
      <c r="C25" s="131" t="s">
        <v>1774</v>
      </c>
      <c r="D25" s="132">
        <v>0</v>
      </c>
      <c r="E25" s="136"/>
      <c r="F25" s="136"/>
      <c r="G25" s="136"/>
      <c r="H25" s="131" t="s">
        <v>1774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/FtWUlfNZXcJHCnL43dumZtp63Ts/BvBgo706SI+UugEseQnNEC/T2Ysu9Seco8TouZEmhWO4/1BU8FpAKPSOA==" saltValue="4660EbB/a/Och1KsL2SkI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2AD6-8294-4948-A361-0787881E30D8}">
  <dimension ref="A1:BI20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1652</v>
      </c>
      <c r="G2" s="76" t="s">
        <v>1647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649</v>
      </c>
      <c r="AE2" s="76" t="s">
        <v>1194</v>
      </c>
      <c r="AF2" s="76" t="s">
        <v>1107</v>
      </c>
      <c r="AI2" s="76" t="s">
        <v>232</v>
      </c>
      <c r="AL2" s="76" t="s">
        <v>647</v>
      </c>
      <c r="AM2" s="76" t="s">
        <v>647</v>
      </c>
      <c r="AN2" s="76" t="s">
        <v>649</v>
      </c>
      <c r="AO2" s="76" t="s">
        <v>649</v>
      </c>
      <c r="AV2" s="76" t="s">
        <v>647</v>
      </c>
      <c r="AW2" s="76" t="s">
        <v>1198</v>
      </c>
      <c r="AX2" s="76" t="s">
        <v>1198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1167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1622</v>
      </c>
      <c r="G3" s="76" t="s">
        <v>1619</v>
      </c>
      <c r="H3" s="76" t="s">
        <v>1619</v>
      </c>
      <c r="I3" s="76" t="s">
        <v>1619</v>
      </c>
      <c r="J3" s="76" t="s">
        <v>1619</v>
      </c>
      <c r="K3" s="76" t="s">
        <v>1619</v>
      </c>
      <c r="L3" s="76" t="s">
        <v>1619</v>
      </c>
      <c r="M3" s="76" t="s">
        <v>1635</v>
      </c>
      <c r="N3" s="76" t="s">
        <v>1635</v>
      </c>
      <c r="O3" s="76" t="s">
        <v>1619</v>
      </c>
      <c r="P3" s="76" t="s">
        <v>1620</v>
      </c>
      <c r="Q3" s="76" t="s">
        <v>1620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651</v>
      </c>
      <c r="AE3" s="76" t="s">
        <v>1197</v>
      </c>
      <c r="AF3" s="76" t="s">
        <v>1204</v>
      </c>
      <c r="AI3" s="76" t="s">
        <v>238</v>
      </c>
      <c r="AL3" s="76" t="s">
        <v>649</v>
      </c>
      <c r="AM3" s="76" t="s">
        <v>649</v>
      </c>
      <c r="AN3" s="76" t="s">
        <v>651</v>
      </c>
      <c r="AO3" s="76" t="s">
        <v>651</v>
      </c>
      <c r="AV3" s="76" t="s">
        <v>649</v>
      </c>
      <c r="BA3" s="76" t="s">
        <v>1802</v>
      </c>
      <c r="BC3" s="76" t="s">
        <v>1804</v>
      </c>
      <c r="BD3" s="76" t="s">
        <v>334</v>
      </c>
      <c r="BF3" s="76" t="s">
        <v>114</v>
      </c>
      <c r="BG3" s="76" t="s">
        <v>114</v>
      </c>
      <c r="BH3" s="76" t="s">
        <v>1164</v>
      </c>
      <c r="BI3" s="76" t="s">
        <v>1168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F4" s="76" t="s">
        <v>978</v>
      </c>
      <c r="G4" s="76" t="s">
        <v>1620</v>
      </c>
      <c r="H4" s="76" t="s">
        <v>1620</v>
      </c>
      <c r="I4" s="76" t="s">
        <v>1620</v>
      </c>
      <c r="J4" s="76" t="s">
        <v>1620</v>
      </c>
      <c r="K4" s="76" t="s">
        <v>1620</v>
      </c>
      <c r="L4" s="76" t="s">
        <v>1620</v>
      </c>
      <c r="O4" s="76" t="s">
        <v>1620</v>
      </c>
      <c r="P4" s="76" t="s">
        <v>1672</v>
      </c>
      <c r="Q4" s="76" t="s">
        <v>1672</v>
      </c>
      <c r="S4" s="76" t="s">
        <v>1672</v>
      </c>
      <c r="T4" s="76" t="s">
        <v>1672</v>
      </c>
      <c r="V4" s="76" t="s">
        <v>31</v>
      </c>
      <c r="W4" s="76" t="s">
        <v>1767</v>
      </c>
      <c r="AB4" s="76" t="s">
        <v>1157</v>
      </c>
      <c r="AD4" s="76" t="s">
        <v>655</v>
      </c>
      <c r="AE4" s="76" t="s">
        <v>1198</v>
      </c>
      <c r="AF4" s="76" t="s">
        <v>1147</v>
      </c>
      <c r="AI4" s="76" t="s">
        <v>111</v>
      </c>
      <c r="AL4" s="76" t="s">
        <v>651</v>
      </c>
      <c r="AM4" s="76" t="s">
        <v>651</v>
      </c>
      <c r="AN4" s="76" t="s">
        <v>655</v>
      </c>
      <c r="AO4" s="76" t="s">
        <v>655</v>
      </c>
      <c r="AV4" s="76" t="s">
        <v>651</v>
      </c>
      <c r="BA4" s="76" t="s">
        <v>1803</v>
      </c>
      <c r="BC4" s="76" t="s">
        <v>989</v>
      </c>
      <c r="BD4" s="76" t="s">
        <v>962</v>
      </c>
      <c r="BF4" s="76" t="s">
        <v>1080</v>
      </c>
      <c r="BG4" s="76" t="s">
        <v>1080</v>
      </c>
      <c r="BH4" s="76" t="s">
        <v>1165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1622</v>
      </c>
      <c r="E5" s="76" t="s">
        <v>1622</v>
      </c>
      <c r="F5" s="76" t="s">
        <v>1194</v>
      </c>
      <c r="G5" s="76" t="s">
        <v>1622</v>
      </c>
      <c r="H5" s="76" t="s">
        <v>978</v>
      </c>
      <c r="I5" s="76" t="s">
        <v>1622</v>
      </c>
      <c r="J5" s="76" t="s">
        <v>1622</v>
      </c>
      <c r="K5" s="76" t="s">
        <v>1622</v>
      </c>
      <c r="L5" s="76" t="s">
        <v>1622</v>
      </c>
      <c r="O5" s="76" t="s">
        <v>1622</v>
      </c>
      <c r="S5" s="76" t="s">
        <v>1673</v>
      </c>
      <c r="T5" s="76" t="s">
        <v>1673</v>
      </c>
      <c r="V5" s="76" t="s">
        <v>32</v>
      </c>
      <c r="AD5" s="76" t="s">
        <v>657</v>
      </c>
      <c r="AF5" s="76" t="s">
        <v>1205</v>
      </c>
      <c r="AL5" s="76" t="s">
        <v>655</v>
      </c>
      <c r="AM5" s="76" t="s">
        <v>655</v>
      </c>
      <c r="AN5" s="76" t="s">
        <v>657</v>
      </c>
      <c r="AO5" s="76" t="s">
        <v>657</v>
      </c>
      <c r="AV5" s="76" t="s">
        <v>655</v>
      </c>
      <c r="BC5" s="76" t="s">
        <v>990</v>
      </c>
      <c r="BD5" s="76" t="s">
        <v>963</v>
      </c>
    </row>
    <row r="6" spans="1:61" x14ac:dyDescent="0.2">
      <c r="A6" s="76" t="s">
        <v>1761</v>
      </c>
      <c r="B6" s="76" t="s">
        <v>110</v>
      </c>
      <c r="C6" s="76" t="s">
        <v>1744</v>
      </c>
      <c r="D6" s="76" t="s">
        <v>1624</v>
      </c>
      <c r="E6" s="76" t="s">
        <v>1624</v>
      </c>
      <c r="F6" s="76" t="s">
        <v>1634</v>
      </c>
      <c r="G6" s="76" t="s">
        <v>978</v>
      </c>
      <c r="H6" s="76" t="s">
        <v>1632</v>
      </c>
      <c r="I6" s="76" t="s">
        <v>1626</v>
      </c>
      <c r="J6" s="76" t="s">
        <v>978</v>
      </c>
      <c r="K6" s="76" t="s">
        <v>1625</v>
      </c>
      <c r="L6" s="76" t="s">
        <v>1631</v>
      </c>
      <c r="O6" s="76" t="s">
        <v>1624</v>
      </c>
      <c r="S6" s="76" t="s">
        <v>1675</v>
      </c>
      <c r="T6" s="76" t="s">
        <v>1676</v>
      </c>
      <c r="V6" s="76" t="s">
        <v>33</v>
      </c>
      <c r="AD6" s="76" t="s">
        <v>659</v>
      </c>
      <c r="AL6" s="76" t="s">
        <v>657</v>
      </c>
      <c r="AM6" s="76" t="s">
        <v>657</v>
      </c>
      <c r="AV6" s="76" t="s">
        <v>657</v>
      </c>
      <c r="BC6" s="76" t="s">
        <v>993</v>
      </c>
      <c r="BD6" s="76" t="s">
        <v>964</v>
      </c>
    </row>
    <row r="7" spans="1:61" x14ac:dyDescent="0.2">
      <c r="B7" s="76" t="s">
        <v>111</v>
      </c>
      <c r="C7" s="76" t="s">
        <v>1746</v>
      </c>
      <c r="D7" s="76" t="s">
        <v>1626</v>
      </c>
      <c r="E7" s="76" t="s">
        <v>978</v>
      </c>
      <c r="F7" s="76" t="s">
        <v>111</v>
      </c>
      <c r="G7" s="76" t="s">
        <v>1633</v>
      </c>
      <c r="H7" s="76" t="s">
        <v>1633</v>
      </c>
      <c r="I7" s="76" t="s">
        <v>978</v>
      </c>
      <c r="J7" s="76" t="s">
        <v>1632</v>
      </c>
      <c r="K7" s="76" t="s">
        <v>978</v>
      </c>
      <c r="O7" s="76" t="s">
        <v>1626</v>
      </c>
      <c r="S7" s="76" t="s">
        <v>1676</v>
      </c>
      <c r="BC7" s="76" t="s">
        <v>995</v>
      </c>
      <c r="BD7" s="76" t="s">
        <v>965</v>
      </c>
    </row>
    <row r="8" spans="1:61" x14ac:dyDescent="0.2">
      <c r="C8" s="76" t="s">
        <v>209</v>
      </c>
      <c r="D8" s="76" t="s">
        <v>978</v>
      </c>
      <c r="E8" s="76" t="s">
        <v>1631</v>
      </c>
      <c r="G8" s="76" t="s">
        <v>1636</v>
      </c>
      <c r="H8" s="76" t="s">
        <v>1636</v>
      </c>
      <c r="I8" s="76" t="s">
        <v>1632</v>
      </c>
      <c r="J8" s="76" t="s">
        <v>1633</v>
      </c>
      <c r="K8" s="76" t="s">
        <v>1631</v>
      </c>
      <c r="O8" s="76" t="s">
        <v>978</v>
      </c>
      <c r="BD8" s="76" t="s">
        <v>966</v>
      </c>
    </row>
    <row r="9" spans="1:61" x14ac:dyDescent="0.2">
      <c r="C9" s="76" t="s">
        <v>1748</v>
      </c>
      <c r="D9" s="76" t="s">
        <v>1632</v>
      </c>
      <c r="E9" s="76" t="s">
        <v>1632</v>
      </c>
      <c r="G9" s="76" t="s">
        <v>1638</v>
      </c>
      <c r="H9" s="76" t="s">
        <v>1638</v>
      </c>
      <c r="I9" s="76" t="s">
        <v>1633</v>
      </c>
      <c r="J9" s="76" t="s">
        <v>1634</v>
      </c>
      <c r="K9" s="76" t="s">
        <v>1632</v>
      </c>
      <c r="O9" s="76" t="s">
        <v>1632</v>
      </c>
      <c r="BD9" s="76" t="s">
        <v>518</v>
      </c>
    </row>
    <row r="10" spans="1:61" x14ac:dyDescent="0.2">
      <c r="C10" s="76" t="s">
        <v>289</v>
      </c>
      <c r="D10" s="76" t="s">
        <v>1633</v>
      </c>
      <c r="E10" s="76" t="s">
        <v>1636</v>
      </c>
      <c r="G10" s="76" t="s">
        <v>1642</v>
      </c>
      <c r="H10" s="76" t="s">
        <v>1642</v>
      </c>
      <c r="I10" s="76" t="s">
        <v>1634</v>
      </c>
      <c r="J10" s="76" t="s">
        <v>1636</v>
      </c>
      <c r="K10" s="76" t="s">
        <v>1638</v>
      </c>
      <c r="O10" s="76" t="s">
        <v>1633</v>
      </c>
      <c r="BD10" s="76" t="s">
        <v>967</v>
      </c>
    </row>
    <row r="11" spans="1:61" x14ac:dyDescent="0.2">
      <c r="D11" s="76" t="s">
        <v>1634</v>
      </c>
      <c r="E11" s="76" t="s">
        <v>1638</v>
      </c>
      <c r="G11" s="76" t="s">
        <v>111</v>
      </c>
      <c r="H11" s="76" t="s">
        <v>111</v>
      </c>
      <c r="I11" s="76" t="s">
        <v>1636</v>
      </c>
      <c r="J11" s="76" t="s">
        <v>1638</v>
      </c>
      <c r="O11" s="76" t="s">
        <v>1634</v>
      </c>
      <c r="BD11" s="76" t="s">
        <v>651</v>
      </c>
    </row>
    <row r="12" spans="1:61" x14ac:dyDescent="0.2">
      <c r="D12" s="76" t="s">
        <v>1636</v>
      </c>
      <c r="E12" s="76" t="s">
        <v>1642</v>
      </c>
      <c r="I12" s="76" t="s">
        <v>1638</v>
      </c>
      <c r="J12" s="76" t="s">
        <v>111</v>
      </c>
      <c r="O12" s="76" t="s">
        <v>1636</v>
      </c>
      <c r="BD12" s="76" t="s">
        <v>969</v>
      </c>
    </row>
    <row r="13" spans="1:61" x14ac:dyDescent="0.2">
      <c r="D13" s="76" t="s">
        <v>1638</v>
      </c>
      <c r="I13" s="76" t="s">
        <v>1642</v>
      </c>
      <c r="O13" s="76" t="s">
        <v>1638</v>
      </c>
      <c r="BD13" s="76" t="s">
        <v>970</v>
      </c>
    </row>
    <row r="14" spans="1:61" x14ac:dyDescent="0.2">
      <c r="D14" s="76" t="s">
        <v>1642</v>
      </c>
      <c r="I14" s="76" t="s">
        <v>111</v>
      </c>
      <c r="O14" s="76" t="s">
        <v>1642</v>
      </c>
      <c r="BD14" s="76" t="s">
        <v>971</v>
      </c>
    </row>
    <row r="15" spans="1:61" x14ac:dyDescent="0.2">
      <c r="D15" s="76" t="s">
        <v>111</v>
      </c>
      <c r="O15" s="76" t="s">
        <v>111</v>
      </c>
      <c r="BD15" s="76" t="s">
        <v>972</v>
      </c>
    </row>
    <row r="16" spans="1:61" x14ac:dyDescent="0.2">
      <c r="BD16" s="76" t="s">
        <v>973</v>
      </c>
    </row>
    <row r="17" spans="56:56" x14ac:dyDescent="0.2">
      <c r="BD17" s="76" t="s">
        <v>974</v>
      </c>
    </row>
    <row r="18" spans="56:56" x14ac:dyDescent="0.2">
      <c r="BD18" s="76" t="s">
        <v>111</v>
      </c>
    </row>
    <row r="19" spans="56:56" x14ac:dyDescent="0.2">
      <c r="BD19" s="76" t="s">
        <v>975</v>
      </c>
    </row>
    <row r="20" spans="56:56" x14ac:dyDescent="0.2">
      <c r="BD20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BB98-A0B5-4148-83EC-5858565993AF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848</v>
      </c>
      <c r="D4" s="93">
        <f>SUM(DatosViolenciaGénero!D63:D69)</f>
        <v>242</v>
      </c>
    </row>
    <row r="5" spans="2:4" x14ac:dyDescent="0.2">
      <c r="B5" s="92" t="s">
        <v>1620</v>
      </c>
      <c r="C5" s="93">
        <f>SUM(DatosViolenciaGénero!C70:C73)</f>
        <v>96</v>
      </c>
      <c r="D5" s="93">
        <f>SUM(DatosViolenciaGénero!D70:D73)</f>
        <v>23</v>
      </c>
    </row>
    <row r="6" spans="2:4" ht="12.75" customHeight="1" x14ac:dyDescent="0.2">
      <c r="B6" s="92" t="s">
        <v>1672</v>
      </c>
      <c r="C6" s="93">
        <f>DatosViolenciaGénero!C74</f>
        <v>3</v>
      </c>
      <c r="D6" s="93">
        <f>DatosViolenciaGénero!D74</f>
        <v>1</v>
      </c>
    </row>
    <row r="7" spans="2:4" ht="12.75" customHeight="1" x14ac:dyDescent="0.2">
      <c r="B7" s="92" t="s">
        <v>1673</v>
      </c>
      <c r="C7" s="93">
        <f>SUM(DatosViolenciaGénero!C75:C77)</f>
        <v>48</v>
      </c>
      <c r="D7" s="93">
        <f>SUM(DatosViolenciaGénero!D75:D77)</f>
        <v>7</v>
      </c>
    </row>
    <row r="8" spans="2:4" ht="12.75" customHeight="1" x14ac:dyDescent="0.2">
      <c r="B8" s="92" t="s">
        <v>1674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1675</v>
      </c>
      <c r="C9" s="93">
        <f>DatosViolenciaGénero!C78</f>
        <v>4</v>
      </c>
      <c r="D9" s="93">
        <f>DatosViolenciaGénero!D78</f>
        <v>0</v>
      </c>
    </row>
    <row r="10" spans="2:4" ht="12.75" customHeight="1" x14ac:dyDescent="0.2">
      <c r="B10" s="92" t="s">
        <v>1676</v>
      </c>
      <c r="C10" s="93">
        <f>SUM(DatosViolenciaGénero!C79:C80)</f>
        <v>241</v>
      </c>
      <c r="D10" s="93">
        <f>SUM(DatosViolenciaGénero!D79:D80)</f>
        <v>113</v>
      </c>
    </row>
    <row r="14" spans="2:4" ht="12.95" customHeight="1" thickTop="1" thickBot="1" x14ac:dyDescent="0.25">
      <c r="B14" s="237" t="s">
        <v>1680</v>
      </c>
      <c r="C14" s="237"/>
    </row>
    <row r="15" spans="2:4" ht="13.5" thickTop="1" x14ac:dyDescent="0.2">
      <c r="B15" s="94" t="s">
        <v>1678</v>
      </c>
      <c r="C15" s="95">
        <f>DatosViolenciaGénero!C38</f>
        <v>47</v>
      </c>
    </row>
    <row r="16" spans="2:4" ht="13.5" thickBot="1" x14ac:dyDescent="0.25">
      <c r="B16" s="96" t="s">
        <v>1679</v>
      </c>
      <c r="C16" s="97">
        <f>DatosViolenciaGénero!C39</f>
        <v>653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E9A4-3E67-45C6-BDEE-A4F5A27973D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3769</v>
      </c>
      <c r="D4" s="93">
        <f>SUM(DatosViolenciaDoméstica!D48:D54)</f>
        <v>881</v>
      </c>
    </row>
    <row r="5" spans="2:4" x14ac:dyDescent="0.2">
      <c r="B5" s="92" t="s">
        <v>1620</v>
      </c>
      <c r="C5" s="93">
        <f>SUM(DatosViolenciaDoméstica!C55:C58)</f>
        <v>211</v>
      </c>
      <c r="D5" s="93">
        <f>SUM(DatosViolenciaDoméstica!D55:D58)</f>
        <v>55</v>
      </c>
    </row>
    <row r="6" spans="2:4" ht="12.75" customHeight="1" x14ac:dyDescent="0.2">
      <c r="B6" s="92" t="s">
        <v>1672</v>
      </c>
      <c r="C6" s="93">
        <f>DatosViolenciaDoméstica!C59</f>
        <v>38</v>
      </c>
      <c r="D6" s="93">
        <f>DatosViolenciaDoméstica!D59</f>
        <v>5</v>
      </c>
    </row>
    <row r="7" spans="2:4" ht="12.75" customHeight="1" x14ac:dyDescent="0.2">
      <c r="B7" s="92" t="s">
        <v>1673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0</v>
      </c>
      <c r="D10" s="93">
        <f>SUM(DatosViolenciaDoméstica!D64:D65)</f>
        <v>0</v>
      </c>
    </row>
    <row r="14" spans="2:4" ht="12.95" customHeight="1" thickTop="1" thickBot="1" x14ac:dyDescent="0.25">
      <c r="B14" s="237" t="s">
        <v>1677</v>
      </c>
      <c r="C14" s="237"/>
    </row>
    <row r="15" spans="2:4" ht="13.5" thickTop="1" x14ac:dyDescent="0.2">
      <c r="B15" s="94" t="s">
        <v>1678</v>
      </c>
      <c r="C15" s="95">
        <f>DatosViolenciaDoméstica!C33</f>
        <v>287</v>
      </c>
    </row>
    <row r="16" spans="2:4" ht="13.5" thickBot="1" x14ac:dyDescent="0.25">
      <c r="B16" s="96" t="s">
        <v>1679</v>
      </c>
      <c r="C16" s="97">
        <f>DatosViolenciaDoméstica!C34</f>
        <v>196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81E2-5218-41E4-AC07-0717745B129B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40" t="s">
        <v>1655</v>
      </c>
      <c r="F4" s="240"/>
    </row>
    <row r="5" spans="2:6" ht="12.75" customHeight="1" x14ac:dyDescent="0.2">
      <c r="B5" s="238" t="s">
        <v>1656</v>
      </c>
      <c r="C5" s="80" t="s">
        <v>1018</v>
      </c>
      <c r="D5" s="81">
        <f>DatosMenores!C86</f>
        <v>284</v>
      </c>
      <c r="E5" s="82" t="s">
        <v>1657</v>
      </c>
      <c r="F5" s="83">
        <f>DatosMenores!C105+DatosMenores!C106</f>
        <v>67</v>
      </c>
    </row>
    <row r="6" spans="2:6" ht="33.75" x14ac:dyDescent="0.2">
      <c r="B6" s="239"/>
      <c r="C6" s="80" t="s">
        <v>1013</v>
      </c>
      <c r="D6" s="81">
        <f>DatosMenores!C87</f>
        <v>1867</v>
      </c>
      <c r="E6" s="84" t="s">
        <v>1658</v>
      </c>
      <c r="F6" s="83">
        <f>DatosMenores!C107</f>
        <v>10</v>
      </c>
    </row>
    <row r="7" spans="2:6" ht="33.75" x14ac:dyDescent="0.2">
      <c r="B7" s="238" t="s">
        <v>1659</v>
      </c>
      <c r="C7" s="80" t="s">
        <v>1018</v>
      </c>
      <c r="D7" s="81">
        <f>DatosMenores!C88</f>
        <v>355</v>
      </c>
      <c r="E7" s="84" t="s">
        <v>1660</v>
      </c>
      <c r="F7" s="83">
        <f>DatosMenores!C108</f>
        <v>0</v>
      </c>
    </row>
    <row r="8" spans="2:6" ht="33.75" x14ac:dyDescent="0.2">
      <c r="B8" s="239"/>
      <c r="C8" s="80" t="s">
        <v>1013</v>
      </c>
      <c r="D8" s="81">
        <f>DatosMenores!C89</f>
        <v>1195</v>
      </c>
      <c r="E8" s="84" t="s">
        <v>1661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350</v>
      </c>
      <c r="E9" s="84" t="s">
        <v>1662</v>
      </c>
      <c r="F9" s="83">
        <f>DatosMenores!C110</f>
        <v>0</v>
      </c>
    </row>
    <row r="10" spans="2:6" ht="22.5" x14ac:dyDescent="0.2">
      <c r="B10" s="239"/>
      <c r="C10" s="80" t="s">
        <v>1013</v>
      </c>
      <c r="D10" s="81">
        <f>DatosMenores!C91</f>
        <v>1714</v>
      </c>
      <c r="E10" s="84" t="s">
        <v>1663</v>
      </c>
      <c r="F10" s="83">
        <f>DatosMenores!C111</f>
        <v>0</v>
      </c>
    </row>
    <row r="11" spans="2:6" ht="45" x14ac:dyDescent="0.2">
      <c r="B11" s="238" t="s">
        <v>1664</v>
      </c>
      <c r="C11" s="80" t="s">
        <v>1018</v>
      </c>
      <c r="D11" s="81">
        <f>DatosMenores!C92</f>
        <v>0</v>
      </c>
      <c r="E11" s="84" t="s">
        <v>1665</v>
      </c>
      <c r="F11" s="83">
        <f>DatosMenores!C112</f>
        <v>0</v>
      </c>
    </row>
    <row r="12" spans="2:6" x14ac:dyDescent="0.2">
      <c r="B12" s="239"/>
      <c r="C12" s="80" t="s">
        <v>1013</v>
      </c>
      <c r="D12" s="81">
        <f>DatosMenores!C93</f>
        <v>0</v>
      </c>
    </row>
    <row r="13" spans="2:6" x14ac:dyDescent="0.2">
      <c r="B13" s="238" t="s">
        <v>1666</v>
      </c>
      <c r="C13" s="80" t="s">
        <v>1018</v>
      </c>
      <c r="D13" s="81">
        <f>DatosMenores!C94</f>
        <v>36</v>
      </c>
    </row>
    <row r="14" spans="2:6" x14ac:dyDescent="0.2">
      <c r="B14" s="239"/>
      <c r="C14" s="80" t="s">
        <v>1013</v>
      </c>
      <c r="D14" s="81">
        <f>DatosMenores!C95</f>
        <v>5</v>
      </c>
    </row>
    <row r="15" spans="2:6" x14ac:dyDescent="0.2">
      <c r="B15" s="238" t="s">
        <v>1667</v>
      </c>
      <c r="C15" s="80" t="s">
        <v>1018</v>
      </c>
      <c r="D15" s="81">
        <f>DatosMenores!C96</f>
        <v>0</v>
      </c>
    </row>
    <row r="16" spans="2:6" x14ac:dyDescent="0.2">
      <c r="B16" s="239"/>
      <c r="C16" s="80" t="s">
        <v>1013</v>
      </c>
      <c r="D16" s="81">
        <f>DatosMenores!C97</f>
        <v>0</v>
      </c>
    </row>
    <row r="17" spans="2:4" x14ac:dyDescent="0.2">
      <c r="B17" s="238" t="s">
        <v>1668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21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F206-4DE0-4989-93B0-026D2E36E3F4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1" t="s">
        <v>1618</v>
      </c>
      <c r="C11" s="241"/>
      <c r="D11" s="59">
        <f>DatosDelitos!C5+DatosDelitos!C13-DatosDelitos!C17</f>
        <v>2982</v>
      </c>
      <c r="E11" s="60">
        <f>DatosDelitos!H5+DatosDelitos!H13-DatosDelitos!H17</f>
        <v>537</v>
      </c>
      <c r="F11" s="60">
        <f>DatosDelitos!I5+DatosDelitos!I13-DatosDelitos!I17</f>
        <v>362</v>
      </c>
      <c r="G11" s="60">
        <f>DatosDelitos!J5+DatosDelitos!J13-DatosDelitos!J17</f>
        <v>21</v>
      </c>
      <c r="H11" s="61">
        <f>DatosDelitos!K5+DatosDelitos!K13-DatosDelitos!K17</f>
        <v>13</v>
      </c>
      <c r="I11" s="61">
        <f>DatosDelitos!L5+DatosDelitos!L13-DatosDelitos!L17</f>
        <v>2</v>
      </c>
      <c r="J11" s="61">
        <f>DatosDelitos!M5+DatosDelitos!M13-DatosDelitos!M17</f>
        <v>4</v>
      </c>
      <c r="K11" s="61">
        <f>DatosDelitos!O5+DatosDelitos!O13-DatosDelitos!O17</f>
        <v>12</v>
      </c>
      <c r="L11" s="62">
        <f>DatosDelitos!P5+DatosDelitos!P13-DatosDelitos!P17</f>
        <v>1962</v>
      </c>
    </row>
    <row r="12" spans="2:13" ht="13.35" customHeight="1" x14ac:dyDescent="0.2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2" t="s">
        <v>347</v>
      </c>
      <c r="C13" s="242"/>
      <c r="D13" s="63">
        <f>DatosDelitos!C20</f>
        <v>2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1619</v>
      </c>
      <c r="C15" s="242"/>
      <c r="D15" s="63">
        <f>DatosDelitos!C17+DatosDelitos!C44</f>
        <v>3508</v>
      </c>
      <c r="E15" s="64">
        <f>DatosDelitos!H17+DatosDelitos!H44</f>
        <v>551</v>
      </c>
      <c r="F15" s="64">
        <f>DatosDelitos!I16+DatosDelitos!I44</f>
        <v>198</v>
      </c>
      <c r="G15" s="64">
        <f>DatosDelitos!J17+DatosDelitos!J44</f>
        <v>23</v>
      </c>
      <c r="H15" s="64">
        <f>DatosDelitos!K17+DatosDelitos!K44</f>
        <v>23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4</v>
      </c>
      <c r="L15" s="65">
        <f>DatosDelitos!P17+DatosDelitos!P44</f>
        <v>1371</v>
      </c>
    </row>
    <row r="16" spans="2:13" ht="13.35" customHeight="1" x14ac:dyDescent="0.2">
      <c r="B16" s="242" t="s">
        <v>1620</v>
      </c>
      <c r="C16" s="242"/>
      <c r="D16" s="63">
        <f>DatosDelitos!C30</f>
        <v>1274</v>
      </c>
      <c r="E16" s="64">
        <f>DatosDelitos!H30</f>
        <v>437</v>
      </c>
      <c r="F16" s="64">
        <f>DatosDelitos!I30</f>
        <v>331</v>
      </c>
      <c r="G16" s="64">
        <f>DatosDelitos!J30</f>
        <v>15</v>
      </c>
      <c r="H16" s="64">
        <f>DatosDelitos!K30</f>
        <v>3</v>
      </c>
      <c r="I16" s="64">
        <f>DatosDelitos!L30</f>
        <v>0</v>
      </c>
      <c r="J16" s="64">
        <f>DatosDelitos!M30</f>
        <v>0</v>
      </c>
      <c r="K16" s="64">
        <f>DatosDelitos!O30</f>
        <v>1</v>
      </c>
      <c r="L16" s="65">
        <f>DatosDelitos!P30</f>
        <v>822</v>
      </c>
    </row>
    <row r="17" spans="2:12" ht="13.35" customHeight="1" x14ac:dyDescent="0.2">
      <c r="B17" s="243" t="s">
        <v>1621</v>
      </c>
      <c r="C17" s="243"/>
      <c r="D17" s="63">
        <f>DatosDelitos!C42-DatosDelitos!C44</f>
        <v>23</v>
      </c>
      <c r="E17" s="64">
        <f>DatosDelitos!H42-DatosDelitos!H44</f>
        <v>7</v>
      </c>
      <c r="F17" s="64">
        <f>DatosDelitos!I42-DatosDelitos!I44</f>
        <v>6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10</v>
      </c>
    </row>
    <row r="18" spans="2:12" ht="13.35" customHeight="1" x14ac:dyDescent="0.2">
      <c r="B18" s="242" t="s">
        <v>1622</v>
      </c>
      <c r="C18" s="242"/>
      <c r="D18" s="63">
        <f>DatosDelitos!C50</f>
        <v>1055</v>
      </c>
      <c r="E18" s="64">
        <f>DatosDelitos!H50</f>
        <v>163</v>
      </c>
      <c r="F18" s="64">
        <f>DatosDelitos!I50</f>
        <v>113</v>
      </c>
      <c r="G18" s="64">
        <f>DatosDelitos!J50</f>
        <v>90</v>
      </c>
      <c r="H18" s="64">
        <f>DatosDelitos!K50</f>
        <v>55</v>
      </c>
      <c r="I18" s="64">
        <f>DatosDelitos!L50</f>
        <v>0</v>
      </c>
      <c r="J18" s="64">
        <f>DatosDelitos!M50</f>
        <v>0</v>
      </c>
      <c r="K18" s="64">
        <f>DatosDelitos!O50</f>
        <v>4</v>
      </c>
      <c r="L18" s="65">
        <f>DatosDelitos!P50</f>
        <v>385</v>
      </c>
    </row>
    <row r="19" spans="2:12" ht="13.35" customHeight="1" x14ac:dyDescent="0.2">
      <c r="B19" s="242" t="s">
        <v>1623</v>
      </c>
      <c r="C19" s="242"/>
      <c r="D19" s="63">
        <f>DatosDelitos!C72</f>
        <v>7</v>
      </c>
      <c r="E19" s="64">
        <f>DatosDelitos!H72</f>
        <v>1</v>
      </c>
      <c r="F19" s="64">
        <f>DatosDelitos!I72</f>
        <v>2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6</v>
      </c>
    </row>
    <row r="20" spans="2:12" ht="27" customHeight="1" x14ac:dyDescent="0.2">
      <c r="B20" s="242" t="s">
        <v>1624</v>
      </c>
      <c r="C20" s="242"/>
      <c r="D20" s="63">
        <f>DatosDelitos!C74</f>
        <v>202</v>
      </c>
      <c r="E20" s="64">
        <f>DatosDelitos!H74</f>
        <v>31</v>
      </c>
      <c r="F20" s="64">
        <f>DatosDelitos!I74</f>
        <v>18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1</v>
      </c>
      <c r="L20" s="65">
        <f>DatosDelitos!P74</f>
        <v>57</v>
      </c>
    </row>
    <row r="21" spans="2:12" ht="13.35" customHeight="1" x14ac:dyDescent="0.2">
      <c r="B21" s="243" t="s">
        <v>1625</v>
      </c>
      <c r="C21" s="243"/>
      <c r="D21" s="63">
        <f>DatosDelitos!C82</f>
        <v>75</v>
      </c>
      <c r="E21" s="64">
        <f>DatosDelitos!H82</f>
        <v>5</v>
      </c>
      <c r="F21" s="64">
        <f>DatosDelitos!I82</f>
        <v>1</v>
      </c>
      <c r="G21" s="64">
        <f>DatosDelitos!J82</f>
        <v>1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40</v>
      </c>
    </row>
    <row r="22" spans="2:12" ht="13.35" customHeight="1" x14ac:dyDescent="0.2">
      <c r="B22" s="242" t="s">
        <v>1626</v>
      </c>
      <c r="C22" s="242"/>
      <c r="D22" s="63">
        <f>DatosDelitos!C85</f>
        <v>276</v>
      </c>
      <c r="E22" s="64">
        <f>DatosDelitos!H85</f>
        <v>55</v>
      </c>
      <c r="F22" s="64">
        <f>DatosDelitos!I85</f>
        <v>42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92</v>
      </c>
    </row>
    <row r="23" spans="2:12" ht="13.35" customHeight="1" x14ac:dyDescent="0.2">
      <c r="B23" s="242" t="s">
        <v>978</v>
      </c>
      <c r="C23" s="242"/>
      <c r="D23" s="63">
        <f>DatosDelitos!C97</f>
        <v>9910</v>
      </c>
      <c r="E23" s="64">
        <f>DatosDelitos!H97</f>
        <v>2615</v>
      </c>
      <c r="F23" s="64">
        <f>DatosDelitos!I97</f>
        <v>2055</v>
      </c>
      <c r="G23" s="64">
        <f>DatosDelitos!J97</f>
        <v>1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56</v>
      </c>
      <c r="L23" s="65">
        <f>DatosDelitos!P97</f>
        <v>5864</v>
      </c>
    </row>
    <row r="24" spans="2:12" ht="27" customHeight="1" x14ac:dyDescent="0.2">
      <c r="B24" s="242" t="s">
        <v>1627</v>
      </c>
      <c r="C24" s="242"/>
      <c r="D24" s="63">
        <f>DatosDelitos!C131</f>
        <v>6</v>
      </c>
      <c r="E24" s="64">
        <f>DatosDelitos!H131</f>
        <v>1</v>
      </c>
      <c r="F24" s="64">
        <f>DatosDelitos!I131</f>
        <v>1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7</v>
      </c>
    </row>
    <row r="25" spans="2:12" ht="13.35" customHeight="1" x14ac:dyDescent="0.2">
      <c r="B25" s="242" t="s">
        <v>1628</v>
      </c>
      <c r="C25" s="242"/>
      <c r="D25" s="63">
        <f>DatosDelitos!C137</f>
        <v>51</v>
      </c>
      <c r="E25" s="64">
        <f>DatosDelitos!H137</f>
        <v>1</v>
      </c>
      <c r="F25" s="64">
        <f>DatosDelitos!I137</f>
        <v>1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10</v>
      </c>
    </row>
    <row r="26" spans="2:12" ht="13.35" customHeight="1" x14ac:dyDescent="0.2">
      <c r="B26" s="243" t="s">
        <v>1629</v>
      </c>
      <c r="C26" s="243"/>
      <c r="D26" s="63">
        <f>DatosDelitos!C144</f>
        <v>2</v>
      </c>
      <c r="E26" s="64">
        <f>DatosDelitos!H144</f>
        <v>21</v>
      </c>
      <c r="F26" s="64">
        <f>DatosDelitos!I144</f>
        <v>21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4</v>
      </c>
    </row>
    <row r="27" spans="2:12" ht="38.25" customHeight="1" x14ac:dyDescent="0.2">
      <c r="B27" s="242" t="s">
        <v>1630</v>
      </c>
      <c r="C27" s="242"/>
      <c r="D27" s="63">
        <f>DatosDelitos!C147</f>
        <v>50</v>
      </c>
      <c r="E27" s="64">
        <f>DatosDelitos!H147</f>
        <v>18</v>
      </c>
      <c r="F27" s="64">
        <f>DatosDelitos!I147</f>
        <v>10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7</v>
      </c>
    </row>
    <row r="28" spans="2:12" ht="13.35" customHeight="1" x14ac:dyDescent="0.2">
      <c r="B28" s="242" t="s">
        <v>1631</v>
      </c>
      <c r="C28" s="242"/>
      <c r="D28" s="63">
        <f>DatosDelitos!C156+SUM(DatosDelitos!C167:C172)</f>
        <v>9</v>
      </c>
      <c r="E28" s="64">
        <f>DatosDelitos!H156+SUM(DatosDelitos!H167:H172)</f>
        <v>6</v>
      </c>
      <c r="F28" s="64">
        <f>DatosDelitos!I156+SUM(DatosDelitos!I167:I172)</f>
        <v>2</v>
      </c>
      <c r="G28" s="64">
        <f>DatosDelitos!J156+SUM(DatosDelitos!J167:J172)</f>
        <v>1</v>
      </c>
      <c r="H28" s="64">
        <f>DatosDelitos!K156+SUM(DatosDelitos!K167:K172)</f>
        <v>1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1</v>
      </c>
      <c r="L28" s="64">
        <f>DatosDelitos!P156+SUM(DatosDelitos!P167:Q172)</f>
        <v>12</v>
      </c>
    </row>
    <row r="29" spans="2:12" ht="13.35" customHeight="1" x14ac:dyDescent="0.2">
      <c r="B29" s="242" t="s">
        <v>1632</v>
      </c>
      <c r="C29" s="242"/>
      <c r="D29" s="63">
        <f>SUM(DatosDelitos!C173:C177)</f>
        <v>487</v>
      </c>
      <c r="E29" s="64">
        <f>SUM(DatosDelitos!H173:H177)</f>
        <v>300</v>
      </c>
      <c r="F29" s="64">
        <f>SUM(DatosDelitos!I173:I177)</f>
        <v>245</v>
      </c>
      <c r="G29" s="64">
        <f>SUM(DatosDelitos!J173:J177)</f>
        <v>1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19</v>
      </c>
      <c r="L29" s="64">
        <f>SUM(DatosDelitos!P173:P177)</f>
        <v>370</v>
      </c>
    </row>
    <row r="30" spans="2:12" ht="13.35" customHeight="1" x14ac:dyDescent="0.2">
      <c r="B30" s="242" t="s">
        <v>1633</v>
      </c>
      <c r="C30" s="242"/>
      <c r="D30" s="63">
        <f>DatosDelitos!C178</f>
        <v>1066</v>
      </c>
      <c r="E30" s="64">
        <f>DatosDelitos!H178</f>
        <v>349</v>
      </c>
      <c r="F30" s="64">
        <f>DatosDelitos!I178</f>
        <v>311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1687</v>
      </c>
    </row>
    <row r="31" spans="2:12" ht="13.35" customHeight="1" x14ac:dyDescent="0.2">
      <c r="B31" s="242" t="s">
        <v>1634</v>
      </c>
      <c r="C31" s="242"/>
      <c r="D31" s="63">
        <f>DatosDelitos!C186</f>
        <v>351</v>
      </c>
      <c r="E31" s="64">
        <f>DatosDelitos!H186</f>
        <v>85</v>
      </c>
      <c r="F31" s="64">
        <f>DatosDelitos!I186</f>
        <v>85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152</v>
      </c>
    </row>
    <row r="32" spans="2:12" ht="13.35" customHeight="1" x14ac:dyDescent="0.2">
      <c r="B32" s="242" t="s">
        <v>1635</v>
      </c>
      <c r="C32" s="242"/>
      <c r="D32" s="63">
        <f>DatosDelitos!C201</f>
        <v>11</v>
      </c>
      <c r="E32" s="64">
        <f>DatosDelitos!H201</f>
        <v>0</v>
      </c>
      <c r="F32" s="64">
        <f>DatosDelitos!I201</f>
        <v>0</v>
      </c>
      <c r="G32" s="64">
        <f>DatosDelitos!J201</f>
        <v>0</v>
      </c>
      <c r="H32" s="64">
        <f>DatosDelitos!K201</f>
        <v>0</v>
      </c>
      <c r="I32" s="64">
        <f>DatosDelitos!L201</f>
        <v>1</v>
      </c>
      <c r="J32" s="64">
        <f>DatosDelitos!M201</f>
        <v>2</v>
      </c>
      <c r="K32" s="64">
        <f>DatosDelitos!O201</f>
        <v>0</v>
      </c>
      <c r="L32" s="64">
        <f>DatosDelitos!P201</f>
        <v>4</v>
      </c>
    </row>
    <row r="33" spans="2:13" ht="13.35" customHeight="1" x14ac:dyDescent="0.2">
      <c r="B33" s="242" t="s">
        <v>1636</v>
      </c>
      <c r="C33" s="242"/>
      <c r="D33" s="63">
        <f>DatosDelitos!C223</f>
        <v>1352</v>
      </c>
      <c r="E33" s="64">
        <f>DatosDelitos!H223</f>
        <v>412</v>
      </c>
      <c r="F33" s="64">
        <f>DatosDelitos!I223</f>
        <v>369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25</v>
      </c>
      <c r="L33" s="64">
        <f>DatosDelitos!P223</f>
        <v>823</v>
      </c>
    </row>
    <row r="34" spans="2:13" ht="13.35" customHeight="1" x14ac:dyDescent="0.2">
      <c r="B34" s="242" t="s">
        <v>1637</v>
      </c>
      <c r="C34" s="242"/>
      <c r="D34" s="63">
        <f>DatosDelitos!C244</f>
        <v>25</v>
      </c>
      <c r="E34" s="64">
        <f>DatosDelitos!H244</f>
        <v>4</v>
      </c>
      <c r="F34" s="64">
        <f>DatosDelitos!I244</f>
        <v>13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9</v>
      </c>
    </row>
    <row r="35" spans="2:13" ht="13.35" customHeight="1" x14ac:dyDescent="0.2">
      <c r="B35" s="242" t="s">
        <v>1638</v>
      </c>
      <c r="C35" s="242"/>
      <c r="D35" s="63">
        <f>DatosDelitos!C271</f>
        <v>621</v>
      </c>
      <c r="E35" s="64">
        <f>DatosDelitos!H271</f>
        <v>368</v>
      </c>
      <c r="F35" s="64">
        <f>DatosDelitos!I271</f>
        <v>331</v>
      </c>
      <c r="G35" s="64">
        <f>DatosDelitos!J271</f>
        <v>1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1</v>
      </c>
      <c r="L35" s="64">
        <f>DatosDelitos!P271</f>
        <v>423</v>
      </c>
    </row>
    <row r="36" spans="2:13" ht="38.25" customHeight="1" x14ac:dyDescent="0.2">
      <c r="B36" s="242" t="s">
        <v>1639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1640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1641</v>
      </c>
      <c r="C38" s="242"/>
      <c r="D38" s="63">
        <f>DatosDelitos!C312+DatosDelitos!C318+DatosDelitos!C320</f>
        <v>12</v>
      </c>
      <c r="E38" s="64">
        <f>DatosDelitos!H312+DatosDelitos!H318+DatosDelitos!H320</f>
        <v>1</v>
      </c>
      <c r="F38" s="64">
        <f>DatosDelitos!I312+DatosDelitos!I318+DatosDelitos!I320</f>
        <v>1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6</v>
      </c>
    </row>
    <row r="39" spans="2:13" ht="13.35" customHeight="1" x14ac:dyDescent="0.2">
      <c r="B39" s="242" t="s">
        <v>1642</v>
      </c>
      <c r="C39" s="242"/>
      <c r="D39" s="63">
        <f>DatosDelitos!C323</f>
        <v>2517</v>
      </c>
      <c r="E39" s="64">
        <f>DatosDelitos!H323</f>
        <v>56</v>
      </c>
      <c r="F39" s="64">
        <f>DatosDelitos!I323</f>
        <v>33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1</v>
      </c>
      <c r="L39" s="64">
        <f>DatosDelitos!P323</f>
        <v>212</v>
      </c>
    </row>
    <row r="40" spans="2:13" ht="13.35" customHeight="1" x14ac:dyDescent="0.2">
      <c r="B40" s="242" t="s">
        <v>1643</v>
      </c>
      <c r="C40" s="242"/>
      <c r="D40" s="63">
        <f>DatosDelitos!C325</f>
        <v>5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1644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25879</v>
      </c>
      <c r="E43" s="66">
        <f t="shared" ref="E43:L43" si="0">SUM(E11:E42)</f>
        <v>6024</v>
      </c>
      <c r="F43" s="66">
        <f t="shared" si="0"/>
        <v>4551</v>
      </c>
      <c r="G43" s="66">
        <f t="shared" si="0"/>
        <v>154</v>
      </c>
      <c r="H43" s="66">
        <f t="shared" si="0"/>
        <v>95</v>
      </c>
      <c r="I43" s="66">
        <f t="shared" si="0"/>
        <v>3</v>
      </c>
      <c r="J43" s="66">
        <f t="shared" si="0"/>
        <v>6</v>
      </c>
      <c r="K43" s="66">
        <f t="shared" si="0"/>
        <v>125</v>
      </c>
      <c r="L43" s="66">
        <f t="shared" si="0"/>
        <v>14335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4" t="s">
        <v>1646</v>
      </c>
      <c r="C49" s="244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4" t="s">
        <v>1647</v>
      </c>
      <c r="C50" s="244"/>
      <c r="D50" s="69">
        <f>DatosDelitos!F13-DatosDelitos!F17</f>
        <v>175</v>
      </c>
      <c r="E50" s="69">
        <f>DatosDelitos!G13-DatosDelitos!G17</f>
        <v>38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1619</v>
      </c>
      <c r="C54" s="244"/>
      <c r="D54" s="69">
        <f>DatosDelitos!F17+DatosDelitos!F44</f>
        <v>2227</v>
      </c>
      <c r="E54" s="69">
        <f>DatosDelitos!G17+DatosDelitos!G44</f>
        <v>654</v>
      </c>
    </row>
    <row r="55" spans="2:5" ht="13.35" customHeight="1" x14ac:dyDescent="0.25">
      <c r="B55" s="244" t="s">
        <v>1620</v>
      </c>
      <c r="C55" s="244"/>
      <c r="D55" s="69">
        <f>DatosDelitos!F30</f>
        <v>1486</v>
      </c>
      <c r="E55" s="69">
        <f>DatosDelitos!G30</f>
        <v>69</v>
      </c>
    </row>
    <row r="56" spans="2:5" ht="13.35" customHeight="1" x14ac:dyDescent="0.25">
      <c r="B56" s="244" t="s">
        <v>1621</v>
      </c>
      <c r="C56" s="244"/>
      <c r="D56" s="69">
        <f>DatosDelitos!F42-DatosDelitos!F44</f>
        <v>2</v>
      </c>
      <c r="E56" s="69">
        <f>DatosDelitos!G42-DatosDelitos!G44</f>
        <v>0</v>
      </c>
    </row>
    <row r="57" spans="2:5" ht="13.35" customHeight="1" x14ac:dyDescent="0.25">
      <c r="B57" s="244" t="s">
        <v>1622</v>
      </c>
      <c r="C57" s="244"/>
      <c r="D57" s="69">
        <f>DatosDelitos!F50</f>
        <v>66</v>
      </c>
      <c r="E57" s="69">
        <f>DatosDelitos!G50</f>
        <v>6</v>
      </c>
    </row>
    <row r="58" spans="2:5" ht="13.35" customHeight="1" x14ac:dyDescent="0.25">
      <c r="B58" s="244" t="s">
        <v>1623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4" t="s">
        <v>1648</v>
      </c>
      <c r="C59" s="244"/>
      <c r="D59" s="69">
        <f>DatosDelitos!F74</f>
        <v>13</v>
      </c>
      <c r="E59" s="69">
        <f>DatosDelitos!G74</f>
        <v>2</v>
      </c>
    </row>
    <row r="60" spans="2:5" ht="13.35" customHeight="1" x14ac:dyDescent="0.25">
      <c r="B60" s="244" t="s">
        <v>1625</v>
      </c>
      <c r="C60" s="244"/>
      <c r="D60" s="69">
        <f>DatosDelitos!F82</f>
        <v>2</v>
      </c>
      <c r="E60" s="69">
        <f>DatosDelitos!G82</f>
        <v>0</v>
      </c>
    </row>
    <row r="61" spans="2:5" ht="13.35" customHeight="1" x14ac:dyDescent="0.25">
      <c r="B61" s="244" t="s">
        <v>1626</v>
      </c>
      <c r="C61" s="244"/>
      <c r="D61" s="69">
        <f>DatosDelitos!F85</f>
        <v>10</v>
      </c>
      <c r="E61" s="69">
        <f>DatosDelitos!G85</f>
        <v>2</v>
      </c>
    </row>
    <row r="62" spans="2:5" ht="13.35" customHeight="1" x14ac:dyDescent="0.25">
      <c r="B62" s="244" t="s">
        <v>978</v>
      </c>
      <c r="C62" s="244"/>
      <c r="D62" s="69">
        <f>DatosDelitos!F97</f>
        <v>537</v>
      </c>
      <c r="E62" s="69">
        <f>DatosDelitos!G97</f>
        <v>115</v>
      </c>
    </row>
    <row r="63" spans="2:5" ht="27" customHeight="1" x14ac:dyDescent="0.25">
      <c r="B63" s="244" t="s">
        <v>1649</v>
      </c>
      <c r="C63" s="24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4" t="s">
        <v>1628</v>
      </c>
      <c r="C64" s="24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4" t="s">
        <v>1629</v>
      </c>
      <c r="C65" s="24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4" t="s">
        <v>1630</v>
      </c>
      <c r="C66" s="244"/>
      <c r="D66" s="69">
        <f>DatosDelitos!F147</f>
        <v>1</v>
      </c>
      <c r="E66" s="69">
        <f>DatosDelitos!G147</f>
        <v>0</v>
      </c>
    </row>
    <row r="67" spans="2:5" ht="13.35" customHeight="1" x14ac:dyDescent="0.25">
      <c r="B67" s="244" t="s">
        <v>1631</v>
      </c>
      <c r="C67" s="244"/>
      <c r="D67" s="69">
        <f>DatosDelitos!F156+SUM(DatosDelitos!F167:G172)</f>
        <v>0</v>
      </c>
      <c r="E67" s="69">
        <f>DatosDelitos!G156+SUM(DatosDelitos!G167:H172)</f>
        <v>5</v>
      </c>
    </row>
    <row r="68" spans="2:5" ht="13.35" customHeight="1" x14ac:dyDescent="0.25">
      <c r="B68" s="244" t="s">
        <v>1632</v>
      </c>
      <c r="C68" s="244"/>
      <c r="D68" s="69">
        <f>SUM(DatosDelitos!F173:G177)</f>
        <v>12</v>
      </c>
      <c r="E68" s="69">
        <f>SUM(DatosDelitos!G173:H177)</f>
        <v>305</v>
      </c>
    </row>
    <row r="69" spans="2:5" ht="13.35" customHeight="1" x14ac:dyDescent="0.25">
      <c r="B69" s="244" t="s">
        <v>1633</v>
      </c>
      <c r="C69" s="244"/>
      <c r="D69" s="69">
        <f>DatosDelitos!F178</f>
        <v>1843</v>
      </c>
      <c r="E69" s="69">
        <f>DatosDelitos!G178</f>
        <v>1551</v>
      </c>
    </row>
    <row r="70" spans="2:5" ht="13.35" customHeight="1" x14ac:dyDescent="0.25">
      <c r="B70" s="244" t="s">
        <v>1634</v>
      </c>
      <c r="C70" s="244"/>
      <c r="D70" s="69">
        <f>DatosDelitos!F186</f>
        <v>15</v>
      </c>
      <c r="E70" s="69">
        <f>DatosDelitos!G186</f>
        <v>10</v>
      </c>
    </row>
    <row r="71" spans="2:5" ht="13.35" customHeight="1" x14ac:dyDescent="0.25">
      <c r="B71" s="244" t="s">
        <v>1635</v>
      </c>
      <c r="C71" s="244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4" t="s">
        <v>1636</v>
      </c>
      <c r="C72" s="244"/>
      <c r="D72" s="69">
        <f>DatosDelitos!F223</f>
        <v>450</v>
      </c>
      <c r="E72" s="69">
        <f>DatosDelitos!G223</f>
        <v>304</v>
      </c>
    </row>
    <row r="73" spans="2:5" ht="13.35" customHeight="1" x14ac:dyDescent="0.25">
      <c r="B73" s="244" t="s">
        <v>1637</v>
      </c>
      <c r="C73" s="244"/>
      <c r="D73" s="69">
        <f>DatosDelitos!F244</f>
        <v>1</v>
      </c>
      <c r="E73" s="69">
        <f>DatosDelitos!G244</f>
        <v>1</v>
      </c>
    </row>
    <row r="74" spans="2:5" ht="13.35" customHeight="1" x14ac:dyDescent="0.25">
      <c r="B74" s="244" t="s">
        <v>1638</v>
      </c>
      <c r="C74" s="244"/>
      <c r="D74" s="69">
        <f>DatosDelitos!F271</f>
        <v>153</v>
      </c>
      <c r="E74" s="69">
        <f>DatosDelitos!G271</f>
        <v>101</v>
      </c>
    </row>
    <row r="75" spans="2:5" ht="38.25" customHeight="1" x14ac:dyDescent="0.25">
      <c r="B75" s="244" t="s">
        <v>1639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1640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1641</v>
      </c>
      <c r="C77" s="244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4" t="s">
        <v>1642</v>
      </c>
      <c r="C78" s="244"/>
      <c r="D78" s="69">
        <f>DatosDelitos!F323</f>
        <v>115</v>
      </c>
      <c r="E78" s="69">
        <f>DatosDelitos!G323</f>
        <v>51</v>
      </c>
    </row>
    <row r="79" spans="2:5" ht="15" customHeight="1" x14ac:dyDescent="0.25">
      <c r="B79" s="246" t="s">
        <v>1643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1644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1650</v>
      </c>
      <c r="C82" s="246"/>
      <c r="D82" s="69">
        <f>SUM(D49:D81)</f>
        <v>7108</v>
      </c>
      <c r="E82" s="69">
        <f>SUM(E49:E81)</f>
        <v>3214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1618</v>
      </c>
      <c r="C87" s="244"/>
      <c r="D87" s="69">
        <f>DatosDelitos!N5+DatosDelitos!N13-DatosDelitos!N17</f>
        <v>6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0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1652</v>
      </c>
      <c r="C91" s="244"/>
      <c r="D91" s="69">
        <f>SUM(DatosDelitos!N17,DatosDelitos!N44)</f>
        <v>26</v>
      </c>
    </row>
    <row r="92" spans="2:13" ht="13.35" customHeight="1" x14ac:dyDescent="0.25">
      <c r="B92" s="244" t="s">
        <v>1620</v>
      </c>
      <c r="C92" s="244"/>
      <c r="D92" s="69">
        <f>DatosDelitos!N30</f>
        <v>9</v>
      </c>
    </row>
    <row r="93" spans="2:13" ht="13.35" customHeight="1" x14ac:dyDescent="0.25">
      <c r="B93" s="244" t="s">
        <v>1621</v>
      </c>
      <c r="C93" s="244"/>
      <c r="D93" s="69">
        <f>DatosDelitos!N42-DatosDelitos!N44</f>
        <v>3</v>
      </c>
    </row>
    <row r="94" spans="2:13" ht="13.35" customHeight="1" x14ac:dyDescent="0.25">
      <c r="B94" s="244" t="s">
        <v>1622</v>
      </c>
      <c r="C94" s="244"/>
      <c r="D94" s="69">
        <f>DatosDelitos!N50</f>
        <v>59</v>
      </c>
    </row>
    <row r="95" spans="2:13" ht="13.35" customHeight="1" x14ac:dyDescent="0.25">
      <c r="B95" s="244" t="s">
        <v>1623</v>
      </c>
      <c r="C95" s="244"/>
      <c r="D95" s="69">
        <f>DatosDelitos!N72</f>
        <v>0</v>
      </c>
    </row>
    <row r="96" spans="2:13" ht="27" customHeight="1" x14ac:dyDescent="0.25">
      <c r="B96" s="244" t="s">
        <v>1648</v>
      </c>
      <c r="C96" s="244"/>
      <c r="D96" s="69">
        <f>DatosDelitos!N74</f>
        <v>2</v>
      </c>
    </row>
    <row r="97" spans="2:4" ht="13.35" customHeight="1" x14ac:dyDescent="0.25">
      <c r="B97" s="244" t="s">
        <v>1625</v>
      </c>
      <c r="C97" s="244"/>
      <c r="D97" s="69">
        <f>DatosDelitos!N82</f>
        <v>0</v>
      </c>
    </row>
    <row r="98" spans="2:4" ht="13.35" customHeight="1" x14ac:dyDescent="0.25">
      <c r="B98" s="244" t="s">
        <v>1626</v>
      </c>
      <c r="C98" s="244"/>
      <c r="D98" s="69">
        <f>DatosDelitos!N85</f>
        <v>8</v>
      </c>
    </row>
    <row r="99" spans="2:4" ht="13.35" customHeight="1" x14ac:dyDescent="0.25">
      <c r="B99" s="244" t="s">
        <v>978</v>
      </c>
      <c r="C99" s="244"/>
      <c r="D99" s="69">
        <f>DatosDelitos!N97</f>
        <v>56</v>
      </c>
    </row>
    <row r="100" spans="2:4" ht="27" customHeight="1" x14ac:dyDescent="0.25">
      <c r="B100" s="244" t="s">
        <v>1649</v>
      </c>
      <c r="C100" s="244"/>
      <c r="D100" s="69">
        <f>DatosDelitos!N131</f>
        <v>5</v>
      </c>
    </row>
    <row r="101" spans="2:4" ht="13.35" customHeight="1" x14ac:dyDescent="0.25">
      <c r="B101" s="244" t="s">
        <v>1628</v>
      </c>
      <c r="C101" s="244"/>
      <c r="D101" s="69">
        <f>DatosDelitos!N137</f>
        <v>2</v>
      </c>
    </row>
    <row r="102" spans="2:4" ht="13.35" customHeight="1" x14ac:dyDescent="0.25">
      <c r="B102" s="244" t="s">
        <v>1629</v>
      </c>
      <c r="C102" s="244"/>
      <c r="D102" s="69">
        <f>DatosDelitos!N144</f>
        <v>2</v>
      </c>
    </row>
    <row r="103" spans="2:4" ht="13.35" customHeight="1" x14ac:dyDescent="0.25">
      <c r="B103" s="244" t="s">
        <v>1653</v>
      </c>
      <c r="C103" s="244"/>
      <c r="D103" s="69">
        <f>DatosDelitos!N148</f>
        <v>5</v>
      </c>
    </row>
    <row r="104" spans="2:4" ht="13.35" customHeight="1" x14ac:dyDescent="0.25">
      <c r="B104" s="244" t="s">
        <v>1196</v>
      </c>
      <c r="C104" s="244"/>
      <c r="D104" s="69">
        <f>SUM(DatosDelitos!N149,DatosDelitos!N150)</f>
        <v>1</v>
      </c>
    </row>
    <row r="105" spans="2:4" ht="13.35" customHeight="1" x14ac:dyDescent="0.25">
      <c r="B105" s="244" t="s">
        <v>1194</v>
      </c>
      <c r="C105" s="244"/>
      <c r="D105" s="69">
        <f>SUM(DatosDelitos!N151:N155)</f>
        <v>36</v>
      </c>
    </row>
    <row r="106" spans="2:4" ht="13.35" customHeight="1" x14ac:dyDescent="0.25">
      <c r="B106" s="244" t="s">
        <v>1631</v>
      </c>
      <c r="C106" s="244"/>
      <c r="D106" s="69">
        <f>SUM(SUM(DatosDelitos!N157:N160),SUM(DatosDelitos!N167:N172))</f>
        <v>1</v>
      </c>
    </row>
    <row r="107" spans="2:4" ht="13.35" customHeight="1" x14ac:dyDescent="0.25">
      <c r="B107" s="244" t="s">
        <v>1654</v>
      </c>
      <c r="C107" s="244"/>
      <c r="D107" s="69">
        <f>SUM(DatosDelitos!N161:N165)</f>
        <v>3</v>
      </c>
    </row>
    <row r="108" spans="2:4" ht="13.35" customHeight="1" x14ac:dyDescent="0.25">
      <c r="B108" s="244" t="s">
        <v>1632</v>
      </c>
      <c r="C108" s="244"/>
      <c r="D108" s="69">
        <f>SUM(DatosDelitos!N173:N177)</f>
        <v>2</v>
      </c>
    </row>
    <row r="109" spans="2:4" ht="13.35" customHeight="1" x14ac:dyDescent="0.25">
      <c r="B109" s="244" t="s">
        <v>1633</v>
      </c>
      <c r="C109" s="244"/>
      <c r="D109" s="69">
        <f>DatosDelitos!N178</f>
        <v>0</v>
      </c>
    </row>
    <row r="110" spans="2:4" ht="13.35" customHeight="1" x14ac:dyDescent="0.25">
      <c r="B110" s="244" t="s">
        <v>1634</v>
      </c>
      <c r="C110" s="244"/>
      <c r="D110" s="69">
        <f>DatosDelitos!N186</f>
        <v>15</v>
      </c>
    </row>
    <row r="111" spans="2:4" ht="13.35" customHeight="1" x14ac:dyDescent="0.25">
      <c r="B111" s="244" t="s">
        <v>1635</v>
      </c>
      <c r="C111" s="244"/>
      <c r="D111" s="69">
        <f>DatosDelitos!N201</f>
        <v>6</v>
      </c>
    </row>
    <row r="112" spans="2:4" ht="13.35" customHeight="1" x14ac:dyDescent="0.25">
      <c r="B112" s="244" t="s">
        <v>1636</v>
      </c>
      <c r="C112" s="244"/>
      <c r="D112" s="69">
        <f>DatosDelitos!N223</f>
        <v>3</v>
      </c>
    </row>
    <row r="113" spans="2:4" ht="13.35" customHeight="1" x14ac:dyDescent="0.25">
      <c r="B113" s="244" t="s">
        <v>1637</v>
      </c>
      <c r="C113" s="244"/>
      <c r="D113" s="69">
        <f>DatosDelitos!N244</f>
        <v>3</v>
      </c>
    </row>
    <row r="114" spans="2:4" ht="13.35" customHeight="1" x14ac:dyDescent="0.25">
      <c r="B114" s="244" t="s">
        <v>1638</v>
      </c>
      <c r="C114" s="244"/>
      <c r="D114" s="69">
        <f>DatosDelitos!N271</f>
        <v>3</v>
      </c>
    </row>
    <row r="115" spans="2:4" ht="38.25" customHeight="1" x14ac:dyDescent="0.25">
      <c r="B115" s="244" t="s">
        <v>1639</v>
      </c>
      <c r="C115" s="244"/>
      <c r="D115" s="69">
        <f>DatosDelitos!N301</f>
        <v>0</v>
      </c>
    </row>
    <row r="116" spans="2:4" ht="13.35" customHeight="1" x14ac:dyDescent="0.25">
      <c r="B116" s="244" t="s">
        <v>1640</v>
      </c>
      <c r="C116" s="244"/>
      <c r="D116" s="69">
        <f>DatosDelitos!N305</f>
        <v>0</v>
      </c>
    </row>
    <row r="117" spans="2:4" ht="13.35" customHeight="1" x14ac:dyDescent="0.25">
      <c r="B117" s="244" t="s">
        <v>1641</v>
      </c>
      <c r="C117" s="244"/>
      <c r="D117" s="69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69">
        <f>DatosDelitos!N318</f>
        <v>0</v>
      </c>
    </row>
    <row r="119" spans="2:4" ht="14.1" customHeight="1" x14ac:dyDescent="0.25">
      <c r="B119" s="244" t="s">
        <v>1642</v>
      </c>
      <c r="C119" s="244"/>
      <c r="D119" s="69">
        <f>DatosDelitos!N323</f>
        <v>6</v>
      </c>
    </row>
    <row r="120" spans="2:4" ht="12.75" customHeight="1" x14ac:dyDescent="0.25">
      <c r="B120" s="246" t="s">
        <v>1643</v>
      </c>
      <c r="C120" s="246"/>
      <c r="D120" s="69">
        <f>DatosDelitos!N325</f>
        <v>3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1644</v>
      </c>
      <c r="C122" s="246"/>
      <c r="D122" s="69">
        <f>DatosDelitos!N339</f>
        <v>0</v>
      </c>
    </row>
    <row r="123" spans="2:4" ht="15" customHeight="1" x14ac:dyDescent="0.25">
      <c r="B123" s="244" t="s">
        <v>1650</v>
      </c>
      <c r="C123" s="244"/>
      <c r="D123" s="69">
        <f>SUM(D87:D122)</f>
        <v>265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7" t="s">
        <v>318</v>
      </c>
      <c r="B5" s="198"/>
      <c r="C5" s="21">
        <v>84</v>
      </c>
      <c r="D5" s="21">
        <v>80</v>
      </c>
      <c r="E5" s="22">
        <v>0.05</v>
      </c>
      <c r="F5" s="21">
        <v>0</v>
      </c>
      <c r="G5" s="21">
        <v>0</v>
      </c>
      <c r="H5" s="21">
        <v>10</v>
      </c>
      <c r="I5" s="21">
        <v>9</v>
      </c>
      <c r="J5" s="21">
        <v>10</v>
      </c>
      <c r="K5" s="21">
        <v>7</v>
      </c>
      <c r="L5" s="21">
        <v>2</v>
      </c>
      <c r="M5" s="21">
        <v>4</v>
      </c>
      <c r="N5" s="21">
        <v>1</v>
      </c>
      <c r="O5" s="21">
        <v>12</v>
      </c>
      <c r="P5" s="23">
        <v>18</v>
      </c>
    </row>
    <row r="6" spans="1:16" x14ac:dyDescent="0.25">
      <c r="A6" s="24" t="s">
        <v>319</v>
      </c>
      <c r="B6" s="24" t="s">
        <v>320</v>
      </c>
      <c r="C6" s="12">
        <v>41</v>
      </c>
      <c r="D6" s="12">
        <v>24</v>
      </c>
      <c r="E6" s="25">
        <v>0.70833333333333304</v>
      </c>
      <c r="F6" s="12">
        <v>0</v>
      </c>
      <c r="G6" s="12">
        <v>0</v>
      </c>
      <c r="H6" s="12">
        <v>2</v>
      </c>
      <c r="I6" s="12">
        <v>1</v>
      </c>
      <c r="J6" s="12">
        <v>10</v>
      </c>
      <c r="K6" s="12">
        <v>6</v>
      </c>
      <c r="L6" s="12">
        <v>0</v>
      </c>
      <c r="M6" s="12">
        <v>3</v>
      </c>
      <c r="N6" s="12">
        <v>1</v>
      </c>
      <c r="O6" s="12">
        <v>8</v>
      </c>
      <c r="P6" s="19">
        <v>2</v>
      </c>
    </row>
    <row r="7" spans="1:16" x14ac:dyDescent="0.25">
      <c r="A7" s="24" t="s">
        <v>321</v>
      </c>
      <c r="B7" s="24" t="s">
        <v>322</v>
      </c>
      <c r="C7" s="12">
        <v>3</v>
      </c>
      <c r="D7" s="12">
        <v>8</v>
      </c>
      <c r="E7" s="25">
        <v>-0.625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2</v>
      </c>
      <c r="M7" s="12">
        <v>1</v>
      </c>
      <c r="N7" s="12">
        <v>0</v>
      </c>
      <c r="O7" s="12">
        <v>4</v>
      </c>
      <c r="P7" s="19">
        <v>2</v>
      </c>
    </row>
    <row r="8" spans="1:16" x14ac:dyDescent="0.25">
      <c r="A8" s="24" t="s">
        <v>323</v>
      </c>
      <c r="B8" s="24" t="s">
        <v>324</v>
      </c>
      <c r="C8" s="12">
        <v>40</v>
      </c>
      <c r="D8" s="12">
        <v>48</v>
      </c>
      <c r="E8" s="25">
        <v>-0.16666666666666699</v>
      </c>
      <c r="F8" s="12">
        <v>0</v>
      </c>
      <c r="G8" s="12">
        <v>0</v>
      </c>
      <c r="H8" s="12">
        <v>8</v>
      </c>
      <c r="I8" s="12">
        <v>8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14</v>
      </c>
    </row>
    <row r="9" spans="1:16" x14ac:dyDescent="0.25">
      <c r="A9" s="24" t="s">
        <v>325</v>
      </c>
      <c r="B9" s="24" t="s">
        <v>326</v>
      </c>
      <c r="C9" s="12">
        <v>0</v>
      </c>
      <c r="D9" s="12">
        <v>0</v>
      </c>
      <c r="E9" s="25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7" t="s">
        <v>327</v>
      </c>
      <c r="B10" s="198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0</v>
      </c>
      <c r="D11" s="12">
        <v>0</v>
      </c>
      <c r="E11" s="25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7" t="s">
        <v>332</v>
      </c>
      <c r="B13" s="198"/>
      <c r="C13" s="21">
        <v>4819</v>
      </c>
      <c r="D13" s="21">
        <v>4723</v>
      </c>
      <c r="E13" s="22">
        <v>2.03260639424095E-2</v>
      </c>
      <c r="F13" s="21">
        <v>1336</v>
      </c>
      <c r="G13" s="21">
        <v>378</v>
      </c>
      <c r="H13" s="21">
        <v>825</v>
      </c>
      <c r="I13" s="21">
        <v>581</v>
      </c>
      <c r="J13" s="21">
        <v>23</v>
      </c>
      <c r="K13" s="21">
        <v>19</v>
      </c>
      <c r="L13" s="21">
        <v>0</v>
      </c>
      <c r="M13" s="21">
        <v>0</v>
      </c>
      <c r="N13" s="21">
        <v>19</v>
      </c>
      <c r="O13" s="21">
        <v>1</v>
      </c>
      <c r="P13" s="23">
        <v>2760</v>
      </c>
    </row>
    <row r="14" spans="1:16" x14ac:dyDescent="0.25">
      <c r="A14" s="24" t="s">
        <v>333</v>
      </c>
      <c r="B14" s="24" t="s">
        <v>334</v>
      </c>
      <c r="C14" s="12">
        <v>2638</v>
      </c>
      <c r="D14" s="12">
        <v>2562</v>
      </c>
      <c r="E14" s="25">
        <v>2.9664324746291999E-2</v>
      </c>
      <c r="F14" s="12">
        <v>163</v>
      </c>
      <c r="G14" s="12">
        <v>35</v>
      </c>
      <c r="H14" s="12">
        <v>498</v>
      </c>
      <c r="I14" s="12">
        <v>338</v>
      </c>
      <c r="J14" s="12">
        <v>10</v>
      </c>
      <c r="K14" s="12">
        <v>6</v>
      </c>
      <c r="L14" s="12">
        <v>0</v>
      </c>
      <c r="M14" s="12">
        <v>0</v>
      </c>
      <c r="N14" s="12">
        <v>5</v>
      </c>
      <c r="O14" s="12">
        <v>0</v>
      </c>
      <c r="P14" s="19">
        <v>1817</v>
      </c>
    </row>
    <row r="15" spans="1:16" x14ac:dyDescent="0.25">
      <c r="A15" s="24" t="s">
        <v>335</v>
      </c>
      <c r="B15" s="24" t="s">
        <v>336</v>
      </c>
      <c r="C15" s="12">
        <v>19</v>
      </c>
      <c r="D15" s="12">
        <v>35</v>
      </c>
      <c r="E15" s="25">
        <v>-0.45714285714285702</v>
      </c>
      <c r="F15" s="12">
        <v>2</v>
      </c>
      <c r="G15" s="12">
        <v>0</v>
      </c>
      <c r="H15" s="12">
        <v>6</v>
      </c>
      <c r="I15" s="12">
        <v>4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19</v>
      </c>
    </row>
    <row r="16" spans="1:16" x14ac:dyDescent="0.25">
      <c r="A16" s="24" t="s">
        <v>337</v>
      </c>
      <c r="B16" s="24" t="s">
        <v>338</v>
      </c>
      <c r="C16" s="12">
        <v>233</v>
      </c>
      <c r="D16" s="12">
        <v>186</v>
      </c>
      <c r="E16" s="25">
        <v>0.25268817204301097</v>
      </c>
      <c r="F16" s="12">
        <v>10</v>
      </c>
      <c r="G16" s="12">
        <v>3</v>
      </c>
      <c r="H16" s="12">
        <v>23</v>
      </c>
      <c r="I16" s="12">
        <v>11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9">
        <v>106</v>
      </c>
    </row>
    <row r="17" spans="1:16" ht="33.75" x14ac:dyDescent="0.25">
      <c r="A17" s="24" t="s">
        <v>339</v>
      </c>
      <c r="B17" s="24" t="s">
        <v>340</v>
      </c>
      <c r="C17" s="12">
        <v>1921</v>
      </c>
      <c r="D17" s="12">
        <v>1940</v>
      </c>
      <c r="E17" s="25">
        <v>-9.7938144329896906E-3</v>
      </c>
      <c r="F17" s="12">
        <v>1161</v>
      </c>
      <c r="G17" s="12">
        <v>340</v>
      </c>
      <c r="H17" s="12">
        <v>298</v>
      </c>
      <c r="I17" s="12">
        <v>228</v>
      </c>
      <c r="J17" s="12">
        <v>12</v>
      </c>
      <c r="K17" s="12">
        <v>13</v>
      </c>
      <c r="L17" s="12">
        <v>0</v>
      </c>
      <c r="M17" s="12">
        <v>0</v>
      </c>
      <c r="N17" s="12">
        <v>14</v>
      </c>
      <c r="O17" s="12">
        <v>1</v>
      </c>
      <c r="P17" s="19">
        <v>816</v>
      </c>
    </row>
    <row r="18" spans="1:16" x14ac:dyDescent="0.25">
      <c r="A18" s="24" t="s">
        <v>341</v>
      </c>
      <c r="B18" s="24" t="s">
        <v>342</v>
      </c>
      <c r="C18" s="12">
        <v>8</v>
      </c>
      <c r="D18" s="12">
        <v>0</v>
      </c>
      <c r="E18" s="25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2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7" t="s">
        <v>345</v>
      </c>
      <c r="B20" s="198"/>
      <c r="C20" s="21">
        <v>2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346</v>
      </c>
      <c r="B21" s="24" t="s">
        <v>347</v>
      </c>
      <c r="C21" s="12">
        <v>0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2</v>
      </c>
      <c r="D22" s="12">
        <v>0</v>
      </c>
      <c r="E22" s="25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7" t="s">
        <v>350</v>
      </c>
      <c r="B23" s="198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7" t="s">
        <v>363</v>
      </c>
      <c r="B30" s="198"/>
      <c r="C30" s="21">
        <v>1274</v>
      </c>
      <c r="D30" s="21">
        <v>1163</v>
      </c>
      <c r="E30" s="22">
        <v>9.5442820292347394E-2</v>
      </c>
      <c r="F30" s="21">
        <v>1486</v>
      </c>
      <c r="G30" s="21">
        <v>69</v>
      </c>
      <c r="H30" s="21">
        <v>437</v>
      </c>
      <c r="I30" s="21">
        <v>331</v>
      </c>
      <c r="J30" s="21">
        <v>15</v>
      </c>
      <c r="K30" s="21">
        <v>3</v>
      </c>
      <c r="L30" s="21">
        <v>0</v>
      </c>
      <c r="M30" s="21">
        <v>0</v>
      </c>
      <c r="N30" s="21">
        <v>9</v>
      </c>
      <c r="O30" s="21">
        <v>1</v>
      </c>
      <c r="P30" s="23">
        <v>822</v>
      </c>
    </row>
    <row r="31" spans="1:16" x14ac:dyDescent="0.25">
      <c r="A31" s="24" t="s">
        <v>364</v>
      </c>
      <c r="B31" s="24" t="s">
        <v>365</v>
      </c>
      <c r="C31" s="12">
        <v>25</v>
      </c>
      <c r="D31" s="12">
        <v>48</v>
      </c>
      <c r="E31" s="25">
        <v>-0.47916666666666702</v>
      </c>
      <c r="F31" s="12">
        <v>2</v>
      </c>
      <c r="G31" s="12">
        <v>0</v>
      </c>
      <c r="H31" s="12">
        <v>3</v>
      </c>
      <c r="I31" s="12">
        <v>3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9">
        <v>5</v>
      </c>
    </row>
    <row r="32" spans="1:16" x14ac:dyDescent="0.25">
      <c r="A32" s="24" t="s">
        <v>366</v>
      </c>
      <c r="B32" s="24" t="s">
        <v>367</v>
      </c>
      <c r="C32" s="12">
        <v>1</v>
      </c>
      <c r="D32" s="12">
        <v>4</v>
      </c>
      <c r="E32" s="25">
        <v>-0.75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4" t="s">
        <v>368</v>
      </c>
      <c r="B33" s="24" t="s">
        <v>369</v>
      </c>
      <c r="C33" s="12">
        <v>398</v>
      </c>
      <c r="D33" s="12">
        <v>361</v>
      </c>
      <c r="E33" s="25">
        <v>0.102493074792244</v>
      </c>
      <c r="F33" s="12">
        <v>64</v>
      </c>
      <c r="G33" s="12">
        <v>6</v>
      </c>
      <c r="H33" s="12">
        <v>71</v>
      </c>
      <c r="I33" s="12">
        <v>49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0</v>
      </c>
      <c r="P33" s="19">
        <v>354</v>
      </c>
    </row>
    <row r="34" spans="1:16" x14ac:dyDescent="0.25">
      <c r="A34" s="24" t="s">
        <v>370</v>
      </c>
      <c r="B34" s="24" t="s">
        <v>371</v>
      </c>
      <c r="C34" s="12">
        <v>31</v>
      </c>
      <c r="D34" s="12">
        <v>62</v>
      </c>
      <c r="E34" s="25">
        <v>-0.5</v>
      </c>
      <c r="F34" s="12">
        <v>6</v>
      </c>
      <c r="G34" s="12">
        <v>0</v>
      </c>
      <c r="H34" s="12">
        <v>9</v>
      </c>
      <c r="I34" s="12">
        <v>8</v>
      </c>
      <c r="J34" s="12">
        <v>0</v>
      </c>
      <c r="K34" s="12">
        <v>0</v>
      </c>
      <c r="L34" s="12">
        <v>0</v>
      </c>
      <c r="M34" s="12">
        <v>0</v>
      </c>
      <c r="N34" s="12">
        <v>5</v>
      </c>
      <c r="O34" s="12">
        <v>0</v>
      </c>
      <c r="P34" s="19">
        <v>79</v>
      </c>
    </row>
    <row r="35" spans="1:16" x14ac:dyDescent="0.25">
      <c r="A35" s="24" t="s">
        <v>372</v>
      </c>
      <c r="B35" s="24" t="s">
        <v>373</v>
      </c>
      <c r="C35" s="12">
        <v>294</v>
      </c>
      <c r="D35" s="12">
        <v>263</v>
      </c>
      <c r="E35" s="25">
        <v>0.11787072243346</v>
      </c>
      <c r="F35" s="12">
        <v>58</v>
      </c>
      <c r="G35" s="12">
        <v>6</v>
      </c>
      <c r="H35" s="12">
        <v>31</v>
      </c>
      <c r="I35" s="12">
        <v>22</v>
      </c>
      <c r="J35" s="12">
        <v>1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19">
        <v>184</v>
      </c>
    </row>
    <row r="36" spans="1:16" ht="22.5" x14ac:dyDescent="0.25">
      <c r="A36" s="24" t="s">
        <v>374</v>
      </c>
      <c r="B36" s="24" t="s">
        <v>375</v>
      </c>
      <c r="C36" s="12">
        <v>187</v>
      </c>
      <c r="D36" s="12">
        <v>153</v>
      </c>
      <c r="E36" s="25">
        <v>0.22222222222222199</v>
      </c>
      <c r="F36" s="12">
        <v>151</v>
      </c>
      <c r="G36" s="12">
        <v>25</v>
      </c>
      <c r="H36" s="12">
        <v>46</v>
      </c>
      <c r="I36" s="12">
        <v>44</v>
      </c>
      <c r="J36" s="12">
        <v>0</v>
      </c>
      <c r="K36" s="12">
        <v>2</v>
      </c>
      <c r="L36" s="12">
        <v>0</v>
      </c>
      <c r="M36" s="12">
        <v>0</v>
      </c>
      <c r="N36" s="12">
        <v>0</v>
      </c>
      <c r="O36" s="12">
        <v>1</v>
      </c>
      <c r="P36" s="19">
        <v>56</v>
      </c>
    </row>
    <row r="37" spans="1:16" ht="22.5" x14ac:dyDescent="0.25">
      <c r="A37" s="24" t="s">
        <v>376</v>
      </c>
      <c r="B37" s="24" t="s">
        <v>377</v>
      </c>
      <c r="C37" s="12">
        <v>129</v>
      </c>
      <c r="D37" s="12">
        <v>83</v>
      </c>
      <c r="E37" s="25">
        <v>0.55421686746987897</v>
      </c>
      <c r="F37" s="12">
        <v>94</v>
      </c>
      <c r="G37" s="12">
        <v>13</v>
      </c>
      <c r="H37" s="12">
        <v>15</v>
      </c>
      <c r="I37" s="12">
        <v>13</v>
      </c>
      <c r="J37" s="12">
        <v>1</v>
      </c>
      <c r="K37" s="12">
        <v>1</v>
      </c>
      <c r="L37" s="12">
        <v>0</v>
      </c>
      <c r="M37" s="12">
        <v>0</v>
      </c>
      <c r="N37" s="12">
        <v>2</v>
      </c>
      <c r="O37" s="12">
        <v>0</v>
      </c>
      <c r="P37" s="19">
        <v>41</v>
      </c>
    </row>
    <row r="38" spans="1:16" ht="22.5" x14ac:dyDescent="0.25">
      <c r="A38" s="24" t="s">
        <v>378</v>
      </c>
      <c r="B38" s="24" t="s">
        <v>379</v>
      </c>
      <c r="C38" s="12">
        <v>57</v>
      </c>
      <c r="D38" s="12">
        <v>52</v>
      </c>
      <c r="E38" s="25">
        <v>9.6153846153846201E-2</v>
      </c>
      <c r="F38" s="12">
        <v>48</v>
      </c>
      <c r="G38" s="12">
        <v>14</v>
      </c>
      <c r="H38" s="12">
        <v>9</v>
      </c>
      <c r="I38" s="12">
        <v>25</v>
      </c>
      <c r="J38" s="12">
        <v>1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44</v>
      </c>
    </row>
    <row r="39" spans="1:16" ht="33.75" x14ac:dyDescent="0.25">
      <c r="A39" s="24" t="s">
        <v>380</v>
      </c>
      <c r="B39" s="24" t="s">
        <v>381</v>
      </c>
      <c r="C39" s="12">
        <v>0</v>
      </c>
      <c r="D39" s="12">
        <v>0</v>
      </c>
      <c r="E39" s="25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0</v>
      </c>
      <c r="D40" s="12">
        <v>0</v>
      </c>
      <c r="E40" s="25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152</v>
      </c>
      <c r="D41" s="12">
        <v>137</v>
      </c>
      <c r="E41" s="25">
        <v>0.109489051094891</v>
      </c>
      <c r="F41" s="12">
        <v>1063</v>
      </c>
      <c r="G41" s="12">
        <v>5</v>
      </c>
      <c r="H41" s="12">
        <v>253</v>
      </c>
      <c r="I41" s="12">
        <v>167</v>
      </c>
      <c r="J41" s="12">
        <v>12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9">
        <v>59</v>
      </c>
    </row>
    <row r="42" spans="1:16" x14ac:dyDescent="0.25">
      <c r="A42" s="197" t="s">
        <v>386</v>
      </c>
      <c r="B42" s="198"/>
      <c r="C42" s="21">
        <v>1610</v>
      </c>
      <c r="D42" s="21">
        <v>1695</v>
      </c>
      <c r="E42" s="22">
        <v>-5.0147492625368703E-2</v>
      </c>
      <c r="F42" s="21">
        <v>1068</v>
      </c>
      <c r="G42" s="21">
        <v>314</v>
      </c>
      <c r="H42" s="21">
        <v>260</v>
      </c>
      <c r="I42" s="21">
        <v>193</v>
      </c>
      <c r="J42" s="21">
        <v>11</v>
      </c>
      <c r="K42" s="21">
        <v>10</v>
      </c>
      <c r="L42" s="21">
        <v>0</v>
      </c>
      <c r="M42" s="21">
        <v>0</v>
      </c>
      <c r="N42" s="21">
        <v>15</v>
      </c>
      <c r="O42" s="21">
        <v>3</v>
      </c>
      <c r="P42" s="23">
        <v>565</v>
      </c>
    </row>
    <row r="43" spans="1:16" x14ac:dyDescent="0.25">
      <c r="A43" s="24" t="s">
        <v>387</v>
      </c>
      <c r="B43" s="24" t="s">
        <v>388</v>
      </c>
      <c r="C43" s="12">
        <v>10</v>
      </c>
      <c r="D43" s="12">
        <v>9</v>
      </c>
      <c r="E43" s="25">
        <v>0.11111111111111099</v>
      </c>
      <c r="F43" s="12">
        <v>1</v>
      </c>
      <c r="G43" s="12">
        <v>0</v>
      </c>
      <c r="H43" s="12">
        <v>5</v>
      </c>
      <c r="I43" s="12">
        <v>3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19">
        <v>3</v>
      </c>
    </row>
    <row r="44" spans="1:16" ht="22.5" x14ac:dyDescent="0.25">
      <c r="A44" s="24" t="s">
        <v>389</v>
      </c>
      <c r="B44" s="24" t="s">
        <v>390</v>
      </c>
      <c r="C44" s="12">
        <v>1587</v>
      </c>
      <c r="D44" s="12">
        <v>1663</v>
      </c>
      <c r="E44" s="25">
        <v>-4.57005411906194E-2</v>
      </c>
      <c r="F44" s="12">
        <v>1066</v>
      </c>
      <c r="G44" s="12">
        <v>314</v>
      </c>
      <c r="H44" s="12">
        <v>253</v>
      </c>
      <c r="I44" s="12">
        <v>187</v>
      </c>
      <c r="J44" s="12">
        <v>11</v>
      </c>
      <c r="K44" s="12">
        <v>10</v>
      </c>
      <c r="L44" s="12">
        <v>0</v>
      </c>
      <c r="M44" s="12">
        <v>0</v>
      </c>
      <c r="N44" s="12">
        <v>12</v>
      </c>
      <c r="O44" s="12">
        <v>3</v>
      </c>
      <c r="P44" s="19">
        <v>555</v>
      </c>
    </row>
    <row r="45" spans="1:16" x14ac:dyDescent="0.25">
      <c r="A45" s="24" t="s">
        <v>391</v>
      </c>
      <c r="B45" s="24" t="s">
        <v>392</v>
      </c>
      <c r="C45" s="12">
        <v>0</v>
      </c>
      <c r="D45" s="12">
        <v>2</v>
      </c>
      <c r="E45" s="25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19">
        <v>0</v>
      </c>
    </row>
    <row r="46" spans="1:16" ht="22.5" x14ac:dyDescent="0.25">
      <c r="A46" s="24" t="s">
        <v>393</v>
      </c>
      <c r="B46" s="24" t="s">
        <v>394</v>
      </c>
      <c r="C46" s="12">
        <v>2</v>
      </c>
      <c r="D46" s="12">
        <v>7</v>
      </c>
      <c r="E46" s="25">
        <v>-0.71428571428571397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4" t="s">
        <v>395</v>
      </c>
      <c r="B47" s="24" t="s">
        <v>396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7</v>
      </c>
      <c r="D48" s="12">
        <v>11</v>
      </c>
      <c r="E48" s="25">
        <v>-0.36363636363636398</v>
      </c>
      <c r="F48" s="12">
        <v>0</v>
      </c>
      <c r="G48" s="12">
        <v>0</v>
      </c>
      <c r="H48" s="12">
        <v>1</v>
      </c>
      <c r="I48" s="12">
        <v>2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19">
        <v>4</v>
      </c>
    </row>
    <row r="49" spans="1:16" x14ac:dyDescent="0.25">
      <c r="A49" s="24" t="s">
        <v>399</v>
      </c>
      <c r="B49" s="24" t="s">
        <v>400</v>
      </c>
      <c r="C49" s="12">
        <v>4</v>
      </c>
      <c r="D49" s="12">
        <v>3</v>
      </c>
      <c r="E49" s="25">
        <v>0.33333333333333298</v>
      </c>
      <c r="F49" s="12">
        <v>1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3</v>
      </c>
    </row>
    <row r="50" spans="1:16" x14ac:dyDescent="0.25">
      <c r="A50" s="197" t="s">
        <v>401</v>
      </c>
      <c r="B50" s="198"/>
      <c r="C50" s="21">
        <v>1055</v>
      </c>
      <c r="D50" s="21">
        <v>990</v>
      </c>
      <c r="E50" s="22">
        <v>6.5656565656565705E-2</v>
      </c>
      <c r="F50" s="21">
        <v>66</v>
      </c>
      <c r="G50" s="21">
        <v>6</v>
      </c>
      <c r="H50" s="21">
        <v>163</v>
      </c>
      <c r="I50" s="21">
        <v>113</v>
      </c>
      <c r="J50" s="21">
        <v>90</v>
      </c>
      <c r="K50" s="21">
        <v>55</v>
      </c>
      <c r="L50" s="21">
        <v>0</v>
      </c>
      <c r="M50" s="21">
        <v>0</v>
      </c>
      <c r="N50" s="21">
        <v>59</v>
      </c>
      <c r="O50" s="21">
        <v>4</v>
      </c>
      <c r="P50" s="23">
        <v>385</v>
      </c>
    </row>
    <row r="51" spans="1:16" x14ac:dyDescent="0.25">
      <c r="A51" s="24" t="s">
        <v>402</v>
      </c>
      <c r="B51" s="24" t="s">
        <v>403</v>
      </c>
      <c r="C51" s="12">
        <v>656</v>
      </c>
      <c r="D51" s="12">
        <v>636</v>
      </c>
      <c r="E51" s="25">
        <v>3.1446540880503103E-2</v>
      </c>
      <c r="F51" s="12">
        <v>46</v>
      </c>
      <c r="G51" s="12">
        <v>1</v>
      </c>
      <c r="H51" s="12">
        <v>106</v>
      </c>
      <c r="I51" s="12">
        <v>77</v>
      </c>
      <c r="J51" s="12">
        <v>55</v>
      </c>
      <c r="K51" s="12">
        <v>33</v>
      </c>
      <c r="L51" s="12">
        <v>0</v>
      </c>
      <c r="M51" s="12">
        <v>0</v>
      </c>
      <c r="N51" s="12">
        <v>10</v>
      </c>
      <c r="O51" s="12">
        <v>4</v>
      </c>
      <c r="P51" s="19">
        <v>215</v>
      </c>
    </row>
    <row r="52" spans="1:16" x14ac:dyDescent="0.25">
      <c r="A52" s="24" t="s">
        <v>404</v>
      </c>
      <c r="B52" s="24" t="s">
        <v>405</v>
      </c>
      <c r="C52" s="12">
        <v>15</v>
      </c>
      <c r="D52" s="12">
        <v>35</v>
      </c>
      <c r="E52" s="25">
        <v>-0.57142857142857095</v>
      </c>
      <c r="F52" s="12">
        <v>2</v>
      </c>
      <c r="G52" s="12">
        <v>0</v>
      </c>
      <c r="H52" s="12">
        <v>1</v>
      </c>
      <c r="I52" s="12">
        <v>1</v>
      </c>
      <c r="J52" s="12">
        <v>5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19">
        <v>5</v>
      </c>
    </row>
    <row r="53" spans="1:16" x14ac:dyDescent="0.25">
      <c r="A53" s="24" t="s">
        <v>406</v>
      </c>
      <c r="B53" s="24" t="s">
        <v>407</v>
      </c>
      <c r="C53" s="12">
        <v>35</v>
      </c>
      <c r="D53" s="12">
        <v>29</v>
      </c>
      <c r="E53" s="25">
        <v>0.20689655172413801</v>
      </c>
      <c r="F53" s="12">
        <v>0</v>
      </c>
      <c r="G53" s="12">
        <v>0</v>
      </c>
      <c r="H53" s="12">
        <v>4</v>
      </c>
      <c r="I53" s="12">
        <v>4</v>
      </c>
      <c r="J53" s="12">
        <v>6</v>
      </c>
      <c r="K53" s="12">
        <v>2</v>
      </c>
      <c r="L53" s="12">
        <v>0</v>
      </c>
      <c r="M53" s="12">
        <v>0</v>
      </c>
      <c r="N53" s="12">
        <v>2</v>
      </c>
      <c r="O53" s="12">
        <v>0</v>
      </c>
      <c r="P53" s="19">
        <v>28</v>
      </c>
    </row>
    <row r="54" spans="1:16" ht="22.5" x14ac:dyDescent="0.25">
      <c r="A54" s="24" t="s">
        <v>408</v>
      </c>
      <c r="B54" s="24" t="s">
        <v>409</v>
      </c>
      <c r="C54" s="12">
        <v>3</v>
      </c>
      <c r="D54" s="12">
        <v>5</v>
      </c>
      <c r="E54" s="25">
        <v>-0.4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1</v>
      </c>
      <c r="L54" s="12">
        <v>0</v>
      </c>
      <c r="M54" s="12">
        <v>0</v>
      </c>
      <c r="N54" s="12">
        <v>1</v>
      </c>
      <c r="O54" s="12">
        <v>0</v>
      </c>
      <c r="P54" s="19">
        <v>1</v>
      </c>
    </row>
    <row r="55" spans="1:16" x14ac:dyDescent="0.25">
      <c r="A55" s="24" t="s">
        <v>410</v>
      </c>
      <c r="B55" s="24" t="s">
        <v>411</v>
      </c>
      <c r="C55" s="12">
        <v>1</v>
      </c>
      <c r="D55" s="12">
        <v>0</v>
      </c>
      <c r="E55" s="25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0</v>
      </c>
      <c r="P55" s="19">
        <v>0</v>
      </c>
    </row>
    <row r="56" spans="1:16" x14ac:dyDescent="0.25">
      <c r="A56" s="24" t="s">
        <v>412</v>
      </c>
      <c r="B56" s="24" t="s">
        <v>413</v>
      </c>
      <c r="C56" s="12">
        <v>32</v>
      </c>
      <c r="D56" s="12">
        <v>25</v>
      </c>
      <c r="E56" s="25">
        <v>0.28000000000000003</v>
      </c>
      <c r="F56" s="12">
        <v>2</v>
      </c>
      <c r="G56" s="12">
        <v>1</v>
      </c>
      <c r="H56" s="12">
        <v>7</v>
      </c>
      <c r="I56" s="12">
        <v>3</v>
      </c>
      <c r="J56" s="12">
        <v>0</v>
      </c>
      <c r="K56" s="12">
        <v>1</v>
      </c>
      <c r="L56" s="12">
        <v>0</v>
      </c>
      <c r="M56" s="12">
        <v>0</v>
      </c>
      <c r="N56" s="12">
        <v>2</v>
      </c>
      <c r="O56" s="12">
        <v>0</v>
      </c>
      <c r="P56" s="19">
        <v>7</v>
      </c>
    </row>
    <row r="57" spans="1:16" ht="22.5" x14ac:dyDescent="0.25">
      <c r="A57" s="24" t="s">
        <v>414</v>
      </c>
      <c r="B57" s="24" t="s">
        <v>415</v>
      </c>
      <c r="C57" s="12">
        <v>27</v>
      </c>
      <c r="D57" s="12">
        <v>15</v>
      </c>
      <c r="E57" s="25">
        <v>0.8</v>
      </c>
      <c r="F57" s="12">
        <v>3</v>
      </c>
      <c r="G57" s="12">
        <v>2</v>
      </c>
      <c r="H57" s="12">
        <v>6</v>
      </c>
      <c r="I57" s="12">
        <v>2</v>
      </c>
      <c r="J57" s="12">
        <v>0</v>
      </c>
      <c r="K57" s="12">
        <v>1</v>
      </c>
      <c r="L57" s="12">
        <v>0</v>
      </c>
      <c r="M57" s="12">
        <v>0</v>
      </c>
      <c r="N57" s="12">
        <v>1</v>
      </c>
      <c r="O57" s="12">
        <v>0</v>
      </c>
      <c r="P57" s="19">
        <v>9</v>
      </c>
    </row>
    <row r="58" spans="1:16" ht="22.5" x14ac:dyDescent="0.25">
      <c r="A58" s="24" t="s">
        <v>416</v>
      </c>
      <c r="B58" s="24" t="s">
        <v>417</v>
      </c>
      <c r="C58" s="12">
        <v>2</v>
      </c>
      <c r="D58" s="12">
        <v>1</v>
      </c>
      <c r="E58" s="25">
        <v>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2</v>
      </c>
    </row>
    <row r="59" spans="1:16" ht="22.5" x14ac:dyDescent="0.25">
      <c r="A59" s="24" t="s">
        <v>418</v>
      </c>
      <c r="B59" s="24" t="s">
        <v>419</v>
      </c>
      <c r="C59" s="12">
        <v>6</v>
      </c>
      <c r="D59" s="12">
        <v>6</v>
      </c>
      <c r="E59" s="25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4" t="s">
        <v>420</v>
      </c>
      <c r="B60" s="24" t="s">
        <v>421</v>
      </c>
      <c r="C60" s="12">
        <v>15</v>
      </c>
      <c r="D60" s="12">
        <v>6</v>
      </c>
      <c r="E60" s="25">
        <v>1.5</v>
      </c>
      <c r="F60" s="12">
        <v>0</v>
      </c>
      <c r="G60" s="12">
        <v>0</v>
      </c>
      <c r="H60" s="12">
        <v>2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6</v>
      </c>
    </row>
    <row r="61" spans="1:16" ht="33.75" x14ac:dyDescent="0.25">
      <c r="A61" s="24" t="s">
        <v>422</v>
      </c>
      <c r="B61" s="24" t="s">
        <v>423</v>
      </c>
      <c r="C61" s="12">
        <v>10</v>
      </c>
      <c r="D61" s="12">
        <v>8</v>
      </c>
      <c r="E61" s="25">
        <v>0.25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0</v>
      </c>
    </row>
    <row r="62" spans="1:16" x14ac:dyDescent="0.25">
      <c r="A62" s="24" t="s">
        <v>424</v>
      </c>
      <c r="B62" s="24" t="s">
        <v>425</v>
      </c>
      <c r="C62" s="12">
        <v>22</v>
      </c>
      <c r="D62" s="12">
        <v>16</v>
      </c>
      <c r="E62" s="25">
        <v>0.375</v>
      </c>
      <c r="F62" s="12">
        <v>0</v>
      </c>
      <c r="G62" s="12">
        <v>0</v>
      </c>
      <c r="H62" s="12">
        <v>3</v>
      </c>
      <c r="I62" s="12">
        <v>1</v>
      </c>
      <c r="J62" s="12">
        <v>2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11</v>
      </c>
    </row>
    <row r="63" spans="1:16" ht="22.5" x14ac:dyDescent="0.25">
      <c r="A63" s="24" t="s">
        <v>426</v>
      </c>
      <c r="B63" s="24" t="s">
        <v>427</v>
      </c>
      <c r="C63" s="12">
        <v>32</v>
      </c>
      <c r="D63" s="12">
        <v>46</v>
      </c>
      <c r="E63" s="25">
        <v>-0.30434782608695599</v>
      </c>
      <c r="F63" s="12">
        <v>3</v>
      </c>
      <c r="G63" s="12">
        <v>2</v>
      </c>
      <c r="H63" s="12">
        <v>4</v>
      </c>
      <c r="I63" s="12">
        <v>4</v>
      </c>
      <c r="J63" s="12">
        <v>2</v>
      </c>
      <c r="K63" s="12">
        <v>3</v>
      </c>
      <c r="L63" s="12">
        <v>0</v>
      </c>
      <c r="M63" s="12">
        <v>0</v>
      </c>
      <c r="N63" s="12">
        <v>24</v>
      </c>
      <c r="O63" s="12">
        <v>0</v>
      </c>
      <c r="P63" s="19">
        <v>25</v>
      </c>
    </row>
    <row r="64" spans="1:16" ht="22.5" x14ac:dyDescent="0.25">
      <c r="A64" s="24" t="s">
        <v>428</v>
      </c>
      <c r="B64" s="24" t="s">
        <v>429</v>
      </c>
      <c r="C64" s="12">
        <v>159</v>
      </c>
      <c r="D64" s="12">
        <v>126</v>
      </c>
      <c r="E64" s="25">
        <v>0.26190476190476197</v>
      </c>
      <c r="F64" s="12">
        <v>8</v>
      </c>
      <c r="G64" s="12">
        <v>0</v>
      </c>
      <c r="H64" s="12">
        <v>21</v>
      </c>
      <c r="I64" s="12">
        <v>6</v>
      </c>
      <c r="J64" s="12">
        <v>16</v>
      </c>
      <c r="K64" s="12">
        <v>9</v>
      </c>
      <c r="L64" s="12">
        <v>0</v>
      </c>
      <c r="M64" s="12">
        <v>0</v>
      </c>
      <c r="N64" s="12">
        <v>15</v>
      </c>
      <c r="O64" s="12">
        <v>0</v>
      </c>
      <c r="P64" s="19">
        <v>64</v>
      </c>
    </row>
    <row r="65" spans="1:16" ht="33.75" x14ac:dyDescent="0.25">
      <c r="A65" s="24" t="s">
        <v>430</v>
      </c>
      <c r="B65" s="24" t="s">
        <v>431</v>
      </c>
      <c r="C65" s="12">
        <v>6</v>
      </c>
      <c r="D65" s="12">
        <v>7</v>
      </c>
      <c r="E65" s="25">
        <v>-0.14285714285714299</v>
      </c>
      <c r="F65" s="12">
        <v>0</v>
      </c>
      <c r="G65" s="12">
        <v>0</v>
      </c>
      <c r="H65" s="12">
        <v>8</v>
      </c>
      <c r="I65" s="12">
        <v>8</v>
      </c>
      <c r="J65" s="12">
        <v>0</v>
      </c>
      <c r="K65" s="12">
        <v>0</v>
      </c>
      <c r="L65" s="12">
        <v>0</v>
      </c>
      <c r="M65" s="12">
        <v>0</v>
      </c>
      <c r="N65" s="12">
        <v>1</v>
      </c>
      <c r="O65" s="12">
        <v>0</v>
      </c>
      <c r="P65" s="19">
        <v>3</v>
      </c>
    </row>
    <row r="66" spans="1:16" ht="33.75" x14ac:dyDescent="0.25">
      <c r="A66" s="24" t="s">
        <v>432</v>
      </c>
      <c r="B66" s="24" t="s">
        <v>433</v>
      </c>
      <c r="C66" s="12">
        <v>0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4" t="s">
        <v>434</v>
      </c>
      <c r="B67" s="24" t="s">
        <v>435</v>
      </c>
      <c r="C67" s="12">
        <v>34</v>
      </c>
      <c r="D67" s="12">
        <v>28</v>
      </c>
      <c r="E67" s="25">
        <v>0.214285714285714</v>
      </c>
      <c r="F67" s="12">
        <v>2</v>
      </c>
      <c r="G67" s="12">
        <v>0</v>
      </c>
      <c r="H67" s="12">
        <v>0</v>
      </c>
      <c r="I67" s="12">
        <v>5</v>
      </c>
      <c r="J67" s="12">
        <v>3</v>
      </c>
      <c r="K67" s="12">
        <v>3</v>
      </c>
      <c r="L67" s="12">
        <v>0</v>
      </c>
      <c r="M67" s="12">
        <v>0</v>
      </c>
      <c r="N67" s="12">
        <v>0</v>
      </c>
      <c r="O67" s="12">
        <v>0</v>
      </c>
      <c r="P67" s="19">
        <v>9</v>
      </c>
    </row>
    <row r="68" spans="1:16" ht="33.75" x14ac:dyDescent="0.25">
      <c r="A68" s="24" t="s">
        <v>436</v>
      </c>
      <c r="B68" s="24" t="s">
        <v>437</v>
      </c>
      <c r="C68" s="12">
        <v>0</v>
      </c>
      <c r="D68" s="12">
        <v>1</v>
      </c>
      <c r="E68" s="25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0</v>
      </c>
      <c r="D69" s="12">
        <v>0</v>
      </c>
      <c r="E69" s="25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</v>
      </c>
      <c r="O69" s="12">
        <v>0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0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4" t="s">
        <v>442</v>
      </c>
      <c r="B71" s="24" t="s">
        <v>443</v>
      </c>
      <c r="C71" s="12">
        <v>0</v>
      </c>
      <c r="D71" s="12">
        <v>0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7" t="s">
        <v>444</v>
      </c>
      <c r="B72" s="198"/>
      <c r="C72" s="21">
        <v>7</v>
      </c>
      <c r="D72" s="21">
        <v>9</v>
      </c>
      <c r="E72" s="22">
        <v>-0.22222222222222199</v>
      </c>
      <c r="F72" s="21">
        <v>0</v>
      </c>
      <c r="G72" s="21">
        <v>0</v>
      </c>
      <c r="H72" s="21">
        <v>1</v>
      </c>
      <c r="I72" s="21">
        <v>2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6</v>
      </c>
    </row>
    <row r="73" spans="1:16" x14ac:dyDescent="0.25">
      <c r="A73" s="24" t="s">
        <v>445</v>
      </c>
      <c r="B73" s="24" t="s">
        <v>446</v>
      </c>
      <c r="C73" s="12">
        <v>7</v>
      </c>
      <c r="D73" s="12">
        <v>9</v>
      </c>
      <c r="E73" s="25">
        <v>-0.22222222222222199</v>
      </c>
      <c r="F73" s="12">
        <v>0</v>
      </c>
      <c r="G73" s="12">
        <v>0</v>
      </c>
      <c r="H73" s="12">
        <v>1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6</v>
      </c>
    </row>
    <row r="74" spans="1:16" x14ac:dyDescent="0.25">
      <c r="A74" s="197" t="s">
        <v>447</v>
      </c>
      <c r="B74" s="198"/>
      <c r="C74" s="21">
        <v>202</v>
      </c>
      <c r="D74" s="21">
        <v>212</v>
      </c>
      <c r="E74" s="22">
        <v>-4.71698113207547E-2</v>
      </c>
      <c r="F74" s="21">
        <v>13</v>
      </c>
      <c r="G74" s="21">
        <v>2</v>
      </c>
      <c r="H74" s="21">
        <v>31</v>
      </c>
      <c r="I74" s="21">
        <v>18</v>
      </c>
      <c r="J74" s="21">
        <v>0</v>
      </c>
      <c r="K74" s="21">
        <v>0</v>
      </c>
      <c r="L74" s="21">
        <v>0</v>
      </c>
      <c r="M74" s="21">
        <v>0</v>
      </c>
      <c r="N74" s="21">
        <v>2</v>
      </c>
      <c r="O74" s="21">
        <v>1</v>
      </c>
      <c r="P74" s="23">
        <v>57</v>
      </c>
    </row>
    <row r="75" spans="1:16" x14ac:dyDescent="0.25">
      <c r="A75" s="24" t="s">
        <v>448</v>
      </c>
      <c r="B75" s="24" t="s">
        <v>449</v>
      </c>
      <c r="C75" s="12">
        <v>48</v>
      </c>
      <c r="D75" s="12">
        <v>62</v>
      </c>
      <c r="E75" s="25">
        <v>-0.225806451612903</v>
      </c>
      <c r="F75" s="12">
        <v>2</v>
      </c>
      <c r="G75" s="12">
        <v>0</v>
      </c>
      <c r="H75" s="12">
        <v>7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19">
        <v>19</v>
      </c>
    </row>
    <row r="76" spans="1:16" ht="33.75" x14ac:dyDescent="0.25">
      <c r="A76" s="24" t="s">
        <v>450</v>
      </c>
      <c r="B76" s="24" t="s">
        <v>451</v>
      </c>
      <c r="C76" s="12">
        <v>12</v>
      </c>
      <c r="D76" s="12">
        <v>14</v>
      </c>
      <c r="E76" s="25">
        <v>-0.14285714285714299</v>
      </c>
      <c r="F76" s="12">
        <v>0</v>
      </c>
      <c r="G76" s="12">
        <v>0</v>
      </c>
      <c r="H76" s="12">
        <v>8</v>
      </c>
      <c r="I76" s="12">
        <v>4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69</v>
      </c>
      <c r="D77" s="12">
        <v>58</v>
      </c>
      <c r="E77" s="25">
        <v>0.18965517241379301</v>
      </c>
      <c r="F77" s="12">
        <v>9</v>
      </c>
      <c r="G77" s="12">
        <v>1</v>
      </c>
      <c r="H77" s="12">
        <v>7</v>
      </c>
      <c r="I77" s="12">
        <v>3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</v>
      </c>
      <c r="P77" s="19">
        <v>23</v>
      </c>
    </row>
    <row r="78" spans="1:16" x14ac:dyDescent="0.25">
      <c r="A78" s="24" t="s">
        <v>454</v>
      </c>
      <c r="B78" s="24" t="s">
        <v>455</v>
      </c>
      <c r="C78" s="12">
        <v>3</v>
      </c>
      <c r="D78" s="12">
        <v>4</v>
      </c>
      <c r="E78" s="25">
        <v>-0.25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2</v>
      </c>
    </row>
    <row r="79" spans="1:16" ht="22.5" x14ac:dyDescent="0.25">
      <c r="A79" s="24" t="s">
        <v>456</v>
      </c>
      <c r="B79" s="24" t="s">
        <v>457</v>
      </c>
      <c r="C79" s="12">
        <v>56</v>
      </c>
      <c r="D79" s="12">
        <v>62</v>
      </c>
      <c r="E79" s="25">
        <v>-9.6774193548387094E-2</v>
      </c>
      <c r="F79" s="12">
        <v>2</v>
      </c>
      <c r="G79" s="12">
        <v>1</v>
      </c>
      <c r="H79" s="12">
        <v>4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11</v>
      </c>
    </row>
    <row r="80" spans="1:16" ht="33.75" x14ac:dyDescent="0.25">
      <c r="A80" s="24" t="s">
        <v>458</v>
      </c>
      <c r="B80" s="24" t="s">
        <v>459</v>
      </c>
      <c r="C80" s="12">
        <v>3</v>
      </c>
      <c r="D80" s="12">
        <v>3</v>
      </c>
      <c r="E80" s="25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2</v>
      </c>
    </row>
    <row r="81" spans="1:16" ht="22.5" x14ac:dyDescent="0.25">
      <c r="A81" s="24" t="s">
        <v>460</v>
      </c>
      <c r="B81" s="24" t="s">
        <v>461</v>
      </c>
      <c r="C81" s="12">
        <v>11</v>
      </c>
      <c r="D81" s="12">
        <v>9</v>
      </c>
      <c r="E81" s="25">
        <v>0.22222222222222199</v>
      </c>
      <c r="F81" s="12">
        <v>0</v>
      </c>
      <c r="G81" s="12">
        <v>0</v>
      </c>
      <c r="H81" s="12">
        <v>4</v>
      </c>
      <c r="I81" s="12">
        <v>4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0</v>
      </c>
    </row>
    <row r="82" spans="1:16" x14ac:dyDescent="0.25">
      <c r="A82" s="197" t="s">
        <v>462</v>
      </c>
      <c r="B82" s="198"/>
      <c r="C82" s="21">
        <v>75</v>
      </c>
      <c r="D82" s="21">
        <v>142</v>
      </c>
      <c r="E82" s="22">
        <v>-0.471830985915493</v>
      </c>
      <c r="F82" s="21">
        <v>2</v>
      </c>
      <c r="G82" s="21">
        <v>0</v>
      </c>
      <c r="H82" s="21">
        <v>5</v>
      </c>
      <c r="I82" s="21">
        <v>1</v>
      </c>
      <c r="J82" s="21">
        <v>1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40</v>
      </c>
    </row>
    <row r="83" spans="1:16" x14ac:dyDescent="0.25">
      <c r="A83" s="24" t="s">
        <v>463</v>
      </c>
      <c r="B83" s="24" t="s">
        <v>464</v>
      </c>
      <c r="C83" s="12">
        <v>36</v>
      </c>
      <c r="D83" s="12">
        <v>55</v>
      </c>
      <c r="E83" s="25">
        <v>-0.34545454545454501</v>
      </c>
      <c r="F83" s="12">
        <v>0</v>
      </c>
      <c r="G83" s="12">
        <v>0</v>
      </c>
      <c r="H83" s="12">
        <v>4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17</v>
      </c>
    </row>
    <row r="84" spans="1:16" x14ac:dyDescent="0.25">
      <c r="A84" s="24" t="s">
        <v>465</v>
      </c>
      <c r="B84" s="24" t="s">
        <v>466</v>
      </c>
      <c r="C84" s="12">
        <v>39</v>
      </c>
      <c r="D84" s="12">
        <v>87</v>
      </c>
      <c r="E84" s="25">
        <v>-0.55172413793103403</v>
      </c>
      <c r="F84" s="12">
        <v>2</v>
      </c>
      <c r="G84" s="12">
        <v>0</v>
      </c>
      <c r="H84" s="12">
        <v>1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9">
        <v>23</v>
      </c>
    </row>
    <row r="85" spans="1:16" x14ac:dyDescent="0.25">
      <c r="A85" s="197" t="s">
        <v>467</v>
      </c>
      <c r="B85" s="198"/>
      <c r="C85" s="21">
        <v>276</v>
      </c>
      <c r="D85" s="21">
        <v>286</v>
      </c>
      <c r="E85" s="22">
        <v>-3.4965034965035002E-2</v>
      </c>
      <c r="F85" s="21">
        <v>10</v>
      </c>
      <c r="G85" s="21">
        <v>2</v>
      </c>
      <c r="H85" s="21">
        <v>55</v>
      </c>
      <c r="I85" s="21">
        <v>42</v>
      </c>
      <c r="J85" s="21">
        <v>0</v>
      </c>
      <c r="K85" s="21">
        <v>0</v>
      </c>
      <c r="L85" s="21">
        <v>0</v>
      </c>
      <c r="M85" s="21">
        <v>0</v>
      </c>
      <c r="N85" s="21">
        <v>8</v>
      </c>
      <c r="O85" s="21">
        <v>0</v>
      </c>
      <c r="P85" s="23">
        <v>92</v>
      </c>
    </row>
    <row r="86" spans="1:16" x14ac:dyDescent="0.25">
      <c r="A86" s="24" t="s">
        <v>468</v>
      </c>
      <c r="B86" s="24" t="s">
        <v>469</v>
      </c>
      <c r="C86" s="12">
        <v>0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4" t="s">
        <v>470</v>
      </c>
      <c r="B87" s="24" t="s">
        <v>471</v>
      </c>
      <c r="C87" s="12">
        <v>1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1</v>
      </c>
    </row>
    <row r="88" spans="1:16" ht="22.5" x14ac:dyDescent="0.25">
      <c r="A88" s="24" t="s">
        <v>472</v>
      </c>
      <c r="B88" s="24" t="s">
        <v>473</v>
      </c>
      <c r="C88" s="12">
        <v>0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8</v>
      </c>
      <c r="D89" s="12">
        <v>11</v>
      </c>
      <c r="E89" s="25">
        <v>-0.27272727272727298</v>
      </c>
      <c r="F89" s="12">
        <v>1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4</v>
      </c>
    </row>
    <row r="90" spans="1:16" ht="22.5" x14ac:dyDescent="0.25">
      <c r="A90" s="24" t="s">
        <v>476</v>
      </c>
      <c r="B90" s="24" t="s">
        <v>477</v>
      </c>
      <c r="C90" s="12">
        <v>4</v>
      </c>
      <c r="D90" s="12">
        <v>2</v>
      </c>
      <c r="E90" s="25">
        <v>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0</v>
      </c>
      <c r="P90" s="19">
        <v>0</v>
      </c>
    </row>
    <row r="91" spans="1:16" x14ac:dyDescent="0.25">
      <c r="A91" s="24" t="s">
        <v>478</v>
      </c>
      <c r="B91" s="24" t="s">
        <v>479</v>
      </c>
      <c r="C91" s="12">
        <v>45</v>
      </c>
      <c r="D91" s="12">
        <v>32</v>
      </c>
      <c r="E91" s="25">
        <v>0.40625</v>
      </c>
      <c r="F91" s="12">
        <v>4</v>
      </c>
      <c r="G91" s="12">
        <v>0</v>
      </c>
      <c r="H91" s="12">
        <v>3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6</v>
      </c>
    </row>
    <row r="92" spans="1:16" x14ac:dyDescent="0.25">
      <c r="A92" s="24" t="s">
        <v>480</v>
      </c>
      <c r="B92" s="24" t="s">
        <v>481</v>
      </c>
      <c r="C92" s="12">
        <v>58</v>
      </c>
      <c r="D92" s="12">
        <v>66</v>
      </c>
      <c r="E92" s="25">
        <v>-0.12121212121212099</v>
      </c>
      <c r="F92" s="12">
        <v>1</v>
      </c>
      <c r="G92" s="12">
        <v>0</v>
      </c>
      <c r="H92" s="12">
        <v>13</v>
      </c>
      <c r="I92" s="12">
        <v>7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19">
        <v>18</v>
      </c>
    </row>
    <row r="93" spans="1:16" x14ac:dyDescent="0.25">
      <c r="A93" s="24" t="s">
        <v>482</v>
      </c>
      <c r="B93" s="24" t="s">
        <v>483</v>
      </c>
      <c r="C93" s="12">
        <v>19</v>
      </c>
      <c r="D93" s="12">
        <v>15</v>
      </c>
      <c r="E93" s="25">
        <v>0.266666666666667</v>
      </c>
      <c r="F93" s="12">
        <v>0</v>
      </c>
      <c r="G93" s="12">
        <v>0</v>
      </c>
      <c r="H93" s="12">
        <v>4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5</v>
      </c>
      <c r="O93" s="12">
        <v>0</v>
      </c>
      <c r="P93" s="19">
        <v>2</v>
      </c>
    </row>
    <row r="94" spans="1:16" x14ac:dyDescent="0.25">
      <c r="A94" s="24" t="s">
        <v>484</v>
      </c>
      <c r="B94" s="24" t="s">
        <v>485</v>
      </c>
      <c r="C94" s="12">
        <v>141</v>
      </c>
      <c r="D94" s="12">
        <v>158</v>
      </c>
      <c r="E94" s="25">
        <v>-0.107594936708861</v>
      </c>
      <c r="F94" s="12">
        <v>4</v>
      </c>
      <c r="G94" s="12">
        <v>1</v>
      </c>
      <c r="H94" s="12">
        <v>35</v>
      </c>
      <c r="I94" s="12">
        <v>31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61</v>
      </c>
    </row>
    <row r="95" spans="1:16" ht="22.5" x14ac:dyDescent="0.25">
      <c r="A95" s="24" t="s">
        <v>486</v>
      </c>
      <c r="B95" s="24" t="s">
        <v>487</v>
      </c>
      <c r="C95" s="12">
        <v>0</v>
      </c>
      <c r="D95" s="12">
        <v>1</v>
      </c>
      <c r="E95" s="25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0</v>
      </c>
      <c r="D96" s="12">
        <v>1</v>
      </c>
      <c r="E96" s="25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7" t="s">
        <v>490</v>
      </c>
      <c r="B97" s="198"/>
      <c r="C97" s="21">
        <v>9910</v>
      </c>
      <c r="D97" s="21">
        <v>8736</v>
      </c>
      <c r="E97" s="22">
        <v>0.13438644688644699</v>
      </c>
      <c r="F97" s="21">
        <v>537</v>
      </c>
      <c r="G97" s="21">
        <v>115</v>
      </c>
      <c r="H97" s="21">
        <v>2615</v>
      </c>
      <c r="I97" s="21">
        <v>2055</v>
      </c>
      <c r="J97" s="21">
        <v>1</v>
      </c>
      <c r="K97" s="21">
        <v>0</v>
      </c>
      <c r="L97" s="21">
        <v>0</v>
      </c>
      <c r="M97" s="21">
        <v>0</v>
      </c>
      <c r="N97" s="21">
        <v>56</v>
      </c>
      <c r="O97" s="21">
        <v>56</v>
      </c>
      <c r="P97" s="23">
        <v>5864</v>
      </c>
    </row>
    <row r="98" spans="1:16" x14ac:dyDescent="0.25">
      <c r="A98" s="24" t="s">
        <v>491</v>
      </c>
      <c r="B98" s="24" t="s">
        <v>492</v>
      </c>
      <c r="C98" s="12">
        <v>2449</v>
      </c>
      <c r="D98" s="12">
        <v>2097</v>
      </c>
      <c r="E98" s="25">
        <v>0.16785884597043399</v>
      </c>
      <c r="F98" s="12">
        <v>216</v>
      </c>
      <c r="G98" s="12">
        <v>54</v>
      </c>
      <c r="H98" s="12">
        <v>916</v>
      </c>
      <c r="I98" s="12">
        <v>711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19">
        <v>2675</v>
      </c>
    </row>
    <row r="99" spans="1:16" x14ac:dyDescent="0.25">
      <c r="A99" s="24" t="s">
        <v>493</v>
      </c>
      <c r="B99" s="24" t="s">
        <v>494</v>
      </c>
      <c r="C99" s="12">
        <v>715</v>
      </c>
      <c r="D99" s="12">
        <v>752</v>
      </c>
      <c r="E99" s="25">
        <v>-4.9202127659574497E-2</v>
      </c>
      <c r="F99" s="12">
        <v>49</v>
      </c>
      <c r="G99" s="12">
        <v>6</v>
      </c>
      <c r="H99" s="12">
        <v>384</v>
      </c>
      <c r="I99" s="12">
        <v>303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</v>
      </c>
      <c r="P99" s="19">
        <v>441</v>
      </c>
    </row>
    <row r="100" spans="1:16" ht="33.75" x14ac:dyDescent="0.25">
      <c r="A100" s="24" t="s">
        <v>495</v>
      </c>
      <c r="B100" s="24" t="s">
        <v>496</v>
      </c>
      <c r="C100" s="12">
        <v>335</v>
      </c>
      <c r="D100" s="12">
        <v>319</v>
      </c>
      <c r="E100" s="25">
        <v>5.0156739811912203E-2</v>
      </c>
      <c r="F100" s="12">
        <v>18</v>
      </c>
      <c r="G100" s="12">
        <v>3</v>
      </c>
      <c r="H100" s="12">
        <v>163</v>
      </c>
      <c r="I100" s="12">
        <v>126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9</v>
      </c>
      <c r="P100" s="19">
        <v>204</v>
      </c>
    </row>
    <row r="101" spans="1:16" ht="22.5" x14ac:dyDescent="0.25">
      <c r="A101" s="24" t="s">
        <v>497</v>
      </c>
      <c r="B101" s="24" t="s">
        <v>498</v>
      </c>
      <c r="C101" s="12">
        <v>1223</v>
      </c>
      <c r="D101" s="12">
        <v>1379</v>
      </c>
      <c r="E101" s="25">
        <v>-0.11312545322697599</v>
      </c>
      <c r="F101" s="12">
        <v>157</v>
      </c>
      <c r="G101" s="12">
        <v>23</v>
      </c>
      <c r="H101" s="12">
        <v>377</v>
      </c>
      <c r="I101" s="12">
        <v>306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39</v>
      </c>
      <c r="P101" s="19">
        <v>586</v>
      </c>
    </row>
    <row r="102" spans="1:16" x14ac:dyDescent="0.25">
      <c r="A102" s="24" t="s">
        <v>499</v>
      </c>
      <c r="B102" s="24" t="s">
        <v>500</v>
      </c>
      <c r="C102" s="12">
        <v>43</v>
      </c>
      <c r="D102" s="12">
        <v>62</v>
      </c>
      <c r="E102" s="25">
        <v>-0.30645161290322598</v>
      </c>
      <c r="F102" s="12">
        <v>3</v>
      </c>
      <c r="G102" s="12">
        <v>2</v>
      </c>
      <c r="H102" s="12">
        <v>10</v>
      </c>
      <c r="I102" s="12">
        <v>8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4</v>
      </c>
      <c r="P102" s="19">
        <v>16</v>
      </c>
    </row>
    <row r="103" spans="1:16" ht="22.5" x14ac:dyDescent="0.25">
      <c r="A103" s="24" t="s">
        <v>501</v>
      </c>
      <c r="B103" s="24" t="s">
        <v>502</v>
      </c>
      <c r="C103" s="12">
        <v>43</v>
      </c>
      <c r="D103" s="12">
        <v>100</v>
      </c>
      <c r="E103" s="25">
        <v>-0.56999999999999995</v>
      </c>
      <c r="F103" s="12">
        <v>2</v>
      </c>
      <c r="G103" s="12">
        <v>1</v>
      </c>
      <c r="H103" s="12">
        <v>13</v>
      </c>
      <c r="I103" s="12">
        <v>14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37</v>
      </c>
    </row>
    <row r="104" spans="1:16" x14ac:dyDescent="0.25">
      <c r="A104" s="24" t="s">
        <v>503</v>
      </c>
      <c r="B104" s="24" t="s">
        <v>504</v>
      </c>
      <c r="C104" s="12">
        <v>68</v>
      </c>
      <c r="D104" s="12">
        <v>85</v>
      </c>
      <c r="E104" s="25">
        <v>-0.2</v>
      </c>
      <c r="F104" s="12">
        <v>2</v>
      </c>
      <c r="G104" s="12">
        <v>1</v>
      </c>
      <c r="H104" s="12">
        <v>3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19">
        <v>78</v>
      </c>
    </row>
    <row r="105" spans="1:16" x14ac:dyDescent="0.25">
      <c r="A105" s="24" t="s">
        <v>505</v>
      </c>
      <c r="B105" s="24" t="s">
        <v>506</v>
      </c>
      <c r="C105" s="12">
        <v>3348</v>
      </c>
      <c r="D105" s="12">
        <v>2275</v>
      </c>
      <c r="E105" s="25">
        <v>0.471648351648352</v>
      </c>
      <c r="F105" s="12">
        <v>16</v>
      </c>
      <c r="G105" s="12">
        <v>9</v>
      </c>
      <c r="H105" s="12">
        <v>380</v>
      </c>
      <c r="I105" s="12">
        <v>329</v>
      </c>
      <c r="J105" s="12">
        <v>0</v>
      </c>
      <c r="K105" s="12">
        <v>0</v>
      </c>
      <c r="L105" s="12">
        <v>0</v>
      </c>
      <c r="M105" s="12">
        <v>0</v>
      </c>
      <c r="N105" s="12">
        <v>24</v>
      </c>
      <c r="O105" s="12">
        <v>2</v>
      </c>
      <c r="P105" s="19">
        <v>1077</v>
      </c>
    </row>
    <row r="106" spans="1:16" ht="22.5" x14ac:dyDescent="0.25">
      <c r="A106" s="24" t="s">
        <v>507</v>
      </c>
      <c r="B106" s="24" t="s">
        <v>508</v>
      </c>
      <c r="C106" s="12">
        <v>628</v>
      </c>
      <c r="D106" s="12">
        <v>575</v>
      </c>
      <c r="E106" s="25">
        <v>9.21739130434783E-2</v>
      </c>
      <c r="F106" s="12">
        <v>10</v>
      </c>
      <c r="G106" s="12">
        <v>0</v>
      </c>
      <c r="H106" s="12">
        <v>119</v>
      </c>
      <c r="I106" s="12">
        <v>76</v>
      </c>
      <c r="J106" s="12">
        <v>1</v>
      </c>
      <c r="K106" s="12">
        <v>0</v>
      </c>
      <c r="L106" s="12">
        <v>0</v>
      </c>
      <c r="M106" s="12">
        <v>0</v>
      </c>
      <c r="N106" s="12">
        <v>13</v>
      </c>
      <c r="O106" s="12">
        <v>0</v>
      </c>
      <c r="P106" s="19">
        <v>265</v>
      </c>
    </row>
    <row r="107" spans="1:16" ht="22.5" x14ac:dyDescent="0.25">
      <c r="A107" s="24" t="s">
        <v>509</v>
      </c>
      <c r="B107" s="24" t="s">
        <v>510</v>
      </c>
      <c r="C107" s="12">
        <v>10</v>
      </c>
      <c r="D107" s="12">
        <v>21</v>
      </c>
      <c r="E107" s="25">
        <v>-0.52380952380952395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8</v>
      </c>
    </row>
    <row r="108" spans="1:16" x14ac:dyDescent="0.25">
      <c r="A108" s="24" t="s">
        <v>511</v>
      </c>
      <c r="B108" s="24" t="s">
        <v>512</v>
      </c>
      <c r="C108" s="12">
        <v>9</v>
      </c>
      <c r="D108" s="12">
        <v>11</v>
      </c>
      <c r="E108" s="25">
        <v>-0.18181818181818199</v>
      </c>
      <c r="F108" s="12">
        <v>0</v>
      </c>
      <c r="G108" s="12">
        <v>0</v>
      </c>
      <c r="H108" s="12">
        <v>6</v>
      </c>
      <c r="I108" s="12">
        <v>5</v>
      </c>
      <c r="J108" s="12">
        <v>0</v>
      </c>
      <c r="K108" s="12">
        <v>0</v>
      </c>
      <c r="L108" s="12">
        <v>0</v>
      </c>
      <c r="M108" s="12">
        <v>0</v>
      </c>
      <c r="N108" s="12">
        <v>4</v>
      </c>
      <c r="O108" s="12">
        <v>0</v>
      </c>
      <c r="P108" s="19">
        <v>4</v>
      </c>
    </row>
    <row r="109" spans="1:16" x14ac:dyDescent="0.25">
      <c r="A109" s="24" t="s">
        <v>513</v>
      </c>
      <c r="B109" s="24" t="s">
        <v>514</v>
      </c>
      <c r="C109" s="12">
        <v>8</v>
      </c>
      <c r="D109" s="12">
        <v>7</v>
      </c>
      <c r="E109" s="25">
        <v>0.14285714285714299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5</v>
      </c>
      <c r="O109" s="12">
        <v>0</v>
      </c>
      <c r="P109" s="19">
        <v>0</v>
      </c>
    </row>
    <row r="110" spans="1:16" ht="22.5" x14ac:dyDescent="0.25">
      <c r="A110" s="24" t="s">
        <v>515</v>
      </c>
      <c r="B110" s="24" t="s">
        <v>516</v>
      </c>
      <c r="C110" s="12">
        <v>0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517</v>
      </c>
      <c r="B111" s="24" t="s">
        <v>518</v>
      </c>
      <c r="C111" s="12">
        <v>809</v>
      </c>
      <c r="D111" s="12">
        <v>836</v>
      </c>
      <c r="E111" s="25">
        <v>-3.2296650717703303E-2</v>
      </c>
      <c r="F111" s="12">
        <v>59</v>
      </c>
      <c r="G111" s="12">
        <v>13</v>
      </c>
      <c r="H111" s="12">
        <v>186</v>
      </c>
      <c r="I111" s="12">
        <v>123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19">
        <v>317</v>
      </c>
    </row>
    <row r="112" spans="1:16" ht="22.5" x14ac:dyDescent="0.25">
      <c r="A112" s="24" t="s">
        <v>519</v>
      </c>
      <c r="B112" s="24" t="s">
        <v>520</v>
      </c>
      <c r="C112" s="12">
        <v>0</v>
      </c>
      <c r="D112" s="12">
        <v>0</v>
      </c>
      <c r="E112" s="25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1</v>
      </c>
    </row>
    <row r="113" spans="1:16" ht="22.5" x14ac:dyDescent="0.25">
      <c r="A113" s="24" t="s">
        <v>521</v>
      </c>
      <c r="B113" s="24" t="s">
        <v>522</v>
      </c>
      <c r="C113" s="12">
        <v>4</v>
      </c>
      <c r="D113" s="12">
        <v>5</v>
      </c>
      <c r="E113" s="25">
        <v>-0.2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2</v>
      </c>
    </row>
    <row r="114" spans="1:16" x14ac:dyDescent="0.25">
      <c r="A114" s="24" t="s">
        <v>523</v>
      </c>
      <c r="B114" s="24" t="s">
        <v>524</v>
      </c>
      <c r="C114" s="12">
        <v>4</v>
      </c>
      <c r="D114" s="12">
        <v>12</v>
      </c>
      <c r="E114" s="25">
        <v>-0.66666666666666696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2</v>
      </c>
    </row>
    <row r="115" spans="1:16" ht="22.5" x14ac:dyDescent="0.25">
      <c r="A115" s="24" t="s">
        <v>525</v>
      </c>
      <c r="B115" s="24" t="s">
        <v>526</v>
      </c>
      <c r="C115" s="12">
        <v>4</v>
      </c>
      <c r="D115" s="12">
        <v>13</v>
      </c>
      <c r="E115" s="25">
        <v>-0.69230769230769196</v>
      </c>
      <c r="F115" s="12">
        <v>0</v>
      </c>
      <c r="G115" s="12">
        <v>3</v>
      </c>
      <c r="H115" s="12">
        <v>0</v>
      </c>
      <c r="I115" s="12">
        <v>22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43</v>
      </c>
    </row>
    <row r="116" spans="1:16" ht="22.5" x14ac:dyDescent="0.25">
      <c r="A116" s="24" t="s">
        <v>527</v>
      </c>
      <c r="B116" s="24" t="s">
        <v>528</v>
      </c>
      <c r="C116" s="12">
        <v>83</v>
      </c>
      <c r="D116" s="12">
        <v>57</v>
      </c>
      <c r="E116" s="25">
        <v>0.45614035087719301</v>
      </c>
      <c r="F116" s="12">
        <v>3</v>
      </c>
      <c r="G116" s="12">
        <v>0</v>
      </c>
      <c r="H116" s="12">
        <v>25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0</v>
      </c>
    </row>
    <row r="117" spans="1:16" ht="22.5" x14ac:dyDescent="0.25">
      <c r="A117" s="24" t="s">
        <v>529</v>
      </c>
      <c r="B117" s="24" t="s">
        <v>530</v>
      </c>
      <c r="C117" s="12">
        <v>2</v>
      </c>
      <c r="D117" s="12">
        <v>0</v>
      </c>
      <c r="E117" s="25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1</v>
      </c>
    </row>
    <row r="118" spans="1:16" ht="22.5" x14ac:dyDescent="0.25">
      <c r="A118" s="24" t="s">
        <v>531</v>
      </c>
      <c r="B118" s="24" t="s">
        <v>532</v>
      </c>
      <c r="C118" s="12">
        <v>18</v>
      </c>
      <c r="D118" s="12">
        <v>15</v>
      </c>
      <c r="E118" s="25">
        <v>0.2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  <c r="P118" s="19">
        <v>62</v>
      </c>
    </row>
    <row r="119" spans="1:16" ht="22.5" x14ac:dyDescent="0.25">
      <c r="A119" s="24" t="s">
        <v>533</v>
      </c>
      <c r="B119" s="24" t="s">
        <v>534</v>
      </c>
      <c r="C119" s="12">
        <v>0</v>
      </c>
      <c r="D119" s="12">
        <v>2</v>
      </c>
      <c r="E119" s="25">
        <v>-1</v>
      </c>
      <c r="F119" s="12">
        <v>0</v>
      </c>
      <c r="G119" s="12">
        <v>0</v>
      </c>
      <c r="H119" s="12">
        <v>1</v>
      </c>
      <c r="I119" s="12">
        <v>2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1</v>
      </c>
    </row>
    <row r="120" spans="1:16" x14ac:dyDescent="0.25">
      <c r="A120" s="24" t="s">
        <v>535</v>
      </c>
      <c r="B120" s="24" t="s">
        <v>536</v>
      </c>
      <c r="C120" s="12">
        <v>8</v>
      </c>
      <c r="D120" s="12">
        <v>1</v>
      </c>
      <c r="E120" s="25">
        <v>7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19">
        <v>1</v>
      </c>
    </row>
    <row r="121" spans="1:16" ht="22.5" x14ac:dyDescent="0.25">
      <c r="A121" s="24" t="s">
        <v>537</v>
      </c>
      <c r="B121" s="24" t="s">
        <v>538</v>
      </c>
      <c r="C121" s="12">
        <v>49</v>
      </c>
      <c r="D121" s="12">
        <v>53</v>
      </c>
      <c r="E121" s="25">
        <v>-7.5471698113207503E-2</v>
      </c>
      <c r="F121" s="12">
        <v>1</v>
      </c>
      <c r="G121" s="12">
        <v>0</v>
      </c>
      <c r="H121" s="12">
        <v>11</v>
      </c>
      <c r="I121" s="12">
        <v>12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24</v>
      </c>
    </row>
    <row r="122" spans="1:16" x14ac:dyDescent="0.25">
      <c r="A122" s="24" t="s">
        <v>539</v>
      </c>
      <c r="B122" s="24" t="s">
        <v>540</v>
      </c>
      <c r="C122" s="12">
        <v>3</v>
      </c>
      <c r="D122" s="12">
        <v>18</v>
      </c>
      <c r="E122" s="25">
        <v>-0.83333333333333304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3</v>
      </c>
      <c r="O122" s="12">
        <v>0</v>
      </c>
      <c r="P122" s="19">
        <v>7</v>
      </c>
    </row>
    <row r="123" spans="1:16" x14ac:dyDescent="0.25">
      <c r="A123" s="24" t="s">
        <v>541</v>
      </c>
      <c r="B123" s="24" t="s">
        <v>542</v>
      </c>
      <c r="C123" s="12">
        <v>4</v>
      </c>
      <c r="D123" s="12">
        <v>3</v>
      </c>
      <c r="E123" s="25">
        <v>0.33333333333333298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3</v>
      </c>
    </row>
    <row r="124" spans="1:16" ht="22.5" x14ac:dyDescent="0.25">
      <c r="A124" s="24" t="s">
        <v>543</v>
      </c>
      <c r="B124" s="24" t="s">
        <v>544</v>
      </c>
      <c r="C124" s="12">
        <v>0</v>
      </c>
      <c r="D124" s="12">
        <v>2</v>
      </c>
      <c r="E124" s="25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0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43</v>
      </c>
      <c r="D126" s="12">
        <v>36</v>
      </c>
      <c r="E126" s="25">
        <v>0.194444444444444</v>
      </c>
      <c r="F126" s="12">
        <v>1</v>
      </c>
      <c r="G126" s="12">
        <v>0</v>
      </c>
      <c r="H126" s="12">
        <v>15</v>
      </c>
      <c r="I126" s="12">
        <v>12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19">
        <v>9</v>
      </c>
    </row>
    <row r="127" spans="1:16" ht="22.5" x14ac:dyDescent="0.25">
      <c r="A127" s="24" t="s">
        <v>549</v>
      </c>
      <c r="B127" s="24" t="s">
        <v>550</v>
      </c>
      <c r="C127" s="12">
        <v>0</v>
      </c>
      <c r="D127" s="12">
        <v>0</v>
      </c>
      <c r="E127" s="25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0</v>
      </c>
      <c r="D128" s="12">
        <v>0</v>
      </c>
      <c r="E128" s="25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553</v>
      </c>
      <c r="B129" s="24" t="s">
        <v>554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0</v>
      </c>
      <c r="D130" s="12">
        <v>0</v>
      </c>
      <c r="E130" s="25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7" t="s">
        <v>557</v>
      </c>
      <c r="B131" s="198"/>
      <c r="C131" s="21">
        <v>6</v>
      </c>
      <c r="D131" s="21">
        <v>4</v>
      </c>
      <c r="E131" s="22">
        <v>0.5</v>
      </c>
      <c r="F131" s="21">
        <v>0</v>
      </c>
      <c r="G131" s="21">
        <v>0</v>
      </c>
      <c r="H131" s="21">
        <v>1</v>
      </c>
      <c r="I131" s="21">
        <v>1</v>
      </c>
      <c r="J131" s="21">
        <v>0</v>
      </c>
      <c r="K131" s="21">
        <v>0</v>
      </c>
      <c r="L131" s="21">
        <v>0</v>
      </c>
      <c r="M131" s="21">
        <v>0</v>
      </c>
      <c r="N131" s="21">
        <v>5</v>
      </c>
      <c r="O131" s="21">
        <v>0</v>
      </c>
      <c r="P131" s="23">
        <v>7</v>
      </c>
    </row>
    <row r="132" spans="1:16" x14ac:dyDescent="0.25">
      <c r="A132" s="24" t="s">
        <v>558</v>
      </c>
      <c r="B132" s="24" t="s">
        <v>559</v>
      </c>
      <c r="C132" s="12">
        <v>3</v>
      </c>
      <c r="D132" s="12">
        <v>2</v>
      </c>
      <c r="E132" s="25">
        <v>0.5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19">
        <v>2</v>
      </c>
    </row>
    <row r="133" spans="1:16" x14ac:dyDescent="0.25">
      <c r="A133" s="24" t="s">
        <v>560</v>
      </c>
      <c r="B133" s="24" t="s">
        <v>561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3</v>
      </c>
      <c r="D134" s="12">
        <v>2</v>
      </c>
      <c r="E134" s="25">
        <v>0.5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3</v>
      </c>
      <c r="O134" s="12">
        <v>0</v>
      </c>
      <c r="P134" s="19">
        <v>4</v>
      </c>
    </row>
    <row r="135" spans="1:16" x14ac:dyDescent="0.25">
      <c r="A135" s="24" t="s">
        <v>564</v>
      </c>
      <c r="B135" s="24" t="s">
        <v>565</v>
      </c>
      <c r="C135" s="12">
        <v>0</v>
      </c>
      <c r="D135" s="12">
        <v>0</v>
      </c>
      <c r="E135" s="25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1</v>
      </c>
    </row>
    <row r="136" spans="1:16" x14ac:dyDescent="0.25">
      <c r="A136" s="24" t="s">
        <v>566</v>
      </c>
      <c r="B136" s="24" t="s">
        <v>567</v>
      </c>
      <c r="C136" s="12">
        <v>0</v>
      </c>
      <c r="D136" s="12">
        <v>0</v>
      </c>
      <c r="E136" s="25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7" t="s">
        <v>568</v>
      </c>
      <c r="B137" s="198"/>
      <c r="C137" s="21">
        <v>51</v>
      </c>
      <c r="D137" s="21">
        <v>53</v>
      </c>
      <c r="E137" s="22">
        <v>-3.77358490566038E-2</v>
      </c>
      <c r="F137" s="21">
        <v>0</v>
      </c>
      <c r="G137" s="21">
        <v>0</v>
      </c>
      <c r="H137" s="21">
        <v>1</v>
      </c>
      <c r="I137" s="21">
        <v>1</v>
      </c>
      <c r="J137" s="21">
        <v>0</v>
      </c>
      <c r="K137" s="21">
        <v>0</v>
      </c>
      <c r="L137" s="21">
        <v>0</v>
      </c>
      <c r="M137" s="21">
        <v>0</v>
      </c>
      <c r="N137" s="21">
        <v>2</v>
      </c>
      <c r="O137" s="21">
        <v>0</v>
      </c>
      <c r="P137" s="23">
        <v>10</v>
      </c>
    </row>
    <row r="138" spans="1:16" ht="22.5" x14ac:dyDescent="0.25">
      <c r="A138" s="24" t="s">
        <v>569</v>
      </c>
      <c r="B138" s="24" t="s">
        <v>570</v>
      </c>
      <c r="C138" s="12">
        <v>20</v>
      </c>
      <c r="D138" s="12">
        <v>11</v>
      </c>
      <c r="E138" s="25">
        <v>0.81818181818181801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1</v>
      </c>
    </row>
    <row r="139" spans="1:16" x14ac:dyDescent="0.25">
      <c r="A139" s="24" t="s">
        <v>571</v>
      </c>
      <c r="B139" s="24" t="s">
        <v>572</v>
      </c>
      <c r="C139" s="12">
        <v>0</v>
      </c>
      <c r="D139" s="12">
        <v>0</v>
      </c>
      <c r="E139" s="25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1</v>
      </c>
      <c r="D140" s="12">
        <v>1</v>
      </c>
      <c r="E140" s="25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19">
        <v>1</v>
      </c>
    </row>
    <row r="141" spans="1:16" ht="22.5" x14ac:dyDescent="0.25">
      <c r="A141" s="24" t="s">
        <v>575</v>
      </c>
      <c r="B141" s="24" t="s">
        <v>576</v>
      </c>
      <c r="C141" s="12">
        <v>0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9</v>
      </c>
      <c r="D142" s="12">
        <v>12</v>
      </c>
      <c r="E142" s="25">
        <v>-0.25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19">
        <v>3</v>
      </c>
    </row>
    <row r="143" spans="1:16" ht="22.5" x14ac:dyDescent="0.25">
      <c r="A143" s="24" t="s">
        <v>579</v>
      </c>
      <c r="B143" s="24" t="s">
        <v>580</v>
      </c>
      <c r="C143" s="12">
        <v>21</v>
      </c>
      <c r="D143" s="12">
        <v>29</v>
      </c>
      <c r="E143" s="25">
        <v>-0.27586206896551702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5</v>
      </c>
    </row>
    <row r="144" spans="1:16" x14ac:dyDescent="0.25">
      <c r="A144" s="197" t="s">
        <v>581</v>
      </c>
      <c r="B144" s="198"/>
      <c r="C144" s="21">
        <v>2</v>
      </c>
      <c r="D144" s="21">
        <v>11</v>
      </c>
      <c r="E144" s="22">
        <v>-0.81818181818181801</v>
      </c>
      <c r="F144" s="21">
        <v>0</v>
      </c>
      <c r="G144" s="21">
        <v>0</v>
      </c>
      <c r="H144" s="21">
        <v>21</v>
      </c>
      <c r="I144" s="21">
        <v>21</v>
      </c>
      <c r="J144" s="21">
        <v>0</v>
      </c>
      <c r="K144" s="21">
        <v>0</v>
      </c>
      <c r="L144" s="21">
        <v>0</v>
      </c>
      <c r="M144" s="21">
        <v>0</v>
      </c>
      <c r="N144" s="21">
        <v>2</v>
      </c>
      <c r="O144" s="21">
        <v>0</v>
      </c>
      <c r="P144" s="23">
        <v>4</v>
      </c>
    </row>
    <row r="145" spans="1:16" ht="22.5" x14ac:dyDescent="0.25">
      <c r="A145" s="24" t="s">
        <v>582</v>
      </c>
      <c r="B145" s="24" t="s">
        <v>583</v>
      </c>
      <c r="C145" s="12">
        <v>2</v>
      </c>
      <c r="D145" s="12">
        <v>7</v>
      </c>
      <c r="E145" s="25">
        <v>-0.71428571428571397</v>
      </c>
      <c r="F145" s="12">
        <v>0</v>
      </c>
      <c r="G145" s="12">
        <v>0</v>
      </c>
      <c r="H145" s="12">
        <v>21</v>
      </c>
      <c r="I145" s="12">
        <v>21</v>
      </c>
      <c r="J145" s="12">
        <v>0</v>
      </c>
      <c r="K145" s="12">
        <v>0</v>
      </c>
      <c r="L145" s="12">
        <v>0</v>
      </c>
      <c r="M145" s="12">
        <v>0</v>
      </c>
      <c r="N145" s="12">
        <v>2</v>
      </c>
      <c r="O145" s="12">
        <v>0</v>
      </c>
      <c r="P145" s="19">
        <v>4</v>
      </c>
    </row>
    <row r="146" spans="1:16" ht="22.5" x14ac:dyDescent="0.25">
      <c r="A146" s="24" t="s">
        <v>584</v>
      </c>
      <c r="B146" s="24" t="s">
        <v>585</v>
      </c>
      <c r="C146" s="12">
        <v>0</v>
      </c>
      <c r="D146" s="12">
        <v>4</v>
      </c>
      <c r="E146" s="25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7" t="s">
        <v>586</v>
      </c>
      <c r="B147" s="198"/>
      <c r="C147" s="21">
        <v>50</v>
      </c>
      <c r="D147" s="21">
        <v>64</v>
      </c>
      <c r="E147" s="22">
        <v>-0.21875</v>
      </c>
      <c r="F147" s="21">
        <v>1</v>
      </c>
      <c r="G147" s="21">
        <v>0</v>
      </c>
      <c r="H147" s="21">
        <v>18</v>
      </c>
      <c r="I147" s="21">
        <v>10</v>
      </c>
      <c r="J147" s="21">
        <v>0</v>
      </c>
      <c r="K147" s="21">
        <v>0</v>
      </c>
      <c r="L147" s="21">
        <v>0</v>
      </c>
      <c r="M147" s="21">
        <v>0</v>
      </c>
      <c r="N147" s="21">
        <v>42</v>
      </c>
      <c r="O147" s="21">
        <v>0</v>
      </c>
      <c r="P147" s="23">
        <v>7</v>
      </c>
    </row>
    <row r="148" spans="1:16" ht="22.5" x14ac:dyDescent="0.25">
      <c r="A148" s="24" t="s">
        <v>587</v>
      </c>
      <c r="B148" s="24" t="s">
        <v>588</v>
      </c>
      <c r="C148" s="12">
        <v>1</v>
      </c>
      <c r="D148" s="12">
        <v>0</v>
      </c>
      <c r="E148" s="25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5</v>
      </c>
      <c r="O148" s="12">
        <v>0</v>
      </c>
      <c r="P148" s="19">
        <v>0</v>
      </c>
    </row>
    <row r="149" spans="1:16" x14ac:dyDescent="0.25">
      <c r="A149" s="24" t="s">
        <v>589</v>
      </c>
      <c r="B149" s="24" t="s">
        <v>590</v>
      </c>
      <c r="C149" s="12">
        <v>2</v>
      </c>
      <c r="D149" s="12">
        <v>2</v>
      </c>
      <c r="E149" s="25">
        <v>0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19">
        <v>0</v>
      </c>
    </row>
    <row r="150" spans="1:16" ht="22.5" x14ac:dyDescent="0.25">
      <c r="A150" s="24" t="s">
        <v>591</v>
      </c>
      <c r="B150" s="24" t="s">
        <v>592</v>
      </c>
      <c r="C150" s="12">
        <v>0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593</v>
      </c>
      <c r="B151" s="24" t="s">
        <v>594</v>
      </c>
      <c r="C151" s="12">
        <v>6</v>
      </c>
      <c r="D151" s="12">
        <v>9</v>
      </c>
      <c r="E151" s="25">
        <v>-0.33333333333333298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11</v>
      </c>
      <c r="O151" s="12">
        <v>0</v>
      </c>
      <c r="P151" s="19">
        <v>0</v>
      </c>
    </row>
    <row r="152" spans="1:16" ht="33.75" x14ac:dyDescent="0.25">
      <c r="A152" s="24" t="s">
        <v>595</v>
      </c>
      <c r="B152" s="24" t="s">
        <v>596</v>
      </c>
      <c r="C152" s="12">
        <v>2</v>
      </c>
      <c r="D152" s="12">
        <v>0</v>
      </c>
      <c r="E152" s="25">
        <v>0</v>
      </c>
      <c r="F152" s="12">
        <v>0</v>
      </c>
      <c r="G152" s="12">
        <v>0</v>
      </c>
      <c r="H152" s="12">
        <v>0</v>
      </c>
      <c r="I152" s="12">
        <v>3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19">
        <v>0</v>
      </c>
    </row>
    <row r="153" spans="1:16" x14ac:dyDescent="0.25">
      <c r="A153" s="24" t="s">
        <v>597</v>
      </c>
      <c r="B153" s="24" t="s">
        <v>598</v>
      </c>
      <c r="C153" s="12">
        <v>21</v>
      </c>
      <c r="D153" s="12">
        <v>4</v>
      </c>
      <c r="E153" s="25">
        <v>4.25</v>
      </c>
      <c r="F153" s="12">
        <v>0</v>
      </c>
      <c r="G153" s="12">
        <v>0</v>
      </c>
      <c r="H153" s="12">
        <v>18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19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0</v>
      </c>
      <c r="D154" s="12">
        <v>7</v>
      </c>
      <c r="E154" s="25">
        <v>-1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9">
        <v>0</v>
      </c>
    </row>
    <row r="155" spans="1:16" ht="22.5" x14ac:dyDescent="0.25">
      <c r="A155" s="24" t="s">
        <v>601</v>
      </c>
      <c r="B155" s="24" t="s">
        <v>602</v>
      </c>
      <c r="C155" s="12">
        <v>18</v>
      </c>
      <c r="D155" s="12">
        <v>42</v>
      </c>
      <c r="E155" s="25">
        <v>-0.57142857142857095</v>
      </c>
      <c r="F155" s="12">
        <v>0</v>
      </c>
      <c r="G155" s="12">
        <v>0</v>
      </c>
      <c r="H155" s="12">
        <v>0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19">
        <v>7</v>
      </c>
    </row>
    <row r="156" spans="1:16" x14ac:dyDescent="0.25">
      <c r="A156" s="197" t="s">
        <v>603</v>
      </c>
      <c r="B156" s="198"/>
      <c r="C156" s="21">
        <v>8</v>
      </c>
      <c r="D156" s="21">
        <v>11</v>
      </c>
      <c r="E156" s="22">
        <v>-0.27272727272727298</v>
      </c>
      <c r="F156" s="21">
        <v>0</v>
      </c>
      <c r="G156" s="21">
        <v>0</v>
      </c>
      <c r="H156" s="21">
        <v>1</v>
      </c>
      <c r="I156" s="21">
        <v>0</v>
      </c>
      <c r="J156" s="21">
        <v>1</v>
      </c>
      <c r="K156" s="21">
        <v>1</v>
      </c>
      <c r="L156" s="21">
        <v>0</v>
      </c>
      <c r="M156" s="21">
        <v>0</v>
      </c>
      <c r="N156" s="21">
        <v>3</v>
      </c>
      <c r="O156" s="21">
        <v>1</v>
      </c>
      <c r="P156" s="23">
        <v>4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0</v>
      </c>
      <c r="D158" s="12">
        <v>1</v>
      </c>
      <c r="E158" s="25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612</v>
      </c>
      <c r="B161" s="24" t="s">
        <v>613</v>
      </c>
      <c r="C161" s="12">
        <v>2</v>
      </c>
      <c r="D161" s="12">
        <v>5</v>
      </c>
      <c r="E161" s="25">
        <v>-0.6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  <c r="K161" s="12">
        <v>1</v>
      </c>
      <c r="L161" s="12">
        <v>0</v>
      </c>
      <c r="M161" s="12">
        <v>0</v>
      </c>
      <c r="N161" s="12">
        <v>0</v>
      </c>
      <c r="O161" s="12">
        <v>1</v>
      </c>
      <c r="P161" s="19">
        <v>2</v>
      </c>
    </row>
    <row r="162" spans="1:16" x14ac:dyDescent="0.25">
      <c r="A162" s="24" t="s">
        <v>614</v>
      </c>
      <c r="B162" s="24" t="s">
        <v>615</v>
      </c>
      <c r="C162" s="12">
        <v>1</v>
      </c>
      <c r="D162" s="12">
        <v>0</v>
      </c>
      <c r="E162" s="25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3</v>
      </c>
      <c r="O162" s="12">
        <v>0</v>
      </c>
      <c r="P162" s="19">
        <v>0</v>
      </c>
    </row>
    <row r="163" spans="1:16" ht="22.5" x14ac:dyDescent="0.25">
      <c r="A163" s="24" t="s">
        <v>616</v>
      </c>
      <c r="B163" s="24" t="s">
        <v>617</v>
      </c>
      <c r="C163" s="12">
        <v>2</v>
      </c>
      <c r="D163" s="12">
        <v>0</v>
      </c>
      <c r="E163" s="25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1</v>
      </c>
    </row>
    <row r="164" spans="1:16" x14ac:dyDescent="0.25">
      <c r="A164" s="24" t="s">
        <v>618</v>
      </c>
      <c r="B164" s="24" t="s">
        <v>619</v>
      </c>
      <c r="C164" s="12">
        <v>3</v>
      </c>
      <c r="D164" s="12">
        <v>2</v>
      </c>
      <c r="E164" s="25">
        <v>0.5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0</v>
      </c>
      <c r="D165" s="12">
        <v>3</v>
      </c>
      <c r="E165" s="25">
        <v>-1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1</v>
      </c>
    </row>
    <row r="166" spans="1:16" x14ac:dyDescent="0.25">
      <c r="A166" s="197" t="s">
        <v>622</v>
      </c>
      <c r="B166" s="198"/>
      <c r="C166" s="21">
        <v>488</v>
      </c>
      <c r="D166" s="21">
        <v>610</v>
      </c>
      <c r="E166" s="22">
        <v>-0.2</v>
      </c>
      <c r="F166" s="21">
        <v>7</v>
      </c>
      <c r="G166" s="21">
        <v>5</v>
      </c>
      <c r="H166" s="21">
        <v>305</v>
      </c>
      <c r="I166" s="21">
        <v>247</v>
      </c>
      <c r="J166" s="21">
        <v>1</v>
      </c>
      <c r="K166" s="21">
        <v>0</v>
      </c>
      <c r="L166" s="21">
        <v>0</v>
      </c>
      <c r="M166" s="21">
        <v>0</v>
      </c>
      <c r="N166" s="21">
        <v>3</v>
      </c>
      <c r="O166" s="21">
        <v>19</v>
      </c>
      <c r="P166" s="23">
        <v>378</v>
      </c>
    </row>
    <row r="167" spans="1:16" ht="22.5" x14ac:dyDescent="0.25">
      <c r="A167" s="24" t="s">
        <v>623</v>
      </c>
      <c r="B167" s="24" t="s">
        <v>624</v>
      </c>
      <c r="C167" s="12">
        <v>1</v>
      </c>
      <c r="D167" s="12">
        <v>14</v>
      </c>
      <c r="E167" s="25">
        <v>-0.92857142857142805</v>
      </c>
      <c r="F167" s="12">
        <v>0</v>
      </c>
      <c r="G167" s="12">
        <v>0</v>
      </c>
      <c r="H167" s="12">
        <v>5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9">
        <v>6</v>
      </c>
    </row>
    <row r="168" spans="1:16" ht="22.5" x14ac:dyDescent="0.25">
      <c r="A168" s="24" t="s">
        <v>625</v>
      </c>
      <c r="B168" s="24" t="s">
        <v>626</v>
      </c>
      <c r="C168" s="12">
        <v>0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0</v>
      </c>
      <c r="D169" s="12">
        <v>1</v>
      </c>
      <c r="E169" s="25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4" t="s">
        <v>629</v>
      </c>
      <c r="B170" s="24" t="s">
        <v>630</v>
      </c>
      <c r="C170" s="12">
        <v>0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1</v>
      </c>
    </row>
    <row r="171" spans="1:16" x14ac:dyDescent="0.25">
      <c r="A171" s="24" t="s">
        <v>631</v>
      </c>
      <c r="B171" s="24" t="s">
        <v>632</v>
      </c>
      <c r="C171" s="12">
        <v>0</v>
      </c>
      <c r="D171" s="12">
        <v>0</v>
      </c>
      <c r="E171" s="25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1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66</v>
      </c>
      <c r="D173" s="12">
        <v>338</v>
      </c>
      <c r="E173" s="25">
        <v>-0.804733727810651</v>
      </c>
      <c r="F173" s="12">
        <v>1</v>
      </c>
      <c r="G173" s="12">
        <v>1</v>
      </c>
      <c r="H173" s="12">
        <v>50</v>
      </c>
      <c r="I173" s="12">
        <v>54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17</v>
      </c>
      <c r="P173" s="19">
        <v>116</v>
      </c>
    </row>
    <row r="174" spans="1:16" ht="22.5" x14ac:dyDescent="0.25">
      <c r="A174" s="24" t="s">
        <v>637</v>
      </c>
      <c r="B174" s="24" t="s">
        <v>638</v>
      </c>
      <c r="C174" s="12">
        <v>385</v>
      </c>
      <c r="D174" s="12">
        <v>205</v>
      </c>
      <c r="E174" s="25">
        <v>0.87804878048780499</v>
      </c>
      <c r="F174" s="12">
        <v>6</v>
      </c>
      <c r="G174" s="12">
        <v>4</v>
      </c>
      <c r="H174" s="12">
        <v>232</v>
      </c>
      <c r="I174" s="12">
        <v>180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9">
        <v>235</v>
      </c>
    </row>
    <row r="175" spans="1:16" x14ac:dyDescent="0.25">
      <c r="A175" s="24" t="s">
        <v>639</v>
      </c>
      <c r="B175" s="24" t="s">
        <v>640</v>
      </c>
      <c r="C175" s="12">
        <v>36</v>
      </c>
      <c r="D175" s="12">
        <v>51</v>
      </c>
      <c r="E175" s="25">
        <v>-0.29411764705882298</v>
      </c>
      <c r="F175" s="12">
        <v>0</v>
      </c>
      <c r="G175" s="12">
        <v>0</v>
      </c>
      <c r="H175" s="12">
        <v>18</v>
      </c>
      <c r="I175" s="12">
        <v>11</v>
      </c>
      <c r="J175" s="12">
        <v>1</v>
      </c>
      <c r="K175" s="12">
        <v>0</v>
      </c>
      <c r="L175" s="12">
        <v>0</v>
      </c>
      <c r="M175" s="12">
        <v>0</v>
      </c>
      <c r="N175" s="12">
        <v>2</v>
      </c>
      <c r="O175" s="12">
        <v>2</v>
      </c>
      <c r="P175" s="19">
        <v>16</v>
      </c>
    </row>
    <row r="176" spans="1:16" ht="22.5" x14ac:dyDescent="0.25">
      <c r="A176" s="24" t="s">
        <v>641</v>
      </c>
      <c r="B176" s="24" t="s">
        <v>642</v>
      </c>
      <c r="C176" s="12">
        <v>0</v>
      </c>
      <c r="D176" s="12">
        <v>1</v>
      </c>
      <c r="E176" s="25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3</v>
      </c>
    </row>
    <row r="177" spans="1:16" x14ac:dyDescent="0.25">
      <c r="A177" s="24" t="s">
        <v>643</v>
      </c>
      <c r="B177" s="24" t="s">
        <v>644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7" t="s">
        <v>645</v>
      </c>
      <c r="B178" s="198"/>
      <c r="C178" s="21">
        <v>1066</v>
      </c>
      <c r="D178" s="21">
        <v>1222</v>
      </c>
      <c r="E178" s="22">
        <v>-0.12765957446808501</v>
      </c>
      <c r="F178" s="21">
        <v>1843</v>
      </c>
      <c r="G178" s="21">
        <v>1551</v>
      </c>
      <c r="H178" s="21">
        <v>349</v>
      </c>
      <c r="I178" s="21">
        <v>311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1687</v>
      </c>
    </row>
    <row r="179" spans="1:16" ht="22.5" x14ac:dyDescent="0.25">
      <c r="A179" s="24" t="s">
        <v>646</v>
      </c>
      <c r="B179" s="24" t="s">
        <v>647</v>
      </c>
      <c r="C179" s="12">
        <v>0</v>
      </c>
      <c r="D179" s="12">
        <v>4</v>
      </c>
      <c r="E179" s="25">
        <v>-1</v>
      </c>
      <c r="F179" s="12">
        <v>5</v>
      </c>
      <c r="G179" s="12">
        <v>5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3</v>
      </c>
    </row>
    <row r="180" spans="1:16" ht="22.5" x14ac:dyDescent="0.25">
      <c r="A180" s="24" t="s">
        <v>648</v>
      </c>
      <c r="B180" s="24" t="s">
        <v>649</v>
      </c>
      <c r="C180" s="12">
        <v>590</v>
      </c>
      <c r="D180" s="12">
        <v>658</v>
      </c>
      <c r="E180" s="25">
        <v>-0.103343465045593</v>
      </c>
      <c r="F180" s="12">
        <v>1097</v>
      </c>
      <c r="G180" s="12">
        <v>971</v>
      </c>
      <c r="H180" s="12">
        <v>143</v>
      </c>
      <c r="I180" s="12">
        <v>125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1060</v>
      </c>
    </row>
    <row r="181" spans="1:16" x14ac:dyDescent="0.25">
      <c r="A181" s="24" t="s">
        <v>650</v>
      </c>
      <c r="B181" s="24" t="s">
        <v>651</v>
      </c>
      <c r="C181" s="12">
        <v>38</v>
      </c>
      <c r="D181" s="12">
        <v>62</v>
      </c>
      <c r="E181" s="25">
        <v>-0.38709677419354799</v>
      </c>
      <c r="F181" s="12">
        <v>17</v>
      </c>
      <c r="G181" s="12">
        <v>11</v>
      </c>
      <c r="H181" s="12">
        <v>13</v>
      </c>
      <c r="I181" s="12">
        <v>14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24</v>
      </c>
    </row>
    <row r="182" spans="1:16" ht="22.5" x14ac:dyDescent="0.25">
      <c r="A182" s="24" t="s">
        <v>652</v>
      </c>
      <c r="B182" s="24" t="s">
        <v>653</v>
      </c>
      <c r="C182" s="12">
        <v>0</v>
      </c>
      <c r="D182" s="12">
        <v>10</v>
      </c>
      <c r="E182" s="25">
        <v>-1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0</v>
      </c>
    </row>
    <row r="183" spans="1:16" ht="22.5" x14ac:dyDescent="0.25">
      <c r="A183" s="24" t="s">
        <v>654</v>
      </c>
      <c r="B183" s="24" t="s">
        <v>655</v>
      </c>
      <c r="C183" s="12">
        <v>48</v>
      </c>
      <c r="D183" s="12">
        <v>71</v>
      </c>
      <c r="E183" s="25">
        <v>-0.323943661971831</v>
      </c>
      <c r="F183" s="12">
        <v>88</v>
      </c>
      <c r="G183" s="12">
        <v>67</v>
      </c>
      <c r="H183" s="12">
        <v>32</v>
      </c>
      <c r="I183" s="12">
        <v>28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50</v>
      </c>
    </row>
    <row r="184" spans="1:16" ht="22.5" x14ac:dyDescent="0.25">
      <c r="A184" s="24" t="s">
        <v>656</v>
      </c>
      <c r="B184" s="24" t="s">
        <v>657</v>
      </c>
      <c r="C184" s="12">
        <v>387</v>
      </c>
      <c r="D184" s="12">
        <v>404</v>
      </c>
      <c r="E184" s="25">
        <v>-4.2079207920792103E-2</v>
      </c>
      <c r="F184" s="12">
        <v>636</v>
      </c>
      <c r="G184" s="12">
        <v>497</v>
      </c>
      <c r="H184" s="12">
        <v>161</v>
      </c>
      <c r="I184" s="12">
        <v>144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550</v>
      </c>
    </row>
    <row r="185" spans="1:16" ht="22.5" x14ac:dyDescent="0.25">
      <c r="A185" s="24" t="s">
        <v>658</v>
      </c>
      <c r="B185" s="24" t="s">
        <v>659</v>
      </c>
      <c r="C185" s="12">
        <v>3</v>
      </c>
      <c r="D185" s="12">
        <v>13</v>
      </c>
      <c r="E185" s="25">
        <v>-0.76923076923076905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0</v>
      </c>
    </row>
    <row r="186" spans="1:16" x14ac:dyDescent="0.25">
      <c r="A186" s="197" t="s">
        <v>660</v>
      </c>
      <c r="B186" s="198"/>
      <c r="C186" s="21">
        <v>351</v>
      </c>
      <c r="D186" s="21">
        <v>437</v>
      </c>
      <c r="E186" s="22">
        <v>-0.19679633867276899</v>
      </c>
      <c r="F186" s="21">
        <v>15</v>
      </c>
      <c r="G186" s="21">
        <v>10</v>
      </c>
      <c r="H186" s="21">
        <v>85</v>
      </c>
      <c r="I186" s="21">
        <v>85</v>
      </c>
      <c r="J186" s="21">
        <v>0</v>
      </c>
      <c r="K186" s="21">
        <v>0</v>
      </c>
      <c r="L186" s="21">
        <v>0</v>
      </c>
      <c r="M186" s="21">
        <v>0</v>
      </c>
      <c r="N186" s="21">
        <v>15</v>
      </c>
      <c r="O186" s="21">
        <v>0</v>
      </c>
      <c r="P186" s="23">
        <v>152</v>
      </c>
    </row>
    <row r="187" spans="1:16" x14ac:dyDescent="0.25">
      <c r="A187" s="24" t="s">
        <v>661</v>
      </c>
      <c r="B187" s="24" t="s">
        <v>662</v>
      </c>
      <c r="C187" s="12">
        <v>6</v>
      </c>
      <c r="D187" s="12">
        <v>3</v>
      </c>
      <c r="E187" s="25">
        <v>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1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0</v>
      </c>
      <c r="E188" s="25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109</v>
      </c>
      <c r="D189" s="12">
        <v>156</v>
      </c>
      <c r="E189" s="25">
        <v>-0.30128205128205099</v>
      </c>
      <c r="F189" s="12">
        <v>10</v>
      </c>
      <c r="G189" s="12">
        <v>7</v>
      </c>
      <c r="H189" s="12">
        <v>48</v>
      </c>
      <c r="I189" s="12">
        <v>48</v>
      </c>
      <c r="J189" s="12">
        <v>0</v>
      </c>
      <c r="K189" s="12">
        <v>0</v>
      </c>
      <c r="L189" s="12">
        <v>0</v>
      </c>
      <c r="M189" s="12">
        <v>0</v>
      </c>
      <c r="N189" s="12">
        <v>4</v>
      </c>
      <c r="O189" s="12">
        <v>0</v>
      </c>
      <c r="P189" s="19">
        <v>62</v>
      </c>
    </row>
    <row r="190" spans="1:16" ht="22.5" x14ac:dyDescent="0.25">
      <c r="A190" s="24" t="s">
        <v>667</v>
      </c>
      <c r="B190" s="24" t="s">
        <v>668</v>
      </c>
      <c r="C190" s="12">
        <v>1</v>
      </c>
      <c r="D190" s="12">
        <v>5</v>
      </c>
      <c r="E190" s="25">
        <v>-0.8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1</v>
      </c>
    </row>
    <row r="191" spans="1:16" ht="33.75" x14ac:dyDescent="0.25">
      <c r="A191" s="24" t="s">
        <v>669</v>
      </c>
      <c r="B191" s="24" t="s">
        <v>670</v>
      </c>
      <c r="C191" s="12">
        <v>33</v>
      </c>
      <c r="D191" s="12">
        <v>41</v>
      </c>
      <c r="E191" s="25">
        <v>-0.19512195121951201</v>
      </c>
      <c r="F191" s="12">
        <v>2</v>
      </c>
      <c r="G191" s="12">
        <v>0</v>
      </c>
      <c r="H191" s="12">
        <v>14</v>
      </c>
      <c r="I191" s="12">
        <v>15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19">
        <v>0</v>
      </c>
    </row>
    <row r="192" spans="1:16" ht="22.5" x14ac:dyDescent="0.25">
      <c r="A192" s="24" t="s">
        <v>671</v>
      </c>
      <c r="B192" s="24" t="s">
        <v>672</v>
      </c>
      <c r="C192" s="12">
        <v>0</v>
      </c>
      <c r="D192" s="12">
        <v>1</v>
      </c>
      <c r="E192" s="25">
        <v>-1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32</v>
      </c>
      <c r="D193" s="12">
        <v>51</v>
      </c>
      <c r="E193" s="25">
        <v>-0.37254901960784298</v>
      </c>
      <c r="F193" s="12">
        <v>0</v>
      </c>
      <c r="G193" s="12">
        <v>0</v>
      </c>
      <c r="H193" s="12">
        <v>10</v>
      </c>
      <c r="I193" s="12">
        <v>12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0</v>
      </c>
      <c r="P193" s="19">
        <v>25</v>
      </c>
    </row>
    <row r="194" spans="1:16" x14ac:dyDescent="0.25">
      <c r="A194" s="24" t="s">
        <v>675</v>
      </c>
      <c r="B194" s="24" t="s">
        <v>676</v>
      </c>
      <c r="C194" s="12">
        <v>2</v>
      </c>
      <c r="D194" s="12">
        <v>10</v>
      </c>
      <c r="E194" s="25">
        <v>-0.8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3</v>
      </c>
      <c r="O194" s="12">
        <v>0</v>
      </c>
      <c r="P194" s="19">
        <v>1</v>
      </c>
    </row>
    <row r="195" spans="1:16" ht="22.5" x14ac:dyDescent="0.25">
      <c r="A195" s="24" t="s">
        <v>677</v>
      </c>
      <c r="B195" s="24" t="s">
        <v>678</v>
      </c>
      <c r="C195" s="12">
        <v>0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4" t="s">
        <v>679</v>
      </c>
      <c r="B196" s="24" t="s">
        <v>680</v>
      </c>
      <c r="C196" s="12">
        <v>9</v>
      </c>
      <c r="D196" s="12">
        <v>14</v>
      </c>
      <c r="E196" s="25">
        <v>-0.35714285714285698</v>
      </c>
      <c r="F196" s="12">
        <v>1</v>
      </c>
      <c r="G196" s="12">
        <v>1</v>
      </c>
      <c r="H196" s="12">
        <v>5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3</v>
      </c>
    </row>
    <row r="197" spans="1:16" x14ac:dyDescent="0.25">
      <c r="A197" s="24" t="s">
        <v>681</v>
      </c>
      <c r="B197" s="24" t="s">
        <v>682</v>
      </c>
      <c r="C197" s="12">
        <v>149</v>
      </c>
      <c r="D197" s="12">
        <v>147</v>
      </c>
      <c r="E197" s="25">
        <v>1.3605442176870699E-2</v>
      </c>
      <c r="F197" s="12">
        <v>2</v>
      </c>
      <c r="G197" s="12">
        <v>2</v>
      </c>
      <c r="H197" s="12">
        <v>6</v>
      </c>
      <c r="I197" s="12">
        <v>7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9">
        <v>57</v>
      </c>
    </row>
    <row r="198" spans="1:16" ht="22.5" x14ac:dyDescent="0.25">
      <c r="A198" s="24" t="s">
        <v>683</v>
      </c>
      <c r="B198" s="24" t="s">
        <v>684</v>
      </c>
      <c r="C198" s="12">
        <v>0</v>
      </c>
      <c r="D198" s="12">
        <v>1</v>
      </c>
      <c r="E198" s="25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10</v>
      </c>
      <c r="D199" s="12">
        <v>8</v>
      </c>
      <c r="E199" s="25">
        <v>0.25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4</v>
      </c>
      <c r="O199" s="12">
        <v>0</v>
      </c>
      <c r="P199" s="19">
        <v>2</v>
      </c>
    </row>
    <row r="200" spans="1:16" ht="22.5" x14ac:dyDescent="0.25">
      <c r="A200" s="24" t="s">
        <v>687</v>
      </c>
      <c r="B200" s="24" t="s">
        <v>688</v>
      </c>
      <c r="C200" s="12">
        <v>0</v>
      </c>
      <c r="D200" s="12">
        <v>0</v>
      </c>
      <c r="E200" s="25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7" t="s">
        <v>689</v>
      </c>
      <c r="B201" s="198"/>
      <c r="C201" s="21">
        <v>11</v>
      </c>
      <c r="D201" s="21">
        <v>12</v>
      </c>
      <c r="E201" s="22">
        <v>-8.3333333333333301E-2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1</v>
      </c>
      <c r="M201" s="21">
        <v>2</v>
      </c>
      <c r="N201" s="21">
        <v>6</v>
      </c>
      <c r="O201" s="21">
        <v>0</v>
      </c>
      <c r="P201" s="23">
        <v>4</v>
      </c>
    </row>
    <row r="202" spans="1:16" x14ac:dyDescent="0.25">
      <c r="A202" s="24" t="s">
        <v>690</v>
      </c>
      <c r="B202" s="24" t="s">
        <v>691</v>
      </c>
      <c r="C202" s="12">
        <v>7</v>
      </c>
      <c r="D202" s="12">
        <v>5</v>
      </c>
      <c r="E202" s="25">
        <v>0.4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9">
        <v>1</v>
      </c>
    </row>
    <row r="203" spans="1:16" x14ac:dyDescent="0.25">
      <c r="A203" s="24" t="s">
        <v>692</v>
      </c>
      <c r="B203" s="24" t="s">
        <v>693</v>
      </c>
      <c r="C203" s="12">
        <v>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0</v>
      </c>
      <c r="D204" s="12">
        <v>1</v>
      </c>
      <c r="E204" s="25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4" t="s">
        <v>696</v>
      </c>
      <c r="B205" s="24" t="s">
        <v>697</v>
      </c>
      <c r="C205" s="12">
        <v>0</v>
      </c>
      <c r="D205" s="12">
        <v>2</v>
      </c>
      <c r="E205" s="25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0</v>
      </c>
      <c r="D206" s="12">
        <v>0</v>
      </c>
      <c r="E206" s="25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1</v>
      </c>
    </row>
    <row r="207" spans="1:16" ht="22.5" x14ac:dyDescent="0.25">
      <c r="A207" s="24" t="s">
        <v>700</v>
      </c>
      <c r="B207" s="24" t="s">
        <v>701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0</v>
      </c>
      <c r="D208" s="12">
        <v>1</v>
      </c>
      <c r="E208" s="25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4" t="s">
        <v>704</v>
      </c>
      <c r="B209" s="24" t="s">
        <v>705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1</v>
      </c>
      <c r="E210" s="25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0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1</v>
      </c>
      <c r="D212" s="12">
        <v>0</v>
      </c>
      <c r="E212" s="25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9">
        <v>0</v>
      </c>
    </row>
    <row r="213" spans="1:16" x14ac:dyDescent="0.25">
      <c r="A213" s="24" t="s">
        <v>712</v>
      </c>
      <c r="B213" s="24" t="s">
        <v>713</v>
      </c>
      <c r="C213" s="12">
        <v>0</v>
      </c>
      <c r="D213" s="12">
        <v>0</v>
      </c>
      <c r="E213" s="25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0</v>
      </c>
      <c r="D214" s="12">
        <v>2</v>
      </c>
      <c r="E214" s="25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2</v>
      </c>
      <c r="N214" s="12">
        <v>2</v>
      </c>
      <c r="O214" s="12">
        <v>0</v>
      </c>
      <c r="P214" s="19">
        <v>2</v>
      </c>
    </row>
    <row r="215" spans="1:16" ht="22.5" x14ac:dyDescent="0.25">
      <c r="A215" s="24" t="s">
        <v>716</v>
      </c>
      <c r="B215" s="24" t="s">
        <v>717</v>
      </c>
      <c r="C215" s="12">
        <v>1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1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1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19">
        <v>0</v>
      </c>
    </row>
    <row r="218" spans="1:16" ht="33.75" x14ac:dyDescent="0.25">
      <c r="A218" s="24" t="s">
        <v>722</v>
      </c>
      <c r="B218" s="24" t="s">
        <v>723</v>
      </c>
      <c r="C218" s="12">
        <v>0</v>
      </c>
      <c r="D218" s="12">
        <v>0</v>
      </c>
      <c r="E218" s="25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724</v>
      </c>
      <c r="B219" s="24" t="s">
        <v>725</v>
      </c>
      <c r="C219" s="12">
        <v>0</v>
      </c>
      <c r="D219" s="12">
        <v>0</v>
      </c>
      <c r="E219" s="25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0</v>
      </c>
      <c r="D222" s="12">
        <v>0</v>
      </c>
      <c r="E222" s="25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7" t="s">
        <v>732</v>
      </c>
      <c r="B223" s="198"/>
      <c r="C223" s="21">
        <v>1352</v>
      </c>
      <c r="D223" s="21">
        <v>1347</v>
      </c>
      <c r="E223" s="22">
        <v>3.71195248700817E-3</v>
      </c>
      <c r="F223" s="21">
        <v>450</v>
      </c>
      <c r="G223" s="21">
        <v>304</v>
      </c>
      <c r="H223" s="21">
        <v>412</v>
      </c>
      <c r="I223" s="21">
        <v>369</v>
      </c>
      <c r="J223" s="21">
        <v>0</v>
      </c>
      <c r="K223" s="21">
        <v>0</v>
      </c>
      <c r="L223" s="21">
        <v>0</v>
      </c>
      <c r="M223" s="21">
        <v>0</v>
      </c>
      <c r="N223" s="21">
        <v>3</v>
      </c>
      <c r="O223" s="21">
        <v>25</v>
      </c>
      <c r="P223" s="23">
        <v>823</v>
      </c>
    </row>
    <row r="224" spans="1:16" x14ac:dyDescent="0.25">
      <c r="A224" s="24" t="s">
        <v>733</v>
      </c>
      <c r="B224" s="24" t="s">
        <v>734</v>
      </c>
      <c r="C224" s="12">
        <v>1</v>
      </c>
      <c r="D224" s="12">
        <v>11</v>
      </c>
      <c r="E224" s="25">
        <v>-0.90909090909090895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1</v>
      </c>
      <c r="D228" s="12">
        <v>1</v>
      </c>
      <c r="E228" s="25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1</v>
      </c>
    </row>
    <row r="229" spans="1:16" x14ac:dyDescent="0.25">
      <c r="A229" s="24" t="s">
        <v>743</v>
      </c>
      <c r="B229" s="24" t="s">
        <v>744</v>
      </c>
      <c r="C229" s="12">
        <v>1</v>
      </c>
      <c r="D229" s="12">
        <v>2</v>
      </c>
      <c r="E229" s="25">
        <v>-0.5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4" t="s">
        <v>745</v>
      </c>
      <c r="B230" s="24" t="s">
        <v>746</v>
      </c>
      <c r="C230" s="12">
        <v>1</v>
      </c>
      <c r="D230" s="12">
        <v>0</v>
      </c>
      <c r="E230" s="25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0</v>
      </c>
    </row>
    <row r="231" spans="1:16" x14ac:dyDescent="0.25">
      <c r="A231" s="24" t="s">
        <v>747</v>
      </c>
      <c r="B231" s="24" t="s">
        <v>748</v>
      </c>
      <c r="C231" s="12">
        <v>44</v>
      </c>
      <c r="D231" s="12">
        <v>58</v>
      </c>
      <c r="E231" s="25">
        <v>-0.24137931034482701</v>
      </c>
      <c r="F231" s="12">
        <v>1</v>
      </c>
      <c r="G231" s="12">
        <v>1</v>
      </c>
      <c r="H231" s="12">
        <v>3</v>
      </c>
      <c r="I231" s="12">
        <v>5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16</v>
      </c>
    </row>
    <row r="232" spans="1:16" x14ac:dyDescent="0.25">
      <c r="A232" s="24" t="s">
        <v>749</v>
      </c>
      <c r="B232" s="24" t="s">
        <v>750</v>
      </c>
      <c r="C232" s="12">
        <v>23</v>
      </c>
      <c r="D232" s="12">
        <v>41</v>
      </c>
      <c r="E232" s="25">
        <v>-0.439024390243902</v>
      </c>
      <c r="F232" s="12">
        <v>1</v>
      </c>
      <c r="G232" s="12">
        <v>0</v>
      </c>
      <c r="H232" s="12">
        <v>2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10</v>
      </c>
    </row>
    <row r="233" spans="1:16" x14ac:dyDescent="0.25">
      <c r="A233" s="24" t="s">
        <v>751</v>
      </c>
      <c r="B233" s="24" t="s">
        <v>752</v>
      </c>
      <c r="C233" s="12">
        <v>24</v>
      </c>
      <c r="D233" s="12">
        <v>35</v>
      </c>
      <c r="E233" s="25">
        <v>-0.314285714285714</v>
      </c>
      <c r="F233" s="12">
        <v>0</v>
      </c>
      <c r="G233" s="12">
        <v>0</v>
      </c>
      <c r="H233" s="12">
        <v>2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14</v>
      </c>
    </row>
    <row r="234" spans="1:16" ht="22.5" x14ac:dyDescent="0.25">
      <c r="A234" s="24" t="s">
        <v>753</v>
      </c>
      <c r="B234" s="24" t="s">
        <v>754</v>
      </c>
      <c r="C234" s="12">
        <v>5</v>
      </c>
      <c r="D234" s="12">
        <v>10</v>
      </c>
      <c r="E234" s="25">
        <v>-0.5</v>
      </c>
      <c r="F234" s="12">
        <v>1</v>
      </c>
      <c r="G234" s="12">
        <v>1</v>
      </c>
      <c r="H234" s="12">
        <v>2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8</v>
      </c>
    </row>
    <row r="235" spans="1:16" ht="33.75" x14ac:dyDescent="0.25">
      <c r="A235" s="24" t="s">
        <v>755</v>
      </c>
      <c r="B235" s="24" t="s">
        <v>756</v>
      </c>
      <c r="C235" s="12">
        <v>8</v>
      </c>
      <c r="D235" s="12">
        <v>6</v>
      </c>
      <c r="E235" s="25">
        <v>0.33333333333333298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19">
        <v>0</v>
      </c>
    </row>
    <row r="236" spans="1:16" x14ac:dyDescent="0.25">
      <c r="A236" s="24" t="s">
        <v>757</v>
      </c>
      <c r="B236" s="24" t="s">
        <v>758</v>
      </c>
      <c r="C236" s="12">
        <v>3</v>
      </c>
      <c r="D236" s="12">
        <v>5</v>
      </c>
      <c r="E236" s="25">
        <v>-0.4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19">
        <v>1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1241</v>
      </c>
      <c r="D238" s="12">
        <v>1178</v>
      </c>
      <c r="E238" s="25">
        <v>5.3480475382003401E-2</v>
      </c>
      <c r="F238" s="12">
        <v>447</v>
      </c>
      <c r="G238" s="12">
        <v>302</v>
      </c>
      <c r="H238" s="12">
        <v>403</v>
      </c>
      <c r="I238" s="12">
        <v>361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25</v>
      </c>
      <c r="P238" s="19">
        <v>773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0</v>
      </c>
      <c r="E242" s="25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7" t="s">
        <v>773</v>
      </c>
      <c r="B244" s="198"/>
      <c r="C244" s="21">
        <v>25</v>
      </c>
      <c r="D244" s="21">
        <v>35</v>
      </c>
      <c r="E244" s="22">
        <v>-0.28571428571428598</v>
      </c>
      <c r="F244" s="21">
        <v>1</v>
      </c>
      <c r="G244" s="21">
        <v>1</v>
      </c>
      <c r="H244" s="21">
        <v>4</v>
      </c>
      <c r="I244" s="21">
        <v>13</v>
      </c>
      <c r="J244" s="21">
        <v>0</v>
      </c>
      <c r="K244" s="21">
        <v>0</v>
      </c>
      <c r="L244" s="21">
        <v>0</v>
      </c>
      <c r="M244" s="21">
        <v>0</v>
      </c>
      <c r="N244" s="21">
        <v>3</v>
      </c>
      <c r="O244" s="21">
        <v>0</v>
      </c>
      <c r="P244" s="23">
        <v>9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0</v>
      </c>
      <c r="D247" s="12">
        <v>1</v>
      </c>
      <c r="E247" s="25">
        <v>-1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20</v>
      </c>
      <c r="D249" s="12">
        <v>32</v>
      </c>
      <c r="E249" s="25">
        <v>-0.375</v>
      </c>
      <c r="F249" s="12">
        <v>1</v>
      </c>
      <c r="G249" s="12">
        <v>1</v>
      </c>
      <c r="H249" s="12">
        <v>2</v>
      </c>
      <c r="I249" s="12">
        <v>12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19">
        <v>8</v>
      </c>
    </row>
    <row r="250" spans="1:16" ht="22.5" x14ac:dyDescent="0.25">
      <c r="A250" s="24" t="s">
        <v>784</v>
      </c>
      <c r="B250" s="24" t="s">
        <v>785</v>
      </c>
      <c r="C250" s="12">
        <v>0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0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4" t="s">
        <v>790</v>
      </c>
      <c r="B253" s="24" t="s">
        <v>791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4" t="s">
        <v>792</v>
      </c>
      <c r="B254" s="24" t="s">
        <v>793</v>
      </c>
      <c r="C254" s="12">
        <v>1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1</v>
      </c>
      <c r="D255" s="12">
        <v>0</v>
      </c>
      <c r="E255" s="25">
        <v>0</v>
      </c>
      <c r="F255" s="12">
        <v>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0</v>
      </c>
      <c r="E256" s="25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1</v>
      </c>
      <c r="O256" s="12">
        <v>0</v>
      </c>
      <c r="P256" s="19">
        <v>0</v>
      </c>
    </row>
    <row r="257" spans="1:16" ht="22.5" x14ac:dyDescent="0.25">
      <c r="A257" s="24" t="s">
        <v>798</v>
      </c>
      <c r="B257" s="24" t="s">
        <v>799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0</v>
      </c>
      <c r="D258" s="12">
        <v>0</v>
      </c>
      <c r="E258" s="25">
        <v>0</v>
      </c>
      <c r="F258" s="12">
        <v>0</v>
      </c>
      <c r="G258" s="12">
        <v>0</v>
      </c>
      <c r="H258" s="12">
        <v>1</v>
      </c>
      <c r="I258" s="12">
        <v>1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0</v>
      </c>
      <c r="D260" s="12">
        <v>0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0</v>
      </c>
      <c r="D261" s="12">
        <v>2</v>
      </c>
      <c r="E261" s="25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3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1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7" t="s">
        <v>826</v>
      </c>
      <c r="B271" s="198"/>
      <c r="C271" s="21">
        <v>621</v>
      </c>
      <c r="D271" s="21">
        <v>865</v>
      </c>
      <c r="E271" s="22">
        <v>-0.28208092485549102</v>
      </c>
      <c r="F271" s="21">
        <v>153</v>
      </c>
      <c r="G271" s="21">
        <v>101</v>
      </c>
      <c r="H271" s="21">
        <v>368</v>
      </c>
      <c r="I271" s="21">
        <v>331</v>
      </c>
      <c r="J271" s="21">
        <v>1</v>
      </c>
      <c r="K271" s="21">
        <v>0</v>
      </c>
      <c r="L271" s="21">
        <v>0</v>
      </c>
      <c r="M271" s="21">
        <v>0</v>
      </c>
      <c r="N271" s="21">
        <v>3</v>
      </c>
      <c r="O271" s="21">
        <v>1</v>
      </c>
      <c r="P271" s="23">
        <v>423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320</v>
      </c>
      <c r="D273" s="12">
        <v>480</v>
      </c>
      <c r="E273" s="25">
        <v>-0.33333333333333298</v>
      </c>
      <c r="F273" s="12">
        <v>113</v>
      </c>
      <c r="G273" s="12">
        <v>74</v>
      </c>
      <c r="H273" s="12">
        <v>261</v>
      </c>
      <c r="I273" s="12">
        <v>243</v>
      </c>
      <c r="J273" s="12">
        <v>1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19">
        <v>377</v>
      </c>
    </row>
    <row r="274" spans="1:16" ht="33.75" x14ac:dyDescent="0.25">
      <c r="A274" s="24" t="s">
        <v>831</v>
      </c>
      <c r="B274" s="24" t="s">
        <v>832</v>
      </c>
      <c r="C274" s="12">
        <v>265</v>
      </c>
      <c r="D274" s="12">
        <v>322</v>
      </c>
      <c r="E274" s="25">
        <v>-0.177018633540373</v>
      </c>
      <c r="F274" s="12">
        <v>37</v>
      </c>
      <c r="G274" s="12">
        <v>24</v>
      </c>
      <c r="H274" s="12">
        <v>96</v>
      </c>
      <c r="I274" s="12">
        <v>81</v>
      </c>
      <c r="J274" s="12">
        <v>0</v>
      </c>
      <c r="K274" s="12">
        <v>0</v>
      </c>
      <c r="L274" s="12">
        <v>0</v>
      </c>
      <c r="M274" s="12">
        <v>0</v>
      </c>
      <c r="N274" s="12">
        <v>3</v>
      </c>
      <c r="O274" s="12">
        <v>0</v>
      </c>
      <c r="P274" s="19">
        <v>22</v>
      </c>
    </row>
    <row r="275" spans="1:16" ht="22.5" x14ac:dyDescent="0.25">
      <c r="A275" s="24" t="s">
        <v>833</v>
      </c>
      <c r="B275" s="24" t="s">
        <v>834</v>
      </c>
      <c r="C275" s="12">
        <v>0</v>
      </c>
      <c r="D275" s="12">
        <v>0</v>
      </c>
      <c r="E275" s="25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4" t="s">
        <v>835</v>
      </c>
      <c r="B276" s="24" t="s">
        <v>836</v>
      </c>
      <c r="C276" s="12">
        <v>8</v>
      </c>
      <c r="D276" s="12">
        <v>16</v>
      </c>
      <c r="E276" s="25">
        <v>-0.5</v>
      </c>
      <c r="F276" s="12">
        <v>0</v>
      </c>
      <c r="G276" s="12">
        <v>0</v>
      </c>
      <c r="H276" s="12">
        <v>3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3</v>
      </c>
    </row>
    <row r="277" spans="1:16" x14ac:dyDescent="0.25">
      <c r="A277" s="24" t="s">
        <v>837</v>
      </c>
      <c r="B277" s="24" t="s">
        <v>838</v>
      </c>
      <c r="C277" s="12">
        <v>23</v>
      </c>
      <c r="D277" s="12">
        <v>32</v>
      </c>
      <c r="E277" s="25">
        <v>-0.28125</v>
      </c>
      <c r="F277" s="12">
        <v>3</v>
      </c>
      <c r="G277" s="12">
        <v>3</v>
      </c>
      <c r="H277" s="12">
        <v>8</v>
      </c>
      <c r="I277" s="12">
        <v>6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14</v>
      </c>
    </row>
    <row r="278" spans="1:16" ht="22.5" x14ac:dyDescent="0.25">
      <c r="A278" s="24" t="s">
        <v>839</v>
      </c>
      <c r="B278" s="24" t="s">
        <v>840</v>
      </c>
      <c r="C278" s="12">
        <v>3</v>
      </c>
      <c r="D278" s="12">
        <v>15</v>
      </c>
      <c r="E278" s="25">
        <v>-0.8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5</v>
      </c>
    </row>
    <row r="279" spans="1:16" ht="22.5" x14ac:dyDescent="0.25">
      <c r="A279" s="24" t="s">
        <v>841</v>
      </c>
      <c r="B279" s="24" t="s">
        <v>842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4" t="s">
        <v>843</v>
      </c>
      <c r="B280" s="24" t="s">
        <v>844</v>
      </c>
      <c r="C280" s="12">
        <v>1</v>
      </c>
      <c r="D280" s="12">
        <v>0</v>
      </c>
      <c r="E280" s="25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1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0</v>
      </c>
      <c r="D288" s="12">
        <v>0</v>
      </c>
      <c r="E288" s="25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0</v>
      </c>
      <c r="D289" s="12">
        <v>0</v>
      </c>
      <c r="E289" s="25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865</v>
      </c>
      <c r="B291" s="24" t="s">
        <v>866</v>
      </c>
      <c r="C291" s="12">
        <v>0</v>
      </c>
      <c r="D291" s="12">
        <v>0</v>
      </c>
      <c r="E291" s="25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1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1</v>
      </c>
      <c r="D294" s="12">
        <v>0</v>
      </c>
      <c r="E294" s="25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4" t="s">
        <v>873</v>
      </c>
      <c r="B295" s="24" t="s">
        <v>874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7" t="s">
        <v>885</v>
      </c>
      <c r="B301" s="198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7" t="s">
        <v>892</v>
      </c>
      <c r="B305" s="198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893</v>
      </c>
      <c r="B306" s="24" t="s">
        <v>894</v>
      </c>
      <c r="C306" s="12">
        <v>0</v>
      </c>
      <c r="D306" s="12">
        <v>0</v>
      </c>
      <c r="E306" s="25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0</v>
      </c>
      <c r="D308" s="12">
        <v>0</v>
      </c>
      <c r="E308" s="25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7" t="s">
        <v>905</v>
      </c>
      <c r="B312" s="198"/>
      <c r="C312" s="21">
        <v>5</v>
      </c>
      <c r="D312" s="21">
        <v>0</v>
      </c>
      <c r="E312" s="22">
        <v>0</v>
      </c>
      <c r="F312" s="21">
        <v>0</v>
      </c>
      <c r="G312" s="21">
        <v>0</v>
      </c>
      <c r="H312" s="21">
        <v>1</v>
      </c>
      <c r="I312" s="21">
        <v>1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2</v>
      </c>
    </row>
    <row r="313" spans="1:16" x14ac:dyDescent="0.25">
      <c r="A313" s="24" t="s">
        <v>906</v>
      </c>
      <c r="B313" s="24" t="s">
        <v>907</v>
      </c>
      <c r="C313" s="12">
        <v>1</v>
      </c>
      <c r="D313" s="12">
        <v>0</v>
      </c>
      <c r="E313" s="25">
        <v>0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1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4</v>
      </c>
      <c r="D315" s="12">
        <v>0</v>
      </c>
      <c r="E315" s="25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1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7" t="s">
        <v>916</v>
      </c>
      <c r="B318" s="198"/>
      <c r="C318" s="21">
        <v>7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4</v>
      </c>
    </row>
    <row r="319" spans="1:16" x14ac:dyDescent="0.25">
      <c r="A319" s="24" t="s">
        <v>917</v>
      </c>
      <c r="B319" s="24" t="s">
        <v>918</v>
      </c>
      <c r="C319" s="12">
        <v>7</v>
      </c>
      <c r="D319" s="12">
        <v>0</v>
      </c>
      <c r="E319" s="25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4</v>
      </c>
    </row>
    <row r="320" spans="1:16" x14ac:dyDescent="0.25">
      <c r="A320" s="197" t="s">
        <v>919</v>
      </c>
      <c r="B320" s="198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7" t="s">
        <v>924</v>
      </c>
      <c r="B323" s="198"/>
      <c r="C323" s="21">
        <v>2517</v>
      </c>
      <c r="D323" s="21">
        <v>2405</v>
      </c>
      <c r="E323" s="22">
        <v>4.65696465696466E-2</v>
      </c>
      <c r="F323" s="21">
        <v>115</v>
      </c>
      <c r="G323" s="21">
        <v>51</v>
      </c>
      <c r="H323" s="21">
        <v>56</v>
      </c>
      <c r="I323" s="21">
        <v>33</v>
      </c>
      <c r="J323" s="21">
        <v>0</v>
      </c>
      <c r="K323" s="21">
        <v>0</v>
      </c>
      <c r="L323" s="21">
        <v>0</v>
      </c>
      <c r="M323" s="21">
        <v>0</v>
      </c>
      <c r="N323" s="21">
        <v>6</v>
      </c>
      <c r="O323" s="21">
        <v>1</v>
      </c>
      <c r="P323" s="23">
        <v>212</v>
      </c>
    </row>
    <row r="324" spans="1:16" x14ac:dyDescent="0.25">
      <c r="A324" s="24" t="s">
        <v>925</v>
      </c>
      <c r="B324" s="24" t="s">
        <v>926</v>
      </c>
      <c r="C324" s="12">
        <v>2517</v>
      </c>
      <c r="D324" s="12">
        <v>2405</v>
      </c>
      <c r="E324" s="25">
        <v>4.65696465696466E-2</v>
      </c>
      <c r="F324" s="12">
        <v>115</v>
      </c>
      <c r="G324" s="12">
        <v>51</v>
      </c>
      <c r="H324" s="12">
        <v>56</v>
      </c>
      <c r="I324" s="12">
        <v>33</v>
      </c>
      <c r="J324" s="12">
        <v>0</v>
      </c>
      <c r="K324" s="12">
        <v>0</v>
      </c>
      <c r="L324" s="12">
        <v>0</v>
      </c>
      <c r="M324" s="12">
        <v>0</v>
      </c>
      <c r="N324" s="12">
        <v>6</v>
      </c>
      <c r="O324" s="12">
        <v>1</v>
      </c>
      <c r="P324" s="19">
        <v>212</v>
      </c>
    </row>
    <row r="325" spans="1:16" x14ac:dyDescent="0.25">
      <c r="A325" s="197" t="s">
        <v>927</v>
      </c>
      <c r="B325" s="198"/>
      <c r="C325" s="21">
        <v>5</v>
      </c>
      <c r="D325" s="21">
        <v>6</v>
      </c>
      <c r="E325" s="22">
        <v>-0.16666666666666699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3</v>
      </c>
      <c r="O325" s="21">
        <v>0</v>
      </c>
      <c r="P325" s="23">
        <v>0</v>
      </c>
    </row>
    <row r="326" spans="1:16" ht="45" x14ac:dyDescent="0.25">
      <c r="A326" s="24" t="s">
        <v>928</v>
      </c>
      <c r="B326" s="24" t="s">
        <v>929</v>
      </c>
      <c r="C326" s="12">
        <v>0</v>
      </c>
      <c r="D326" s="12">
        <v>0</v>
      </c>
      <c r="E326" s="25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5</v>
      </c>
      <c r="D328" s="12">
        <v>6</v>
      </c>
      <c r="E328" s="25">
        <v>-0.16666666666666699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3</v>
      </c>
      <c r="O328" s="12">
        <v>0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7" t="s">
        <v>950</v>
      </c>
      <c r="B337" s="198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7" t="s">
        <v>953</v>
      </c>
      <c r="B339" s="198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9" t="s">
        <v>956</v>
      </c>
      <c r="B341" s="200"/>
      <c r="C341" s="26">
        <v>25879</v>
      </c>
      <c r="D341" s="26">
        <v>25118</v>
      </c>
      <c r="E341" s="27">
        <v>3.0296998168644E-2</v>
      </c>
      <c r="F341" s="26">
        <v>7103</v>
      </c>
      <c r="G341" s="26">
        <v>2909</v>
      </c>
      <c r="H341" s="26">
        <v>6024</v>
      </c>
      <c r="I341" s="26">
        <v>4768</v>
      </c>
      <c r="J341" s="26">
        <v>154</v>
      </c>
      <c r="K341" s="26">
        <v>95</v>
      </c>
      <c r="L341" s="26">
        <v>3</v>
      </c>
      <c r="M341" s="26">
        <v>6</v>
      </c>
      <c r="N341" s="26">
        <v>265</v>
      </c>
      <c r="O341" s="26">
        <v>125</v>
      </c>
      <c r="P341" s="26">
        <v>14335</v>
      </c>
    </row>
    <row r="342" spans="1:16" x14ac:dyDescent="0.25">
      <c r="A342" s="4"/>
    </row>
  </sheetData>
  <sheetProtection algorithmName="SHA-512" hashValue="Sa5+KaABgqSD1l8/EFRcyPco5D62cepPTgaT6WVK/JmmUQlUTk2RhtHPDje7jWi8NFV1sXUdkgJXOybL1l9/6g==" saltValue="gzg17N8SUkiJ8T2le3p04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285156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6" t="s">
        <v>960</v>
      </c>
      <c r="B7" s="11" t="s">
        <v>961</v>
      </c>
      <c r="C7" s="19">
        <v>1</v>
      </c>
    </row>
    <row r="8" spans="1:3" x14ac:dyDescent="0.25">
      <c r="A8" s="187"/>
      <c r="B8" s="11" t="s">
        <v>334</v>
      </c>
      <c r="C8" s="19">
        <v>193</v>
      </c>
    </row>
    <row r="9" spans="1:3" x14ac:dyDescent="0.25">
      <c r="A9" s="187"/>
      <c r="B9" s="11" t="s">
        <v>962</v>
      </c>
      <c r="C9" s="19">
        <v>74</v>
      </c>
    </row>
    <row r="10" spans="1:3" x14ac:dyDescent="0.25">
      <c r="A10" s="187"/>
      <c r="B10" s="11" t="s">
        <v>963</v>
      </c>
      <c r="C10" s="19">
        <v>4</v>
      </c>
    </row>
    <row r="11" spans="1:3" x14ac:dyDescent="0.25">
      <c r="A11" s="187"/>
      <c r="B11" s="11" t="s">
        <v>964</v>
      </c>
      <c r="C11" s="19">
        <v>38</v>
      </c>
    </row>
    <row r="12" spans="1:3" x14ac:dyDescent="0.25">
      <c r="A12" s="187"/>
      <c r="B12" s="11" t="s">
        <v>965</v>
      </c>
      <c r="C12" s="19">
        <v>89</v>
      </c>
    </row>
    <row r="13" spans="1:3" x14ac:dyDescent="0.25">
      <c r="A13" s="187"/>
      <c r="B13" s="11" t="s">
        <v>966</v>
      </c>
      <c r="C13" s="19">
        <v>95</v>
      </c>
    </row>
    <row r="14" spans="1:3" x14ac:dyDescent="0.25">
      <c r="A14" s="187"/>
      <c r="B14" s="11" t="s">
        <v>518</v>
      </c>
      <c r="C14" s="19">
        <v>62</v>
      </c>
    </row>
    <row r="15" spans="1:3" x14ac:dyDescent="0.25">
      <c r="A15" s="187"/>
      <c r="B15" s="11" t="s">
        <v>967</v>
      </c>
      <c r="C15" s="19">
        <v>18</v>
      </c>
    </row>
    <row r="16" spans="1:3" x14ac:dyDescent="0.25">
      <c r="A16" s="187"/>
      <c r="B16" s="11" t="s">
        <v>968</v>
      </c>
      <c r="C16" s="19">
        <v>0</v>
      </c>
    </row>
    <row r="17" spans="1:3" x14ac:dyDescent="0.25">
      <c r="A17" s="187"/>
      <c r="B17" s="11" t="s">
        <v>651</v>
      </c>
      <c r="C17" s="19">
        <v>1</v>
      </c>
    </row>
    <row r="18" spans="1:3" x14ac:dyDescent="0.25">
      <c r="A18" s="187"/>
      <c r="B18" s="11" t="s">
        <v>969</v>
      </c>
      <c r="C18" s="19">
        <v>38</v>
      </c>
    </row>
    <row r="19" spans="1:3" x14ac:dyDescent="0.25">
      <c r="A19" s="187"/>
      <c r="B19" s="11" t="s">
        <v>970</v>
      </c>
      <c r="C19" s="19">
        <v>85</v>
      </c>
    </row>
    <row r="20" spans="1:3" x14ac:dyDescent="0.25">
      <c r="A20" s="187"/>
      <c r="B20" s="11" t="s">
        <v>971</v>
      </c>
      <c r="C20" s="19">
        <v>35</v>
      </c>
    </row>
    <row r="21" spans="1:3" x14ac:dyDescent="0.25">
      <c r="A21" s="187"/>
      <c r="B21" s="11" t="s">
        <v>972</v>
      </c>
      <c r="C21" s="19">
        <v>45</v>
      </c>
    </row>
    <row r="22" spans="1:3" x14ac:dyDescent="0.25">
      <c r="A22" s="187"/>
      <c r="B22" s="11" t="s">
        <v>973</v>
      </c>
      <c r="C22" s="19">
        <v>22</v>
      </c>
    </row>
    <row r="23" spans="1:3" x14ac:dyDescent="0.25">
      <c r="A23" s="187"/>
      <c r="B23" s="11" t="s">
        <v>974</v>
      </c>
      <c r="C23" s="19">
        <v>1</v>
      </c>
    </row>
    <row r="24" spans="1:3" x14ac:dyDescent="0.25">
      <c r="A24" s="187"/>
      <c r="B24" s="11" t="s">
        <v>111</v>
      </c>
      <c r="C24" s="19">
        <v>111</v>
      </c>
    </row>
    <row r="25" spans="1:3" x14ac:dyDescent="0.25">
      <c r="A25" s="187"/>
      <c r="B25" s="11" t="s">
        <v>975</v>
      </c>
      <c r="C25" s="19">
        <v>25</v>
      </c>
    </row>
    <row r="26" spans="1:3" x14ac:dyDescent="0.25">
      <c r="A26" s="188"/>
      <c r="B26" s="11" t="s">
        <v>976</v>
      </c>
      <c r="C26" s="19">
        <v>2</v>
      </c>
    </row>
    <row r="27" spans="1:3" x14ac:dyDescent="0.25">
      <c r="A27" s="186" t="s">
        <v>977</v>
      </c>
      <c r="B27" s="11" t="s">
        <v>978</v>
      </c>
      <c r="C27" s="19">
        <v>353</v>
      </c>
    </row>
    <row r="28" spans="1:3" x14ac:dyDescent="0.25">
      <c r="A28" s="187"/>
      <c r="B28" s="11" t="s">
        <v>979</v>
      </c>
      <c r="C28" s="19">
        <v>192</v>
      </c>
    </row>
    <row r="29" spans="1:3" x14ac:dyDescent="0.25">
      <c r="A29" s="188"/>
      <c r="B29" s="11" t="s">
        <v>980</v>
      </c>
      <c r="C29" s="19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267</v>
      </c>
    </row>
    <row r="34" spans="1:3" x14ac:dyDescent="0.25">
      <c r="A34" s="186" t="s">
        <v>983</v>
      </c>
      <c r="B34" s="11" t="s">
        <v>984</v>
      </c>
      <c r="C34" s="19">
        <v>6</v>
      </c>
    </row>
    <row r="35" spans="1:3" x14ac:dyDescent="0.25">
      <c r="A35" s="187"/>
      <c r="B35" s="11" t="s">
        <v>985</v>
      </c>
      <c r="C35" s="19">
        <v>17</v>
      </c>
    </row>
    <row r="36" spans="1:3" x14ac:dyDescent="0.25">
      <c r="A36" s="187"/>
      <c r="B36" s="11" t="s">
        <v>986</v>
      </c>
      <c r="C36" s="19">
        <v>0</v>
      </c>
    </row>
    <row r="37" spans="1:3" x14ac:dyDescent="0.25">
      <c r="A37" s="188"/>
      <c r="B37" s="11" t="s">
        <v>987</v>
      </c>
      <c r="C37" s="19">
        <v>19</v>
      </c>
    </row>
    <row r="38" spans="1:3" x14ac:dyDescent="0.25">
      <c r="A38" s="10" t="s">
        <v>988</v>
      </c>
      <c r="B38" s="14"/>
      <c r="C38" s="19">
        <v>5</v>
      </c>
    </row>
    <row r="39" spans="1:3" x14ac:dyDescent="0.25">
      <c r="A39" s="10" t="s">
        <v>989</v>
      </c>
      <c r="B39" s="14"/>
      <c r="C39" s="19">
        <v>154</v>
      </c>
    </row>
    <row r="40" spans="1:3" x14ac:dyDescent="0.25">
      <c r="A40" s="10" t="s">
        <v>990</v>
      </c>
      <c r="B40" s="14"/>
      <c r="C40" s="19">
        <v>42</v>
      </c>
    </row>
    <row r="41" spans="1:3" x14ac:dyDescent="0.25">
      <c r="A41" s="10" t="s">
        <v>991</v>
      </c>
      <c r="B41" s="14"/>
      <c r="C41" s="19">
        <v>42</v>
      </c>
    </row>
    <row r="42" spans="1:3" x14ac:dyDescent="0.25">
      <c r="A42" s="10" t="s">
        <v>992</v>
      </c>
      <c r="B42" s="14"/>
      <c r="C42" s="19">
        <v>0</v>
      </c>
    </row>
    <row r="43" spans="1:3" x14ac:dyDescent="0.25">
      <c r="A43" s="10" t="s">
        <v>993</v>
      </c>
      <c r="B43" s="14"/>
      <c r="C43" s="19">
        <v>3</v>
      </c>
    </row>
    <row r="44" spans="1:3" x14ac:dyDescent="0.25">
      <c r="A44" s="10" t="s">
        <v>994</v>
      </c>
      <c r="B44" s="14"/>
      <c r="C44" s="19">
        <v>0</v>
      </c>
    </row>
    <row r="45" spans="1:3" x14ac:dyDescent="0.25">
      <c r="A45" s="10" t="s">
        <v>995</v>
      </c>
      <c r="B45" s="14"/>
      <c r="C45" s="19">
        <v>17</v>
      </c>
    </row>
    <row r="46" spans="1:3" x14ac:dyDescent="0.25">
      <c r="A46" s="10" t="s">
        <v>980</v>
      </c>
      <c r="B46" s="14"/>
      <c r="C46" s="19">
        <v>0</v>
      </c>
    </row>
    <row r="47" spans="1:3" x14ac:dyDescent="0.25">
      <c r="A47" s="186" t="s">
        <v>996</v>
      </c>
      <c r="B47" s="11" t="s">
        <v>997</v>
      </c>
      <c r="C47" s="19">
        <v>20</v>
      </c>
    </row>
    <row r="48" spans="1:3" x14ac:dyDescent="0.25">
      <c r="A48" s="187"/>
      <c r="B48" s="11" t="s">
        <v>998</v>
      </c>
      <c r="C48" s="19">
        <v>47</v>
      </c>
    </row>
    <row r="49" spans="1:3" x14ac:dyDescent="0.25">
      <c r="A49" s="187"/>
      <c r="B49" s="11" t="s">
        <v>999</v>
      </c>
      <c r="C49" s="19">
        <v>2</v>
      </c>
    </row>
    <row r="50" spans="1:3" x14ac:dyDescent="0.25">
      <c r="A50" s="187"/>
      <c r="B50" s="11" t="s">
        <v>1000</v>
      </c>
      <c r="C50" s="19">
        <v>0</v>
      </c>
    </row>
    <row r="51" spans="1:3" x14ac:dyDescent="0.25">
      <c r="A51" s="188"/>
      <c r="B51" s="11" t="s">
        <v>1001</v>
      </c>
      <c r="C51" s="19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33</v>
      </c>
    </row>
    <row r="56" spans="1:3" x14ac:dyDescent="0.25">
      <c r="A56" s="186" t="s">
        <v>79</v>
      </c>
      <c r="B56" s="11" t="s">
        <v>1003</v>
      </c>
      <c r="C56" s="19">
        <v>28</v>
      </c>
    </row>
    <row r="57" spans="1:3" x14ac:dyDescent="0.25">
      <c r="A57" s="188"/>
      <c r="B57" s="11" t="s">
        <v>1004</v>
      </c>
      <c r="C57" s="19">
        <v>263</v>
      </c>
    </row>
    <row r="58" spans="1:3" x14ac:dyDescent="0.25">
      <c r="A58" s="186" t="s">
        <v>1005</v>
      </c>
      <c r="B58" s="11" t="s">
        <v>1006</v>
      </c>
      <c r="C58" s="19">
        <v>0</v>
      </c>
    </row>
    <row r="59" spans="1:3" x14ac:dyDescent="0.25">
      <c r="A59" s="188"/>
      <c r="B59" s="11" t="s">
        <v>1007</v>
      </c>
      <c r="C59" s="19">
        <v>0</v>
      </c>
    </row>
    <row r="60" spans="1:3" x14ac:dyDescent="0.25">
      <c r="A60" s="186" t="s">
        <v>1008</v>
      </c>
      <c r="B60" s="11" t="s">
        <v>1006</v>
      </c>
      <c r="C60" s="19">
        <v>22</v>
      </c>
    </row>
    <row r="61" spans="1:3" x14ac:dyDescent="0.25">
      <c r="A61" s="188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6" t="s">
        <v>245</v>
      </c>
      <c r="B65" s="11" t="s">
        <v>20</v>
      </c>
      <c r="C65" s="19">
        <v>1484</v>
      </c>
    </row>
    <row r="66" spans="1:3" x14ac:dyDescent="0.25">
      <c r="A66" s="187"/>
      <c r="B66" s="11" t="s">
        <v>1010</v>
      </c>
      <c r="C66" s="19">
        <v>146</v>
      </c>
    </row>
    <row r="67" spans="1:3" x14ac:dyDescent="0.25">
      <c r="A67" s="187"/>
      <c r="B67" s="11" t="s">
        <v>1011</v>
      </c>
      <c r="C67" s="19">
        <v>264</v>
      </c>
    </row>
    <row r="68" spans="1:3" x14ac:dyDescent="0.25">
      <c r="A68" s="187"/>
      <c r="B68" s="11" t="s">
        <v>1012</v>
      </c>
      <c r="C68" s="19">
        <v>408</v>
      </c>
    </row>
    <row r="69" spans="1:3" x14ac:dyDescent="0.25">
      <c r="A69" s="188"/>
      <c r="B69" s="11" t="s">
        <v>1013</v>
      </c>
      <c r="C69" s="19">
        <v>221</v>
      </c>
    </row>
    <row r="70" spans="1:3" x14ac:dyDescent="0.25">
      <c r="A70" s="186" t="s">
        <v>1014</v>
      </c>
      <c r="B70" s="11" t="s">
        <v>1015</v>
      </c>
      <c r="C70" s="19">
        <v>0</v>
      </c>
    </row>
    <row r="71" spans="1:3" x14ac:dyDescent="0.25">
      <c r="A71" s="188"/>
      <c r="B71" s="11" t="s">
        <v>1016</v>
      </c>
      <c r="C71" s="19">
        <v>0</v>
      </c>
    </row>
    <row r="72" spans="1:3" x14ac:dyDescent="0.25">
      <c r="A72" s="186" t="s">
        <v>1017</v>
      </c>
      <c r="B72" s="11" t="s">
        <v>1018</v>
      </c>
      <c r="C72" s="19">
        <v>600</v>
      </c>
    </row>
    <row r="73" spans="1:3" x14ac:dyDescent="0.25">
      <c r="A73" s="187"/>
      <c r="B73" s="11" t="s">
        <v>1019</v>
      </c>
      <c r="C73" s="19">
        <v>152</v>
      </c>
    </row>
    <row r="74" spans="1:3" x14ac:dyDescent="0.25">
      <c r="A74" s="187"/>
      <c r="B74" s="11" t="s">
        <v>1020</v>
      </c>
      <c r="C74" s="19">
        <v>6</v>
      </c>
    </row>
    <row r="75" spans="1:3" x14ac:dyDescent="0.25">
      <c r="A75" s="187"/>
      <c r="B75" s="11" t="s">
        <v>1021</v>
      </c>
      <c r="C75" s="19">
        <v>454</v>
      </c>
    </row>
    <row r="76" spans="1:3" x14ac:dyDescent="0.25">
      <c r="A76" s="188"/>
      <c r="B76" s="11" t="s">
        <v>1013</v>
      </c>
      <c r="C76" s="19">
        <v>339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10</v>
      </c>
    </row>
    <row r="81" spans="1:3" x14ac:dyDescent="0.25">
      <c r="A81" s="10" t="s">
        <v>1024</v>
      </c>
      <c r="B81" s="14"/>
      <c r="C81" s="19">
        <v>0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6" t="s">
        <v>1027</v>
      </c>
      <c r="B86" s="11" t="s">
        <v>1018</v>
      </c>
      <c r="C86" s="19">
        <v>284</v>
      </c>
    </row>
    <row r="87" spans="1:3" x14ac:dyDescent="0.25">
      <c r="A87" s="188"/>
      <c r="B87" s="11" t="s">
        <v>1013</v>
      </c>
      <c r="C87" s="19">
        <v>1867</v>
      </c>
    </row>
    <row r="88" spans="1:3" x14ac:dyDescent="0.25">
      <c r="A88" s="186" t="s">
        <v>1028</v>
      </c>
      <c r="B88" s="11" t="s">
        <v>1018</v>
      </c>
      <c r="C88" s="19">
        <v>355</v>
      </c>
    </row>
    <row r="89" spans="1:3" x14ac:dyDescent="0.25">
      <c r="A89" s="188"/>
      <c r="B89" s="11" t="s">
        <v>1013</v>
      </c>
      <c r="C89" s="19">
        <v>1195</v>
      </c>
    </row>
    <row r="90" spans="1:3" x14ac:dyDescent="0.25">
      <c r="A90" s="186" t="s">
        <v>1029</v>
      </c>
      <c r="B90" s="11" t="s">
        <v>1018</v>
      </c>
      <c r="C90" s="19">
        <v>350</v>
      </c>
    </row>
    <row r="91" spans="1:3" x14ac:dyDescent="0.25">
      <c r="A91" s="188"/>
      <c r="B91" s="11" t="s">
        <v>1013</v>
      </c>
      <c r="C91" s="19">
        <v>1714</v>
      </c>
    </row>
    <row r="92" spans="1:3" x14ac:dyDescent="0.25">
      <c r="A92" s="186" t="s">
        <v>1030</v>
      </c>
      <c r="B92" s="11" t="s">
        <v>1018</v>
      </c>
      <c r="C92" s="19">
        <v>0</v>
      </c>
    </row>
    <row r="93" spans="1:3" x14ac:dyDescent="0.25">
      <c r="A93" s="188"/>
      <c r="B93" s="11" t="s">
        <v>1013</v>
      </c>
      <c r="C93" s="19">
        <v>0</v>
      </c>
    </row>
    <row r="94" spans="1:3" x14ac:dyDescent="0.25">
      <c r="A94" s="186" t="s">
        <v>1031</v>
      </c>
      <c r="B94" s="11" t="s">
        <v>1018</v>
      </c>
      <c r="C94" s="19">
        <v>36</v>
      </c>
    </row>
    <row r="95" spans="1:3" x14ac:dyDescent="0.25">
      <c r="A95" s="188"/>
      <c r="B95" s="11" t="s">
        <v>1013</v>
      </c>
      <c r="C95" s="19">
        <v>5</v>
      </c>
    </row>
    <row r="96" spans="1:3" x14ac:dyDescent="0.25">
      <c r="A96" s="186" t="s">
        <v>1032</v>
      </c>
      <c r="B96" s="11" t="s">
        <v>1018</v>
      </c>
      <c r="C96" s="19">
        <v>0</v>
      </c>
    </row>
    <row r="97" spans="1:3" x14ac:dyDescent="0.25">
      <c r="A97" s="188"/>
      <c r="B97" s="11" t="s">
        <v>1013</v>
      </c>
      <c r="C97" s="19">
        <v>0</v>
      </c>
    </row>
    <row r="98" spans="1:3" x14ac:dyDescent="0.25">
      <c r="A98" s="186" t="s">
        <v>1033</v>
      </c>
      <c r="B98" s="11" t="s">
        <v>1018</v>
      </c>
      <c r="C98" s="19">
        <v>0</v>
      </c>
    </row>
    <row r="99" spans="1:3" x14ac:dyDescent="0.25">
      <c r="A99" s="188"/>
      <c r="B99" s="11" t="s">
        <v>1013</v>
      </c>
      <c r="C99" s="19">
        <v>0</v>
      </c>
    </row>
    <row r="100" spans="1:3" x14ac:dyDescent="0.25">
      <c r="A100" s="10" t="s">
        <v>1034</v>
      </c>
      <c r="B100" s="14"/>
      <c r="C100" s="19">
        <v>21</v>
      </c>
    </row>
    <row r="101" spans="1:3" x14ac:dyDescent="0.25">
      <c r="A101" s="10" t="s">
        <v>1035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6" t="s">
        <v>1037</v>
      </c>
      <c r="B105" s="11" t="s">
        <v>1038</v>
      </c>
      <c r="C105" s="19">
        <v>0</v>
      </c>
    </row>
    <row r="106" spans="1:3" x14ac:dyDescent="0.25">
      <c r="A106" s="188"/>
      <c r="B106" s="11" t="s">
        <v>1039</v>
      </c>
      <c r="C106" s="19">
        <v>67</v>
      </c>
    </row>
    <row r="107" spans="1:3" x14ac:dyDescent="0.25">
      <c r="A107" s="10" t="s">
        <v>1040</v>
      </c>
      <c r="B107" s="14"/>
      <c r="C107" s="19">
        <v>10</v>
      </c>
    </row>
    <row r="108" spans="1:3" x14ac:dyDescent="0.25">
      <c r="A108" s="10" t="s">
        <v>1041</v>
      </c>
      <c r="B108" s="14"/>
      <c r="C108" s="19">
        <v>0</v>
      </c>
    </row>
    <row r="109" spans="1:3" x14ac:dyDescent="0.25">
      <c r="A109" s="10" t="s">
        <v>1042</v>
      </c>
      <c r="B109" s="14"/>
      <c r="C109" s="19">
        <v>0</v>
      </c>
    </row>
    <row r="110" spans="1:3" x14ac:dyDescent="0.25">
      <c r="A110" s="10" t="s">
        <v>1043</v>
      </c>
      <c r="B110" s="14"/>
      <c r="C110" s="19">
        <v>0</v>
      </c>
    </row>
    <row r="111" spans="1:3" x14ac:dyDescent="0.25">
      <c r="A111" s="10" t="s">
        <v>1044</v>
      </c>
      <c r="B111" s="14"/>
      <c r="C111" s="19">
        <v>0</v>
      </c>
    </row>
    <row r="112" spans="1:3" ht="22.5" x14ac:dyDescent="0.25">
      <c r="A112" s="10" t="s">
        <v>1045</v>
      </c>
      <c r="B112" s="14"/>
      <c r="C112" s="19">
        <v>0</v>
      </c>
    </row>
    <row r="113" spans="1:1" x14ac:dyDescent="0.25">
      <c r="A113" s="4"/>
    </row>
  </sheetData>
  <sheetProtection algorithmName="SHA-512" hashValue="ltn/sxcpscjLdBZCL2+aOP7+xxeq5nY9WB6ldiDj8KXnNv7IjC+0ShDc4lbpaCC47sYpKxPqQEbSDcTbwAI+iQ==" saltValue="xK+IyntjOx7VIQFScIJFr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6" t="s">
        <v>1048</v>
      </c>
      <c r="B5" s="29" t="s">
        <v>1049</v>
      </c>
      <c r="C5" s="19">
        <v>1214</v>
      </c>
    </row>
    <row r="6" spans="1:3" x14ac:dyDescent="0.25">
      <c r="A6" s="187"/>
      <c r="B6" s="29" t="s">
        <v>304</v>
      </c>
      <c r="C6" s="19">
        <v>2840</v>
      </c>
    </row>
    <row r="7" spans="1:3" x14ac:dyDescent="0.25">
      <c r="A7" s="187"/>
      <c r="B7" s="29" t="s">
        <v>1050</v>
      </c>
      <c r="C7" s="19">
        <v>355</v>
      </c>
    </row>
    <row r="8" spans="1:3" x14ac:dyDescent="0.25">
      <c r="A8" s="187"/>
      <c r="B8" s="29" t="s">
        <v>1051</v>
      </c>
      <c r="C8" s="19">
        <v>17</v>
      </c>
    </row>
    <row r="9" spans="1:3" x14ac:dyDescent="0.25">
      <c r="A9" s="187"/>
      <c r="B9" s="29" t="s">
        <v>1052</v>
      </c>
      <c r="C9" s="30"/>
    </row>
    <row r="10" spans="1:3" x14ac:dyDescent="0.25">
      <c r="A10" s="187"/>
      <c r="B10" s="29" t="s">
        <v>1053</v>
      </c>
      <c r="C10" s="30"/>
    </row>
    <row r="11" spans="1:3" x14ac:dyDescent="0.25">
      <c r="A11" s="188"/>
      <c r="B11" s="29" t="s">
        <v>1054</v>
      </c>
      <c r="C11" s="30"/>
    </row>
    <row r="12" spans="1:3" x14ac:dyDescent="0.25">
      <c r="A12" s="186" t="s">
        <v>1055</v>
      </c>
      <c r="B12" s="29" t="s">
        <v>65</v>
      </c>
      <c r="C12" s="19">
        <v>955</v>
      </c>
    </row>
    <row r="13" spans="1:3" x14ac:dyDescent="0.25">
      <c r="A13" s="187"/>
      <c r="B13" s="29" t="s">
        <v>1056</v>
      </c>
      <c r="C13" s="19">
        <v>252</v>
      </c>
    </row>
    <row r="14" spans="1:3" x14ac:dyDescent="0.25">
      <c r="A14" s="187"/>
      <c r="B14" s="29" t="s">
        <v>1057</v>
      </c>
      <c r="C14" s="19">
        <v>416</v>
      </c>
    </row>
    <row r="15" spans="1:3" x14ac:dyDescent="0.25">
      <c r="A15" s="188"/>
      <c r="B15" s="29" t="s">
        <v>1058</v>
      </c>
      <c r="C15" s="19">
        <v>191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30"/>
    </row>
    <row r="20" spans="1:3" x14ac:dyDescent="0.25">
      <c r="A20" s="10" t="s">
        <v>1061</v>
      </c>
      <c r="B20" s="31"/>
      <c r="C20" s="30"/>
    </row>
    <row r="21" spans="1:3" x14ac:dyDescent="0.25">
      <c r="A21" s="10" t="s">
        <v>1062</v>
      </c>
      <c r="B21" s="31"/>
      <c r="C21" s="30"/>
    </row>
    <row r="22" spans="1:3" x14ac:dyDescent="0.25">
      <c r="A22" s="10" t="s">
        <v>1063</v>
      </c>
      <c r="B22" s="31"/>
      <c r="C22" s="30"/>
    </row>
    <row r="23" spans="1:3" x14ac:dyDescent="0.25">
      <c r="A23" s="10" t="s">
        <v>1064</v>
      </c>
      <c r="B23" s="31"/>
      <c r="C23" s="30"/>
    </row>
    <row r="24" spans="1:3" x14ac:dyDescent="0.25">
      <c r="A24" s="10" t="s">
        <v>1065</v>
      </c>
      <c r="B24" s="31"/>
      <c r="C24" s="30"/>
    </row>
    <row r="25" spans="1:3" x14ac:dyDescent="0.25">
      <c r="A25" s="10" t="s">
        <v>1066</v>
      </c>
      <c r="B25" s="31"/>
      <c r="C25" s="30"/>
    </row>
    <row r="26" spans="1:3" x14ac:dyDescent="0.25">
      <c r="A26" s="10" t="s">
        <v>1067</v>
      </c>
      <c r="B26" s="31"/>
      <c r="C26" s="30"/>
    </row>
    <row r="27" spans="1:3" x14ac:dyDescent="0.25">
      <c r="A27" s="10" t="s">
        <v>1068</v>
      </c>
      <c r="B27" s="31"/>
      <c r="C27" s="30"/>
    </row>
    <row r="28" spans="1:3" x14ac:dyDescent="0.25">
      <c r="A28" s="10" t="s">
        <v>1069</v>
      </c>
      <c r="B28" s="31"/>
      <c r="C28" s="30"/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19">
        <v>2</v>
      </c>
    </row>
    <row r="33" spans="1:6" x14ac:dyDescent="0.25">
      <c r="A33" s="10" t="s">
        <v>1072</v>
      </c>
      <c r="B33" s="31"/>
      <c r="C33" s="19">
        <v>287</v>
      </c>
    </row>
    <row r="34" spans="1:6" x14ac:dyDescent="0.25">
      <c r="A34" s="10" t="s">
        <v>1073</v>
      </c>
      <c r="B34" s="31"/>
      <c r="C34" s="19">
        <v>196</v>
      </c>
    </row>
    <row r="35" spans="1:6" x14ac:dyDescent="0.25">
      <c r="A35" s="10" t="s">
        <v>1074</v>
      </c>
      <c r="B35" s="31"/>
      <c r="C35" s="30"/>
    </row>
    <row r="36" spans="1:6" x14ac:dyDescent="0.25">
      <c r="A36" s="10" t="s">
        <v>1075</v>
      </c>
      <c r="B36" s="31"/>
      <c r="C36" s="30"/>
    </row>
    <row r="37" spans="1:6" x14ac:dyDescent="0.25">
      <c r="A37" s="10" t="s">
        <v>1076</v>
      </c>
      <c r="B37" s="31"/>
      <c r="C37" s="30"/>
    </row>
    <row r="38" spans="1:6" x14ac:dyDescent="0.25">
      <c r="A38" s="10" t="s">
        <v>1077</v>
      </c>
      <c r="B38" s="31"/>
      <c r="C38" s="30"/>
    </row>
    <row r="39" spans="1:6" x14ac:dyDescent="0.25">
      <c r="A39" s="10" t="s">
        <v>1078</v>
      </c>
      <c r="B39" s="31"/>
      <c r="C39" s="30"/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19">
        <v>9</v>
      </c>
    </row>
    <row r="44" spans="1:6" x14ac:dyDescent="0.25">
      <c r="A44" s="10" t="s">
        <v>114</v>
      </c>
      <c r="B44" s="31"/>
      <c r="C44" s="19">
        <v>3</v>
      </c>
    </row>
    <row r="45" spans="1:6" x14ac:dyDescent="0.25">
      <c r="A45" s="10" t="s">
        <v>1080</v>
      </c>
      <c r="B45" s="31"/>
      <c r="C45" s="19">
        <v>4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83" t="s">
        <v>960</v>
      </c>
      <c r="B48" s="11" t="s">
        <v>1083</v>
      </c>
      <c r="C48" s="15"/>
      <c r="D48" s="15"/>
      <c r="E48" s="15"/>
      <c r="F48" s="30"/>
    </row>
    <row r="49" spans="1:6" x14ac:dyDescent="0.25">
      <c r="A49" s="184"/>
      <c r="B49" s="11" t="s">
        <v>1084</v>
      </c>
      <c r="C49" s="12">
        <v>1</v>
      </c>
      <c r="D49" s="12">
        <v>1</v>
      </c>
      <c r="E49" s="15"/>
      <c r="F49" s="30"/>
    </row>
    <row r="50" spans="1:6" x14ac:dyDescent="0.25">
      <c r="A50" s="184"/>
      <c r="B50" s="11" t="s">
        <v>1085</v>
      </c>
      <c r="C50" s="12">
        <v>2</v>
      </c>
      <c r="D50" s="15"/>
      <c r="E50" s="15"/>
      <c r="F50" s="30"/>
    </row>
    <row r="51" spans="1:6" x14ac:dyDescent="0.25">
      <c r="A51" s="184"/>
      <c r="B51" s="11" t="s">
        <v>1086</v>
      </c>
      <c r="C51" s="12">
        <v>1</v>
      </c>
      <c r="D51" s="15"/>
      <c r="E51" s="15"/>
      <c r="F51" s="30"/>
    </row>
    <row r="52" spans="1:6" x14ac:dyDescent="0.25">
      <c r="A52" s="184"/>
      <c r="B52" s="11" t="s">
        <v>334</v>
      </c>
      <c r="C52" s="15"/>
      <c r="D52" s="15"/>
      <c r="E52" s="15"/>
      <c r="F52" s="30"/>
    </row>
    <row r="53" spans="1:6" x14ac:dyDescent="0.25">
      <c r="A53" s="184"/>
      <c r="B53" s="11" t="s">
        <v>1087</v>
      </c>
      <c r="C53" s="12">
        <v>2071</v>
      </c>
      <c r="D53" s="12">
        <v>467</v>
      </c>
      <c r="E53" s="12">
        <v>99</v>
      </c>
      <c r="F53" s="19">
        <v>136</v>
      </c>
    </row>
    <row r="54" spans="1:6" x14ac:dyDescent="0.25">
      <c r="A54" s="184"/>
      <c r="B54" s="11" t="s">
        <v>1088</v>
      </c>
      <c r="C54" s="12">
        <v>1694</v>
      </c>
      <c r="D54" s="12">
        <v>413</v>
      </c>
      <c r="E54" s="12">
        <v>54</v>
      </c>
      <c r="F54" s="19">
        <v>95</v>
      </c>
    </row>
    <row r="55" spans="1:6" x14ac:dyDescent="0.25">
      <c r="A55" s="184"/>
      <c r="B55" s="11" t="s">
        <v>1089</v>
      </c>
      <c r="C55" s="15"/>
      <c r="D55" s="15"/>
      <c r="E55" s="15"/>
      <c r="F55" s="30"/>
    </row>
    <row r="56" spans="1:6" x14ac:dyDescent="0.25">
      <c r="A56" s="184"/>
      <c r="B56" s="11" t="s">
        <v>1090</v>
      </c>
      <c r="C56" s="15"/>
      <c r="D56" s="15"/>
      <c r="E56" s="15"/>
      <c r="F56" s="30"/>
    </row>
    <row r="57" spans="1:6" x14ac:dyDescent="0.25">
      <c r="A57" s="184"/>
      <c r="B57" s="11" t="s">
        <v>1091</v>
      </c>
      <c r="C57" s="12">
        <v>131</v>
      </c>
      <c r="D57" s="12">
        <v>38</v>
      </c>
      <c r="E57" s="12">
        <v>9</v>
      </c>
      <c r="F57" s="19">
        <v>6</v>
      </c>
    </row>
    <row r="58" spans="1:6" x14ac:dyDescent="0.25">
      <c r="A58" s="184"/>
      <c r="B58" s="11" t="s">
        <v>1092</v>
      </c>
      <c r="C58" s="12">
        <v>80</v>
      </c>
      <c r="D58" s="12">
        <v>17</v>
      </c>
      <c r="E58" s="12">
        <v>7</v>
      </c>
      <c r="F58" s="19">
        <v>10</v>
      </c>
    </row>
    <row r="59" spans="1:6" x14ac:dyDescent="0.25">
      <c r="A59" s="184"/>
      <c r="B59" s="11" t="s">
        <v>1093</v>
      </c>
      <c r="C59" s="12">
        <v>38</v>
      </c>
      <c r="D59" s="12">
        <v>5</v>
      </c>
      <c r="E59" s="12">
        <v>6</v>
      </c>
      <c r="F59" s="19">
        <v>3</v>
      </c>
    </row>
    <row r="60" spans="1:6" x14ac:dyDescent="0.25">
      <c r="A60" s="184"/>
      <c r="B60" s="11" t="s">
        <v>405</v>
      </c>
      <c r="C60" s="15"/>
      <c r="D60" s="15"/>
      <c r="E60" s="15"/>
      <c r="F60" s="30"/>
    </row>
    <row r="61" spans="1:6" x14ac:dyDescent="0.25">
      <c r="A61" s="184"/>
      <c r="B61" s="11" t="s">
        <v>1094</v>
      </c>
      <c r="C61" s="15"/>
      <c r="D61" s="15"/>
      <c r="E61" s="15"/>
      <c r="F61" s="30"/>
    </row>
    <row r="62" spans="1:6" x14ac:dyDescent="0.25">
      <c r="A62" s="184"/>
      <c r="B62" s="11" t="s">
        <v>1095</v>
      </c>
      <c r="C62" s="15"/>
      <c r="D62" s="15"/>
      <c r="E62" s="15"/>
      <c r="F62" s="30"/>
    </row>
    <row r="63" spans="1:6" x14ac:dyDescent="0.25">
      <c r="A63" s="184"/>
      <c r="B63" s="11" t="s">
        <v>1096</v>
      </c>
      <c r="C63" s="15"/>
      <c r="D63" s="15"/>
      <c r="E63" s="15"/>
      <c r="F63" s="30"/>
    </row>
    <row r="64" spans="1:6" x14ac:dyDescent="0.25">
      <c r="A64" s="184"/>
      <c r="B64" s="11" t="s">
        <v>1097</v>
      </c>
      <c r="C64" s="15"/>
      <c r="D64" s="15"/>
      <c r="E64" s="15"/>
      <c r="F64" s="30"/>
    </row>
    <row r="65" spans="1:6" x14ac:dyDescent="0.25">
      <c r="A65" s="184"/>
      <c r="B65" s="11" t="s">
        <v>1098</v>
      </c>
      <c r="C65" s="15"/>
      <c r="D65" s="15"/>
      <c r="E65" s="15"/>
      <c r="F65" s="30"/>
    </row>
    <row r="66" spans="1:6" x14ac:dyDescent="0.25">
      <c r="A66" s="185"/>
      <c r="B66" s="11" t="s">
        <v>1099</v>
      </c>
      <c r="C66" s="15"/>
      <c r="D66" s="15"/>
      <c r="E66" s="15"/>
      <c r="F66" s="30"/>
    </row>
    <row r="67" spans="1:6" x14ac:dyDescent="0.25">
      <c r="A67" s="201" t="s">
        <v>1100</v>
      </c>
      <c r="B67" s="202"/>
      <c r="C67" s="26">
        <v>4018</v>
      </c>
      <c r="D67" s="26">
        <v>941</v>
      </c>
      <c r="E67" s="26">
        <v>175</v>
      </c>
      <c r="F67" s="26">
        <v>250</v>
      </c>
    </row>
    <row r="68" spans="1:6" x14ac:dyDescent="0.25">
      <c r="A68" s="183" t="s">
        <v>977</v>
      </c>
      <c r="B68" s="11" t="s">
        <v>1101</v>
      </c>
      <c r="C68" s="12">
        <v>15</v>
      </c>
      <c r="D68" s="15"/>
      <c r="E68" s="12">
        <v>12</v>
      </c>
      <c r="F68" s="30"/>
    </row>
    <row r="69" spans="1:6" x14ac:dyDescent="0.25">
      <c r="A69" s="184"/>
      <c r="B69" s="11" t="s">
        <v>1102</v>
      </c>
      <c r="C69" s="12">
        <v>9</v>
      </c>
      <c r="D69" s="15"/>
      <c r="E69" s="12">
        <v>7</v>
      </c>
      <c r="F69" s="30"/>
    </row>
    <row r="70" spans="1:6" x14ac:dyDescent="0.25">
      <c r="A70" s="185"/>
      <c r="B70" s="11" t="s">
        <v>111</v>
      </c>
      <c r="C70" s="12">
        <v>345</v>
      </c>
      <c r="D70" s="15"/>
      <c r="E70" s="12">
        <v>222</v>
      </c>
      <c r="F70" s="30"/>
    </row>
    <row r="71" spans="1:6" x14ac:dyDescent="0.25">
      <c r="A71" s="201" t="s">
        <v>1103</v>
      </c>
      <c r="B71" s="202"/>
      <c r="C71" s="26">
        <v>369</v>
      </c>
      <c r="D71" s="33"/>
      <c r="E71" s="26">
        <v>241</v>
      </c>
      <c r="F71" s="33"/>
    </row>
    <row r="72" spans="1:6" x14ac:dyDescent="0.25">
      <c r="A72" s="4"/>
    </row>
  </sheetData>
  <sheetProtection algorithmName="SHA-512" hashValue="7TPomV7mcY597NPf9NxJKx5KGifjo0fhk7K6yYN/rCvyuPbYV50+eoWcPMF0oracCIcaxxokz0D6A7o5vVVxgw==" saltValue="KsWXB0KD7XvpHjT4FAUY7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3" t="s">
        <v>1106</v>
      </c>
      <c r="B5" s="11" t="s">
        <v>1107</v>
      </c>
      <c r="C5" s="19">
        <v>1465</v>
      </c>
    </row>
    <row r="6" spans="1:3" x14ac:dyDescent="0.25">
      <c r="A6" s="184"/>
      <c r="B6" s="11" t="s">
        <v>1049</v>
      </c>
      <c r="C6" s="19">
        <v>143</v>
      </c>
    </row>
    <row r="7" spans="1:3" x14ac:dyDescent="0.25">
      <c r="A7" s="184"/>
      <c r="B7" s="11" t="s">
        <v>1108</v>
      </c>
      <c r="C7" s="19">
        <v>2474</v>
      </c>
    </row>
    <row r="8" spans="1:3" x14ac:dyDescent="0.25">
      <c r="A8" s="184"/>
      <c r="B8" s="11" t="s">
        <v>1109</v>
      </c>
      <c r="C8" s="19">
        <v>242</v>
      </c>
    </row>
    <row r="9" spans="1:3" x14ac:dyDescent="0.25">
      <c r="A9" s="184"/>
      <c r="B9" s="11" t="s">
        <v>1051</v>
      </c>
      <c r="C9" s="19">
        <v>11</v>
      </c>
    </row>
    <row r="10" spans="1:3" x14ac:dyDescent="0.25">
      <c r="A10" s="184"/>
      <c r="B10" s="11" t="s">
        <v>1052</v>
      </c>
      <c r="C10" s="19">
        <v>0</v>
      </c>
    </row>
    <row r="11" spans="1:3" x14ac:dyDescent="0.25">
      <c r="A11" s="184"/>
      <c r="B11" s="11" t="s">
        <v>1110</v>
      </c>
      <c r="C11" s="19">
        <v>0</v>
      </c>
    </row>
    <row r="12" spans="1:3" x14ac:dyDescent="0.25">
      <c r="A12" s="185"/>
      <c r="B12" s="11" t="s">
        <v>1111</v>
      </c>
      <c r="C12" s="19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386</v>
      </c>
    </row>
    <row r="17" spans="1:3" x14ac:dyDescent="0.25">
      <c r="A17" s="18" t="s">
        <v>1114</v>
      </c>
      <c r="B17" s="14"/>
      <c r="C17" s="19">
        <v>157</v>
      </c>
    </row>
    <row r="18" spans="1:3" x14ac:dyDescent="0.25">
      <c r="A18" s="18" t="s">
        <v>1115</v>
      </c>
      <c r="B18" s="14"/>
      <c r="C18" s="19">
        <v>562</v>
      </c>
    </row>
    <row r="19" spans="1:3" x14ac:dyDescent="0.25">
      <c r="A19" s="18" t="s">
        <v>1116</v>
      </c>
      <c r="B19" s="14"/>
      <c r="C19" s="19">
        <v>36</v>
      </c>
    </row>
    <row r="20" spans="1:3" x14ac:dyDescent="0.25">
      <c r="A20" s="1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4</v>
      </c>
    </row>
    <row r="24" spans="1:3" x14ac:dyDescent="0.25">
      <c r="A24" s="18" t="s">
        <v>1119</v>
      </c>
      <c r="B24" s="14"/>
      <c r="C24" s="19">
        <v>68</v>
      </c>
    </row>
    <row r="25" spans="1:3" x14ac:dyDescent="0.25">
      <c r="A25" s="18" t="s">
        <v>1120</v>
      </c>
      <c r="B25" s="14"/>
      <c r="C25" s="19">
        <v>2</v>
      </c>
    </row>
    <row r="26" spans="1:3" x14ac:dyDescent="0.25">
      <c r="A26" s="18" t="s">
        <v>1121</v>
      </c>
      <c r="B26" s="14"/>
      <c r="C26" s="30"/>
    </row>
    <row r="27" spans="1:3" x14ac:dyDescent="0.25">
      <c r="A27" s="18" t="s">
        <v>1122</v>
      </c>
      <c r="B27" s="14"/>
      <c r="C27" s="19">
        <v>2</v>
      </c>
    </row>
    <row r="28" spans="1:3" x14ac:dyDescent="0.25">
      <c r="A28" s="18" t="s">
        <v>1123</v>
      </c>
      <c r="B28" s="14"/>
      <c r="C28" s="30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30</v>
      </c>
    </row>
    <row r="38" spans="1:3" x14ac:dyDescent="0.25">
      <c r="A38" s="18" t="s">
        <v>1128</v>
      </c>
      <c r="B38" s="14"/>
      <c r="C38" s="19">
        <v>47</v>
      </c>
    </row>
    <row r="39" spans="1:3" x14ac:dyDescent="0.25">
      <c r="A39" s="18" t="s">
        <v>1129</v>
      </c>
      <c r="B39" s="14"/>
      <c r="C39" s="19">
        <v>653</v>
      </c>
    </row>
    <row r="40" spans="1:3" x14ac:dyDescent="0.25">
      <c r="A40" s="18" t="s">
        <v>1130</v>
      </c>
      <c r="B40" s="14"/>
      <c r="C40" s="19">
        <v>120</v>
      </c>
    </row>
    <row r="41" spans="1:3" x14ac:dyDescent="0.25">
      <c r="A41" s="18" t="s">
        <v>1131</v>
      </c>
      <c r="B41" s="14"/>
      <c r="C41" s="19">
        <v>596</v>
      </c>
    </row>
    <row r="42" spans="1:3" x14ac:dyDescent="0.25">
      <c r="A42" s="18" t="s">
        <v>1132</v>
      </c>
      <c r="B42" s="14"/>
      <c r="C42" s="19">
        <v>57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18" t="s">
        <v>1134</v>
      </c>
      <c r="B46" s="14"/>
      <c r="C46" s="19">
        <v>29</v>
      </c>
    </row>
    <row r="47" spans="1:3" x14ac:dyDescent="0.25">
      <c r="A47" s="18" t="s">
        <v>1135</v>
      </c>
      <c r="B47" s="14"/>
      <c r="C47" s="19">
        <v>18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3" t="s">
        <v>1137</v>
      </c>
      <c r="B51" s="11" t="s">
        <v>1138</v>
      </c>
      <c r="C51" s="30"/>
    </row>
    <row r="52" spans="1:6" x14ac:dyDescent="0.25">
      <c r="A52" s="184"/>
      <c r="B52" s="11" t="s">
        <v>1139</v>
      </c>
      <c r="C52" s="30"/>
    </row>
    <row r="53" spans="1:6" x14ac:dyDescent="0.25">
      <c r="A53" s="184"/>
      <c r="B53" s="11" t="s">
        <v>1140</v>
      </c>
      <c r="C53" s="30"/>
    </row>
    <row r="54" spans="1:6" x14ac:dyDescent="0.25">
      <c r="A54" s="185"/>
      <c r="B54" s="11" t="s">
        <v>1141</v>
      </c>
      <c r="C54" s="30"/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9</v>
      </c>
    </row>
    <row r="59" spans="1:6" x14ac:dyDescent="0.25">
      <c r="A59" s="18" t="s">
        <v>114</v>
      </c>
      <c r="B59" s="14"/>
      <c r="C59" s="19">
        <v>3</v>
      </c>
    </row>
    <row r="60" spans="1:6" x14ac:dyDescent="0.25">
      <c r="A60" s="18" t="s">
        <v>1080</v>
      </c>
      <c r="B60" s="14"/>
      <c r="C60" s="19">
        <v>7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83" t="s">
        <v>960</v>
      </c>
      <c r="B63" s="11" t="s">
        <v>1083</v>
      </c>
      <c r="C63" s="15"/>
      <c r="D63" s="15"/>
      <c r="E63" s="15"/>
      <c r="F63" s="30"/>
    </row>
    <row r="64" spans="1:6" x14ac:dyDescent="0.25">
      <c r="A64" s="184"/>
      <c r="B64" s="11" t="s">
        <v>1084</v>
      </c>
      <c r="C64" s="15"/>
      <c r="D64" s="15"/>
      <c r="E64" s="15"/>
      <c r="F64" s="30"/>
    </row>
    <row r="65" spans="1:6" x14ac:dyDescent="0.25">
      <c r="A65" s="184"/>
      <c r="B65" s="11" t="s">
        <v>1085</v>
      </c>
      <c r="C65" s="12">
        <v>2</v>
      </c>
      <c r="D65" s="15"/>
      <c r="E65" s="12">
        <v>1</v>
      </c>
      <c r="F65" s="30"/>
    </row>
    <row r="66" spans="1:6" x14ac:dyDescent="0.25">
      <c r="A66" s="184"/>
      <c r="B66" s="11" t="s">
        <v>1086</v>
      </c>
      <c r="C66" s="12">
        <v>0</v>
      </c>
      <c r="D66" s="15"/>
      <c r="E66" s="15"/>
      <c r="F66" s="30"/>
    </row>
    <row r="67" spans="1:6" x14ac:dyDescent="0.25">
      <c r="A67" s="184"/>
      <c r="B67" s="11" t="s">
        <v>334</v>
      </c>
      <c r="C67" s="12">
        <v>119</v>
      </c>
      <c r="D67" s="12">
        <v>30</v>
      </c>
      <c r="E67" s="12">
        <v>3</v>
      </c>
      <c r="F67" s="19">
        <v>32</v>
      </c>
    </row>
    <row r="68" spans="1:6" x14ac:dyDescent="0.25">
      <c r="A68" s="184"/>
      <c r="B68" s="11" t="s">
        <v>1142</v>
      </c>
      <c r="C68" s="12">
        <v>368</v>
      </c>
      <c r="D68" s="12">
        <v>114</v>
      </c>
      <c r="E68" s="12">
        <v>176</v>
      </c>
      <c r="F68" s="19">
        <v>34</v>
      </c>
    </row>
    <row r="69" spans="1:6" x14ac:dyDescent="0.25">
      <c r="A69" s="184"/>
      <c r="B69" s="11" t="s">
        <v>1143</v>
      </c>
      <c r="C69" s="12">
        <v>359</v>
      </c>
      <c r="D69" s="12">
        <v>98</v>
      </c>
      <c r="E69" s="12">
        <v>77</v>
      </c>
      <c r="F69" s="19">
        <v>39</v>
      </c>
    </row>
    <row r="70" spans="1:6" x14ac:dyDescent="0.25">
      <c r="A70" s="184"/>
      <c r="B70" s="11" t="s">
        <v>1089</v>
      </c>
      <c r="C70" s="12">
        <v>22</v>
      </c>
      <c r="D70" s="12">
        <v>6</v>
      </c>
      <c r="E70" s="12">
        <v>4</v>
      </c>
      <c r="F70" s="19">
        <v>3</v>
      </c>
    </row>
    <row r="71" spans="1:6" x14ac:dyDescent="0.25">
      <c r="A71" s="184"/>
      <c r="B71" s="11" t="s">
        <v>1144</v>
      </c>
      <c r="C71" s="15"/>
      <c r="D71" s="15"/>
      <c r="E71" s="15"/>
      <c r="F71" s="30"/>
    </row>
    <row r="72" spans="1:6" x14ac:dyDescent="0.25">
      <c r="A72" s="184"/>
      <c r="B72" s="11" t="s">
        <v>1145</v>
      </c>
      <c r="C72" s="12">
        <v>41</v>
      </c>
      <c r="D72" s="12">
        <v>10</v>
      </c>
      <c r="E72" s="12">
        <v>10</v>
      </c>
      <c r="F72" s="19">
        <v>14</v>
      </c>
    </row>
    <row r="73" spans="1:6" x14ac:dyDescent="0.25">
      <c r="A73" s="184"/>
      <c r="B73" s="11" t="s">
        <v>1146</v>
      </c>
      <c r="C73" s="12">
        <v>33</v>
      </c>
      <c r="D73" s="12">
        <v>7</v>
      </c>
      <c r="E73" s="12">
        <v>5</v>
      </c>
      <c r="F73" s="19">
        <v>8</v>
      </c>
    </row>
    <row r="74" spans="1:6" x14ac:dyDescent="0.25">
      <c r="A74" s="184"/>
      <c r="B74" s="11" t="s">
        <v>1093</v>
      </c>
      <c r="C74" s="12">
        <v>3</v>
      </c>
      <c r="D74" s="12">
        <v>1</v>
      </c>
      <c r="E74" s="12">
        <v>2</v>
      </c>
      <c r="F74" s="19">
        <v>0</v>
      </c>
    </row>
    <row r="75" spans="1:6" x14ac:dyDescent="0.25">
      <c r="A75" s="184"/>
      <c r="B75" s="11" t="s">
        <v>405</v>
      </c>
      <c r="C75" s="15"/>
      <c r="D75" s="15"/>
      <c r="E75" s="12">
        <v>2</v>
      </c>
      <c r="F75" s="30"/>
    </row>
    <row r="76" spans="1:6" x14ac:dyDescent="0.25">
      <c r="A76" s="184"/>
      <c r="B76" s="11" t="s">
        <v>1094</v>
      </c>
      <c r="C76" s="12">
        <v>2</v>
      </c>
      <c r="D76" s="15"/>
      <c r="E76" s="15"/>
      <c r="F76" s="19">
        <v>1</v>
      </c>
    </row>
    <row r="77" spans="1:6" x14ac:dyDescent="0.25">
      <c r="A77" s="184"/>
      <c r="B77" s="11" t="s">
        <v>1095</v>
      </c>
      <c r="C77" s="12">
        <v>46</v>
      </c>
      <c r="D77" s="12">
        <v>7</v>
      </c>
      <c r="E77" s="12">
        <v>2</v>
      </c>
      <c r="F77" s="19">
        <v>5</v>
      </c>
    </row>
    <row r="78" spans="1:6" x14ac:dyDescent="0.25">
      <c r="A78" s="184"/>
      <c r="B78" s="11" t="s">
        <v>1096</v>
      </c>
      <c r="C78" s="12">
        <v>4</v>
      </c>
      <c r="D78" s="15"/>
      <c r="E78" s="15"/>
      <c r="F78" s="30"/>
    </row>
    <row r="79" spans="1:6" x14ac:dyDescent="0.25">
      <c r="A79" s="184"/>
      <c r="B79" s="11" t="s">
        <v>1097</v>
      </c>
      <c r="C79" s="12">
        <v>235</v>
      </c>
      <c r="D79" s="12">
        <v>112</v>
      </c>
      <c r="E79" s="12">
        <v>179</v>
      </c>
      <c r="F79" s="19">
        <v>21</v>
      </c>
    </row>
    <row r="80" spans="1:6" x14ac:dyDescent="0.25">
      <c r="A80" s="184"/>
      <c r="B80" s="11" t="s">
        <v>1098</v>
      </c>
      <c r="C80" s="12">
        <v>6</v>
      </c>
      <c r="D80" s="12">
        <v>1</v>
      </c>
      <c r="E80" s="15"/>
      <c r="F80" s="30"/>
    </row>
    <row r="81" spans="1:6" x14ac:dyDescent="0.25">
      <c r="A81" s="185"/>
      <c r="B81" s="11" t="s">
        <v>1099</v>
      </c>
      <c r="C81" s="15"/>
      <c r="D81" s="15"/>
      <c r="E81" s="15"/>
      <c r="F81" s="30"/>
    </row>
    <row r="82" spans="1:6" x14ac:dyDescent="0.25">
      <c r="A82" s="203" t="s">
        <v>1100</v>
      </c>
      <c r="B82" s="204"/>
      <c r="C82" s="26">
        <v>1240</v>
      </c>
      <c r="D82" s="26">
        <v>386</v>
      </c>
      <c r="E82" s="26">
        <v>461</v>
      </c>
      <c r="F82" s="26">
        <v>157</v>
      </c>
    </row>
    <row r="83" spans="1:6" x14ac:dyDescent="0.25">
      <c r="A83" s="183" t="s">
        <v>1147</v>
      </c>
      <c r="B83" s="11" t="s">
        <v>1101</v>
      </c>
      <c r="C83" s="12">
        <v>50</v>
      </c>
      <c r="D83" s="15"/>
      <c r="E83" s="12">
        <v>4</v>
      </c>
      <c r="F83" s="30"/>
    </row>
    <row r="84" spans="1:6" x14ac:dyDescent="0.25">
      <c r="A84" s="184"/>
      <c r="B84" s="11" t="s">
        <v>1102</v>
      </c>
      <c r="C84" s="12">
        <v>13</v>
      </c>
      <c r="D84" s="15"/>
      <c r="E84" s="12">
        <v>5</v>
      </c>
      <c r="F84" s="30"/>
    </row>
    <row r="85" spans="1:6" x14ac:dyDescent="0.25">
      <c r="A85" s="185"/>
      <c r="B85" s="11" t="s">
        <v>111</v>
      </c>
      <c r="C85" s="12">
        <v>108</v>
      </c>
      <c r="D85" s="15"/>
      <c r="E85" s="12">
        <v>92</v>
      </c>
      <c r="F85" s="30"/>
    </row>
    <row r="86" spans="1:6" x14ac:dyDescent="0.25">
      <c r="A86" s="203" t="s">
        <v>1148</v>
      </c>
      <c r="B86" s="204"/>
      <c r="C86" s="26">
        <v>171</v>
      </c>
      <c r="D86" s="33"/>
      <c r="E86" s="26">
        <v>101</v>
      </c>
      <c r="F86" s="33"/>
    </row>
    <row r="87" spans="1:6" x14ac:dyDescent="0.25">
      <c r="A87" s="4"/>
    </row>
  </sheetData>
  <sheetProtection algorithmName="SHA-512" hashValue="4Jh4KmtAWqKRZVb0yFlNVYlb5swZA3U5+GKXJW83CYX+IWN6ADR+fLKVcbpVlluJitA05XmUlRsG9keUmjhqhw==" saltValue="bAUy/yvsyk33Tsr/rcxLu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6.285156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4"/>
      <c r="C5" s="19">
        <v>8</v>
      </c>
    </row>
    <row r="6" spans="1:3" ht="22.5" x14ac:dyDescent="0.25">
      <c r="A6" s="10" t="s">
        <v>1152</v>
      </c>
      <c r="B6" s="14"/>
      <c r="C6" s="19">
        <v>37</v>
      </c>
    </row>
    <row r="7" spans="1:3" x14ac:dyDescent="0.25">
      <c r="A7" s="10" t="s">
        <v>1153</v>
      </c>
      <c r="B7" s="14"/>
      <c r="C7" s="30"/>
    </row>
    <row r="8" spans="1:3" x14ac:dyDescent="0.25">
      <c r="A8" s="10" t="s">
        <v>1154</v>
      </c>
      <c r="B8" s="14"/>
      <c r="C8" s="30"/>
    </row>
    <row r="9" spans="1:3" x14ac:dyDescent="0.25">
      <c r="A9" s="10" t="s">
        <v>1155</v>
      </c>
      <c r="B9" s="14"/>
      <c r="C9" s="30"/>
    </row>
    <row r="10" spans="1:3" x14ac:dyDescent="0.25">
      <c r="A10" s="1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4"/>
      <c r="C13" s="19">
        <v>30</v>
      </c>
    </row>
    <row r="14" spans="1:3" ht="22.5" x14ac:dyDescent="0.25">
      <c r="A14" s="10" t="s">
        <v>1152</v>
      </c>
      <c r="B14" s="14"/>
      <c r="C14" s="19">
        <v>66</v>
      </c>
    </row>
    <row r="15" spans="1:3" x14ac:dyDescent="0.25">
      <c r="A15" s="10" t="s">
        <v>1157</v>
      </c>
      <c r="B15" s="14"/>
      <c r="C15" s="19">
        <v>1</v>
      </c>
    </row>
    <row r="16" spans="1:3" x14ac:dyDescent="0.25">
      <c r="A16" s="10" t="s">
        <v>1154</v>
      </c>
      <c r="B16" s="14"/>
      <c r="C16" s="30"/>
    </row>
    <row r="17" spans="1:3" x14ac:dyDescent="0.25">
      <c r="A17" s="10" t="s">
        <v>1155</v>
      </c>
      <c r="B17" s="14"/>
      <c r="C17" s="19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1</v>
      </c>
    </row>
    <row r="22" spans="1:3" x14ac:dyDescent="0.25">
      <c r="A22" s="10" t="s">
        <v>1159</v>
      </c>
      <c r="B22" s="14"/>
      <c r="C22" s="19">
        <v>1</v>
      </c>
    </row>
    <row r="23" spans="1:3" ht="22.5" x14ac:dyDescent="0.25">
      <c r="A23" s="10" t="s">
        <v>1160</v>
      </c>
      <c r="B23" s="14"/>
      <c r="C23" s="19">
        <v>0</v>
      </c>
    </row>
    <row r="24" spans="1:3" x14ac:dyDescent="0.25">
      <c r="A24" s="10" t="s">
        <v>1161</v>
      </c>
      <c r="B24" s="14"/>
      <c r="C24" s="19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8</v>
      </c>
    </row>
    <row r="29" spans="1:3" x14ac:dyDescent="0.25">
      <c r="A29" s="10" t="s">
        <v>1164</v>
      </c>
      <c r="B29" s="14"/>
      <c r="C29" s="19">
        <v>15</v>
      </c>
    </row>
    <row r="30" spans="1:3" x14ac:dyDescent="0.25">
      <c r="A30" s="10" t="s">
        <v>1165</v>
      </c>
      <c r="B30" s="14"/>
      <c r="C30" s="19">
        <v>12</v>
      </c>
    </row>
    <row r="31" spans="1:3" x14ac:dyDescent="0.25">
      <c r="A31" s="1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>
        <v>1</v>
      </c>
    </row>
    <row r="35" spans="1:3" x14ac:dyDescent="0.25">
      <c r="A35" s="10" t="s">
        <v>1168</v>
      </c>
      <c r="B35" s="14"/>
      <c r="C35" s="19">
        <v>3</v>
      </c>
    </row>
    <row r="36" spans="1:3" ht="22.5" x14ac:dyDescent="0.25">
      <c r="A36" s="10" t="s">
        <v>1169</v>
      </c>
      <c r="B36" s="14"/>
      <c r="C36" s="30"/>
    </row>
    <row r="37" spans="1:3" x14ac:dyDescent="0.25">
      <c r="A37" s="4"/>
    </row>
  </sheetData>
  <sheetProtection algorithmName="SHA-512" hashValue="rGkj45IuNPXy1IlX5ywjzvn3PXz+sNkuRhSBqVOoZrR2gbNvnj5iaQgzIh+meFhJ40OKmGaMPdsZKYF6u/MhRg==" saltValue="dXOkn/nsFRTzK/cqSwkyC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5.285156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18</v>
      </c>
    </row>
    <row r="6" spans="1:3" x14ac:dyDescent="0.25">
      <c r="A6" s="10" t="s">
        <v>1173</v>
      </c>
      <c r="B6" s="14"/>
      <c r="C6" s="19">
        <v>148</v>
      </c>
    </row>
    <row r="7" spans="1:3" x14ac:dyDescent="0.25">
      <c r="A7" s="10" t="s">
        <v>1174</v>
      </c>
      <c r="B7" s="14"/>
      <c r="C7" s="19">
        <v>80</v>
      </c>
    </row>
    <row r="8" spans="1:3" x14ac:dyDescent="0.25">
      <c r="A8" s="10" t="s">
        <v>1175</v>
      </c>
      <c r="B8" s="14"/>
      <c r="C8" s="19">
        <v>40</v>
      </c>
    </row>
    <row r="9" spans="1:3" x14ac:dyDescent="0.25">
      <c r="A9" s="10" t="s">
        <v>1176</v>
      </c>
      <c r="B9" s="14"/>
      <c r="C9" s="19">
        <v>0</v>
      </c>
    </row>
    <row r="10" spans="1:3" x14ac:dyDescent="0.25">
      <c r="A10" s="10" t="s">
        <v>1177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9">
        <v>18</v>
      </c>
    </row>
    <row r="15" spans="1:3" x14ac:dyDescent="0.25">
      <c r="A15" s="10" t="s">
        <v>1180</v>
      </c>
      <c r="B15" s="14"/>
      <c r="C15" s="19">
        <v>3</v>
      </c>
    </row>
    <row r="16" spans="1:3" x14ac:dyDescent="0.25">
      <c r="A16" s="10" t="s">
        <v>1181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3</v>
      </c>
    </row>
    <row r="21" spans="1:3" x14ac:dyDescent="0.25">
      <c r="A21" s="10" t="s">
        <v>1184</v>
      </c>
      <c r="B21" s="14"/>
      <c r="C21" s="19">
        <v>3</v>
      </c>
    </row>
    <row r="22" spans="1:3" x14ac:dyDescent="0.25">
      <c r="A22" s="10" t="s">
        <v>1185</v>
      </c>
      <c r="B22" s="14"/>
      <c r="C22" s="19">
        <v>5</v>
      </c>
    </row>
    <row r="23" spans="1:3" x14ac:dyDescent="0.25">
      <c r="A23" s="10" t="s">
        <v>1113</v>
      </c>
      <c r="B23" s="14"/>
      <c r="C23" s="19">
        <v>0</v>
      </c>
    </row>
    <row r="24" spans="1:3" x14ac:dyDescent="0.25">
      <c r="A24" s="10" t="s">
        <v>1186</v>
      </c>
      <c r="B24" s="14"/>
      <c r="C24" s="19">
        <v>0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2</v>
      </c>
    </row>
    <row r="30" spans="1:3" x14ac:dyDescent="0.25">
      <c r="A30" s="10" t="s">
        <v>1184</v>
      </c>
      <c r="B30" s="14"/>
      <c r="C30" s="19">
        <v>1</v>
      </c>
    </row>
    <row r="31" spans="1:3" x14ac:dyDescent="0.25">
      <c r="A31" s="10" t="s">
        <v>1185</v>
      </c>
      <c r="B31" s="14"/>
      <c r="C31" s="19">
        <v>0</v>
      </c>
    </row>
    <row r="32" spans="1:3" x14ac:dyDescent="0.25">
      <c r="A32" s="10" t="s">
        <v>1113</v>
      </c>
      <c r="B32" s="14"/>
      <c r="C32" s="19">
        <v>22</v>
      </c>
    </row>
    <row r="33" spans="1:3" x14ac:dyDescent="0.25">
      <c r="A33" s="10" t="s">
        <v>1186</v>
      </c>
      <c r="B33" s="14"/>
      <c r="C33" s="19">
        <v>4</v>
      </c>
    </row>
    <row r="34" spans="1:3" x14ac:dyDescent="0.25">
      <c r="A34" s="1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0</v>
      </c>
    </row>
    <row r="38" spans="1:3" x14ac:dyDescent="0.25">
      <c r="A38" s="10" t="s">
        <v>1184</v>
      </c>
      <c r="B38" s="14"/>
      <c r="C38" s="19">
        <v>0</v>
      </c>
    </row>
    <row r="39" spans="1:3" x14ac:dyDescent="0.25">
      <c r="A39" s="10" t="s">
        <v>1185</v>
      </c>
      <c r="B39" s="14"/>
      <c r="C39" s="19">
        <v>11</v>
      </c>
    </row>
    <row r="40" spans="1:3" x14ac:dyDescent="0.25">
      <c r="A40" s="10" t="s">
        <v>1113</v>
      </c>
      <c r="B40" s="14"/>
      <c r="C40" s="19">
        <v>4</v>
      </c>
    </row>
    <row r="41" spans="1:3" x14ac:dyDescent="0.25">
      <c r="A41" s="10" t="s">
        <v>1186</v>
      </c>
      <c r="B41" s="14"/>
      <c r="C41" s="19">
        <v>6</v>
      </c>
    </row>
    <row r="42" spans="1:3" x14ac:dyDescent="0.25">
      <c r="A42" s="1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3</v>
      </c>
    </row>
    <row r="46" spans="1:3" x14ac:dyDescent="0.25">
      <c r="A46" s="10" t="s">
        <v>1184</v>
      </c>
      <c r="B46" s="14"/>
      <c r="C46" s="19">
        <v>3</v>
      </c>
    </row>
    <row r="47" spans="1:3" x14ac:dyDescent="0.25">
      <c r="A47" s="10" t="s">
        <v>1185</v>
      </c>
      <c r="B47" s="14"/>
      <c r="C47" s="19">
        <v>5</v>
      </c>
    </row>
    <row r="48" spans="1:3" x14ac:dyDescent="0.25">
      <c r="A48" s="10" t="s">
        <v>1113</v>
      </c>
      <c r="B48" s="14"/>
      <c r="C48" s="19">
        <v>0</v>
      </c>
    </row>
    <row r="49" spans="1:3" x14ac:dyDescent="0.25">
      <c r="A49" s="10" t="s">
        <v>1186</v>
      </c>
      <c r="B49" s="14"/>
      <c r="C49" s="19">
        <v>0</v>
      </c>
    </row>
    <row r="50" spans="1:3" x14ac:dyDescent="0.25">
      <c r="A50" s="4"/>
    </row>
  </sheetData>
  <sheetProtection algorithmName="SHA-512" hashValue="dZfoof9iHY0EwMQ3aEm1SESIGDa/OKRUJe6DAGA+29cQBRyEYl+dyx26zOagof93PppioKOxykcTp/yj4cE6EQ==" saltValue="AMThG+OpLrrOQBbwUL5fK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201" t="s">
        <v>645</v>
      </c>
      <c r="B4" s="202"/>
      <c r="C4" s="26">
        <v>1066</v>
      </c>
      <c r="D4" s="26">
        <v>1222</v>
      </c>
      <c r="E4" s="27">
        <v>-1</v>
      </c>
      <c r="F4" s="26">
        <v>1843</v>
      </c>
      <c r="G4" s="26">
        <v>1551</v>
      </c>
      <c r="H4" s="26">
        <v>349</v>
      </c>
      <c r="I4" s="26">
        <v>311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1687</v>
      </c>
    </row>
    <row r="5" spans="1:16" ht="45" x14ac:dyDescent="0.25">
      <c r="A5" s="35" t="s">
        <v>646</v>
      </c>
      <c r="B5" s="35" t="s">
        <v>647</v>
      </c>
      <c r="C5" s="12">
        <v>0</v>
      </c>
      <c r="D5" s="12">
        <v>4</v>
      </c>
      <c r="E5" s="25">
        <v>-1</v>
      </c>
      <c r="F5" s="12">
        <v>5</v>
      </c>
      <c r="G5" s="12">
        <v>5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3</v>
      </c>
    </row>
    <row r="6" spans="1:16" ht="33.75" x14ac:dyDescent="0.25">
      <c r="A6" s="35" t="s">
        <v>648</v>
      </c>
      <c r="B6" s="35" t="s">
        <v>649</v>
      </c>
      <c r="C6" s="12">
        <v>590</v>
      </c>
      <c r="D6" s="12">
        <v>658</v>
      </c>
      <c r="E6" s="25">
        <v>-1</v>
      </c>
      <c r="F6" s="12">
        <v>1097</v>
      </c>
      <c r="G6" s="12">
        <v>971</v>
      </c>
      <c r="H6" s="12">
        <v>143</v>
      </c>
      <c r="I6" s="12">
        <v>125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1060</v>
      </c>
    </row>
    <row r="7" spans="1:16" ht="22.5" x14ac:dyDescent="0.25">
      <c r="A7" s="35" t="s">
        <v>650</v>
      </c>
      <c r="B7" s="35" t="s">
        <v>651</v>
      </c>
      <c r="C7" s="12">
        <v>38</v>
      </c>
      <c r="D7" s="12">
        <v>62</v>
      </c>
      <c r="E7" s="25">
        <v>-1</v>
      </c>
      <c r="F7" s="12">
        <v>17</v>
      </c>
      <c r="G7" s="12">
        <v>11</v>
      </c>
      <c r="H7" s="12">
        <v>13</v>
      </c>
      <c r="I7" s="12">
        <v>14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24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10</v>
      </c>
      <c r="E8" s="25">
        <v>-1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0</v>
      </c>
    </row>
    <row r="9" spans="1:16" ht="45" x14ac:dyDescent="0.25">
      <c r="A9" s="35" t="s">
        <v>654</v>
      </c>
      <c r="B9" s="35" t="s">
        <v>655</v>
      </c>
      <c r="C9" s="12">
        <v>48</v>
      </c>
      <c r="D9" s="12">
        <v>71</v>
      </c>
      <c r="E9" s="25">
        <v>-1</v>
      </c>
      <c r="F9" s="12">
        <v>88</v>
      </c>
      <c r="G9" s="12">
        <v>67</v>
      </c>
      <c r="H9" s="12">
        <v>32</v>
      </c>
      <c r="I9" s="12">
        <v>28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50</v>
      </c>
    </row>
    <row r="10" spans="1:16" ht="22.5" x14ac:dyDescent="0.25">
      <c r="A10" s="35" t="s">
        <v>656</v>
      </c>
      <c r="B10" s="35" t="s">
        <v>657</v>
      </c>
      <c r="C10" s="12">
        <v>387</v>
      </c>
      <c r="D10" s="12">
        <v>404</v>
      </c>
      <c r="E10" s="25">
        <v>-1</v>
      </c>
      <c r="F10" s="12">
        <v>636</v>
      </c>
      <c r="G10" s="12">
        <v>497</v>
      </c>
      <c r="H10" s="12">
        <v>161</v>
      </c>
      <c r="I10" s="12">
        <v>144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550</v>
      </c>
    </row>
    <row r="11" spans="1:16" ht="45" x14ac:dyDescent="0.25">
      <c r="A11" s="35" t="s">
        <v>658</v>
      </c>
      <c r="B11" s="35" t="s">
        <v>659</v>
      </c>
      <c r="C11" s="12">
        <v>3</v>
      </c>
      <c r="D11" s="12">
        <v>13</v>
      </c>
      <c r="E11" s="25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4"/>
    </row>
  </sheetData>
  <sheetProtection algorithmName="SHA-512" hashValue="cZ1IcxL9RRly4jTKJ1QaG/5wozSFKpnOCSDXbcUgiQzs5dLW02mXsD+Qe4dMYCiqP3kStdQ3lPiFSdncUfLMLA==" saltValue="+jNdwcdQJsTM4ooLwvuj2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2026-06-08T08:54:31Z</dcterms:created>
  <dcterms:modified xsi:type="dcterms:W3CDTF">2026-06-22T08:38:36Z</dcterms:modified>
</cp:coreProperties>
</file>