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EE9BA532-018E-4CAC-A320-503772D5D649}" xr6:coauthVersionLast="47" xr6:coauthVersionMax="47" xr10:uidLastSave="{00000000-0000-0000-0000-000000000000}"/>
  <workbookProtection workbookAlgorithmName="SHA-512" workbookHashValue="bCJjKZSn4cYwVSlyTft3gYBKZbB25vizvc8tHhIRxgQWXuibYUMzz31hJOjjzYH4K/i/llLg0CptTsZMHE6+zg==" workbookSaltValue="AJlSjXRl8Y+oxu1q3V+ck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D82" i="15" s="1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E82" i="15" s="1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K43" i="15" s="1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J43" i="15"/>
  <c r="I43" i="15"/>
  <c r="G43" i="15"/>
  <c r="L43" i="15" l="1"/>
  <c r="E43" i="15"/>
  <c r="D43" i="15"/>
  <c r="F43" i="15"/>
  <c r="H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F14350E-9ACB-43CB-B183-0F91FB3052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59CDA45-E948-467F-9651-6F826A2A96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DE9611D-803B-4714-BFCD-1A0CA572CC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F2BD443-4E53-4FA1-B734-B1C37EC419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902DF99-4FCA-4154-A4C7-A4B74EE78E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92BB215-056B-4F20-ABAB-0F5FD2C921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E9E41D0-63B2-4020-AEE0-216DF50772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10829ED-A50B-46AE-BDAB-7A775BAC1A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AECC298-6C80-4E28-8FE8-A85B78035B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6A794F9-888F-4515-B231-0DA87C0658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8350447-9980-4360-BD8E-6882056FAB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CD942DF-3FEB-40AE-B476-A0CF3549D2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2FF5A34-FF94-492F-B259-3E135B66AE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8CC3639-1EF2-44EB-BC11-2E91847DC8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18E24BC-80E1-482F-B9D6-1D74A8980C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EB31F23-9E18-46FF-A7BD-7508EC685C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23D22BF-70D6-420D-B773-01AC36C3F1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62D0CE2-95E0-4FB6-AC65-4F222299D0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84F57C-454E-4AA8-92F2-F9902F3B44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49B2B0C-F0E5-4C64-BBAB-F5DCDCE8C7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2C8822D-F2FA-4E12-9863-6DC85D162D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0B24B7B-C7EF-4840-A625-51BB63AC81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3A3BE0B-7DC0-4C54-9DDB-BC62B339FF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A8A1C4B-27D1-4A7D-A2B9-0DF88D711F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4185E15-7555-4CF3-8A8A-35F6A054A7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B3CD31C-D4FB-4D12-B199-9EF4D935E6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6626B67-CF5E-4A1A-BAD0-2851D776C4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B9EE953-F62A-48E7-BEA3-C72DEDC42F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ADD47CD-6276-45B4-B264-FE6391008D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6AAC8C7-0C1F-4508-8B4D-E578579BCC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7839DBE-F1A8-4E83-85E0-093B028593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FED3DF3-96BD-4A80-9FE3-6E81DE839C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<sst xmlns="http://schemas.openxmlformats.org/spreadsheetml/2006/main" count="2944" uniqueCount="1839">
  <si>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</si>
  <si>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</si>
  <si>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</si>
  <si>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</si>
  <si>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</si>
  <si>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</si>
  <si>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</si>
  <si>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Badajoz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</si>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</sst>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5912931D-BF7E-4ACA-96C5-76DE02F1107C}"/>
    <cellStyle name="Normal" xfId="0" builtinId="0"/>
    <cellStyle name="Normal 2" xfId="1" xr:uid="{94742B8B-5C4A-42A6-B799-57CA052352CB}"/>
    <cellStyle name="Normal 3" xfId="3" xr:uid="{943FFE85-DB73-4D96-91D0-9F561758F52B}"/>
    <cellStyle name="Normal 3 2" xfId="4" xr:uid="{DB6E9627-41F6-4395-901D-4F166AD5DD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F2-46B6-9872-7F9BCAF73A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F2-46B6-9872-7F9BCAF73A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3566</c:v>
                </c:pt>
                <c:pt idx="1">
                  <c:v>19160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F2-46B6-9872-7F9BCAF73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EC-4257-9D9A-1D293C66A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EC-4257-9D9A-1D293C66A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EC-4257-9D9A-1D293C66ABC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587</c:v>
                </c:pt>
                <c:pt idx="2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EC-4257-9D9A-1D293C66A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BD-421F-8C21-B85A95E00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BD-421F-8C21-B85A95E00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BD-421F-8C21-B85A95E00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BD-421F-8C21-B85A95E00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95-4B5D-BA4E-578008698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95-4B5D-BA4E-5780086982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5-4B5D-BA4E-578008698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37-4E01-A426-A13918E5C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37-4E01-A426-A13918E5C7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3595</c:v>
                </c:pt>
                <c:pt idx="1">
                  <c:v>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37-4E01-A426-A13918E5C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892</c:v>
              </c:pt>
              <c:pt idx="1">
                <c:v>2318</c:v>
              </c:pt>
              <c:pt idx="2">
                <c:v>24</c:v>
              </c:pt>
              <c:pt idx="3">
                <c:v>1</c:v>
              </c:pt>
              <c:pt idx="4">
                <c:v>331</c:v>
              </c:pt>
            </c:numLit>
          </c:val>
          <c:extLst>
            <c:ext xmlns:c16="http://schemas.microsoft.com/office/drawing/2014/chart" uri="{C3380CC4-5D6E-409C-BE32-E72D297353CC}">
              <c16:uniqueId val="{00000001-F92E-44B4-AABF-CDB80E4FC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1345</c:v>
              </c:pt>
              <c:pt idx="1">
                <c:v>1683</c:v>
              </c:pt>
              <c:pt idx="2">
                <c:v>69</c:v>
              </c:pt>
              <c:pt idx="3">
                <c:v>29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DE5-491C-9939-ECFABC522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80</c:v>
              </c:pt>
              <c:pt idx="2">
                <c:v>3</c:v>
              </c:pt>
              <c:pt idx="3">
                <c:v>4</c:v>
              </c:pt>
              <c:pt idx="4">
                <c:v>68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BB35-4B77-A859-ADFAE46C7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3310899295482804E-2"/>
          <c:w val="0.31375017761858798"/>
          <c:h val="0.9266891007045171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89</c:v>
              </c:pt>
              <c:pt idx="1">
                <c:v>63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68C4-4EC4-872F-52E0ADC23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2083</c:v>
              </c:pt>
              <c:pt idx="1">
                <c:v>20</c:v>
              </c:pt>
              <c:pt idx="2">
                <c:v>84</c:v>
              </c:pt>
              <c:pt idx="3">
                <c:v>27</c:v>
              </c:pt>
              <c:pt idx="4">
                <c:v>14</c:v>
              </c:pt>
              <c:pt idx="5">
                <c:v>3</c:v>
              </c:pt>
              <c:pt idx="6">
                <c:v>2</c:v>
              </c:pt>
              <c:pt idx="7">
                <c:v>25</c:v>
              </c:pt>
              <c:pt idx="8">
                <c:v>224</c:v>
              </c:pt>
              <c:pt idx="9">
                <c:v>451</c:v>
              </c:pt>
            </c:numLit>
          </c:val>
          <c:extLst>
            <c:ext xmlns:c16="http://schemas.microsoft.com/office/drawing/2014/chart" uri="{C3380CC4-5D6E-409C-BE32-E72D297353CC}">
              <c16:uniqueId val="{00000001-B8A2-45BC-A4F5-4B3873D0F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245</c:v>
              </c:pt>
              <c:pt idx="1">
                <c:v>383</c:v>
              </c:pt>
              <c:pt idx="2">
                <c:v>21</c:v>
              </c:pt>
              <c:pt idx="3">
                <c:v>24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46F6-4D49-88DD-7773B0C9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77-436B-8C4C-A6C125C28D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77-436B-8C4C-A6C125C28D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77-436B-8C4C-A6C125C28D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115</c:v>
                </c:pt>
                <c:pt idx="1">
                  <c:v>76</c:v>
                </c:pt>
                <c:pt idx="2">
                  <c:v>1345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77-436B-8C4C-A6C125C28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10528</c:v>
              </c:pt>
              <c:pt idx="1">
                <c:v>1436</c:v>
              </c:pt>
              <c:pt idx="2">
                <c:v>948</c:v>
              </c:pt>
              <c:pt idx="3">
                <c:v>351</c:v>
              </c:pt>
              <c:pt idx="4">
                <c:v>103</c:v>
              </c:pt>
              <c:pt idx="5">
                <c:v>131</c:v>
              </c:pt>
              <c:pt idx="6">
                <c:v>374</c:v>
              </c:pt>
              <c:pt idx="7">
                <c:v>3812</c:v>
              </c:pt>
              <c:pt idx="8">
                <c:v>139</c:v>
              </c:pt>
              <c:pt idx="9">
                <c:v>134</c:v>
              </c:pt>
              <c:pt idx="10">
                <c:v>429</c:v>
              </c:pt>
              <c:pt idx="11">
                <c:v>241</c:v>
              </c:pt>
              <c:pt idx="12">
                <c:v>780</c:v>
              </c:pt>
              <c:pt idx="13">
                <c:v>172</c:v>
              </c:pt>
              <c:pt idx="14">
                <c:v>3804</c:v>
              </c:pt>
              <c:pt idx="15">
                <c:v>310</c:v>
              </c:pt>
            </c:numLit>
          </c:val>
          <c:extLst>
            <c:ext xmlns:c16="http://schemas.microsoft.com/office/drawing/2014/chart" uri="{C3380CC4-5D6E-409C-BE32-E72D297353CC}">
              <c16:uniqueId val="{00000001-9809-43E8-9276-C210C58F8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431</c:v>
              </c:pt>
              <c:pt idx="1">
                <c:v>56</c:v>
              </c:pt>
              <c:pt idx="2">
                <c:v>114</c:v>
              </c:pt>
              <c:pt idx="3">
                <c:v>822</c:v>
              </c:pt>
              <c:pt idx="4">
                <c:v>218</c:v>
              </c:pt>
              <c:pt idx="5">
                <c:v>91</c:v>
              </c:pt>
              <c:pt idx="6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1-BDD6-4B66-8C7B-BD3870B4F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</c:v>
              </c:pt>
              <c:pt idx="1">
                <c:v>151</c:v>
              </c:pt>
              <c:pt idx="2">
                <c:v>127</c:v>
              </c:pt>
              <c:pt idx="3">
                <c:v>90</c:v>
              </c:pt>
              <c:pt idx="4">
                <c:v>46</c:v>
              </c:pt>
              <c:pt idx="5">
                <c:v>79</c:v>
              </c:pt>
              <c:pt idx="6">
                <c:v>648</c:v>
              </c:pt>
              <c:pt idx="7">
                <c:v>172</c:v>
              </c:pt>
              <c:pt idx="8">
                <c:v>38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B6D1-410E-BC75-2E9B3D0EE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208</c:v>
              </c:pt>
              <c:pt idx="1">
                <c:v>252</c:v>
              </c:pt>
              <c:pt idx="2">
                <c:v>102</c:v>
              </c:pt>
              <c:pt idx="3">
                <c:v>56</c:v>
              </c:pt>
              <c:pt idx="4">
                <c:v>148</c:v>
              </c:pt>
              <c:pt idx="5">
                <c:v>924</c:v>
              </c:pt>
              <c:pt idx="6">
                <c:v>51</c:v>
              </c:pt>
              <c:pt idx="7">
                <c:v>76</c:v>
              </c:pt>
              <c:pt idx="8">
                <c:v>118</c:v>
              </c:pt>
              <c:pt idx="9">
                <c:v>70</c:v>
              </c:pt>
              <c:pt idx="10">
                <c:v>281</c:v>
              </c:pt>
              <c:pt idx="11">
                <c:v>92</c:v>
              </c:pt>
              <c:pt idx="12">
                <c:v>180</c:v>
              </c:pt>
              <c:pt idx="13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1-033A-4B98-9B0D-92152B83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164</c:v>
              </c:pt>
              <c:pt idx="1">
                <c:v>62</c:v>
              </c:pt>
              <c:pt idx="2">
                <c:v>172</c:v>
              </c:pt>
              <c:pt idx="3">
                <c:v>83</c:v>
              </c:pt>
              <c:pt idx="4">
                <c:v>703</c:v>
              </c:pt>
              <c:pt idx="5">
                <c:v>77</c:v>
              </c:pt>
              <c:pt idx="6">
                <c:v>90</c:v>
              </c:pt>
              <c:pt idx="7">
                <c:v>203</c:v>
              </c:pt>
              <c:pt idx="8">
                <c:v>108</c:v>
              </c:pt>
              <c:pt idx="9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1-BF85-41B3-A084-118E10522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Seguridad colectiva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</c:v>
              </c:pt>
              <c:pt idx="2">
                <c:v>13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49A-4EB8-92FE-F47BDD084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</c:v>
              </c:pt>
              <c:pt idx="2">
                <c:v>15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FD4-41FF-820B-65B6D6975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3C3-4934-A2AB-322203E6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Omisión deber socorro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942-4AE8-868E-CC0A6FE4A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</c:v>
              </c:pt>
              <c:pt idx="1">
                <c:v>22</c:v>
              </c:pt>
              <c:pt idx="2">
                <c:v>26</c:v>
              </c:pt>
              <c:pt idx="3">
                <c:v>12</c:v>
              </c:pt>
              <c:pt idx="4">
                <c:v>17</c:v>
              </c:pt>
              <c:pt idx="5">
                <c:v>16</c:v>
              </c:pt>
              <c:pt idx="6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F8A7-4A5E-9374-2F7D3031A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65-458B-AB69-EA99D88B0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65-458B-AB69-EA99D88B04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1234</c:v>
                </c:pt>
                <c:pt idx="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5-458B-AB69-EA99D88B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</c:v>
              </c:pt>
              <c:pt idx="1">
                <c:v>11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1</c:v>
              </c:pt>
              <c:pt idx="6">
                <c:v>39</c:v>
              </c:pt>
              <c:pt idx="7">
                <c:v>1</c:v>
              </c:pt>
              <c:pt idx="8">
                <c:v>4</c:v>
              </c:pt>
              <c:pt idx="9">
                <c:v>16</c:v>
              </c:pt>
              <c:pt idx="10">
                <c:v>2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824-454D-96C4-C2F2DF28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0"/>
          <c:w val="0.2893563057093110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271</c:v>
              </c:pt>
              <c:pt idx="1">
                <c:v>309</c:v>
              </c:pt>
              <c:pt idx="2">
                <c:v>241</c:v>
              </c:pt>
              <c:pt idx="3">
                <c:v>103</c:v>
              </c:pt>
              <c:pt idx="4">
                <c:v>668</c:v>
              </c:pt>
              <c:pt idx="5">
                <c:v>97</c:v>
              </c:pt>
              <c:pt idx="6">
                <c:v>744</c:v>
              </c:pt>
              <c:pt idx="7">
                <c:v>335</c:v>
              </c:pt>
              <c:pt idx="8">
                <c:v>148</c:v>
              </c:pt>
              <c:pt idx="9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F9E3-41C1-8B8C-81C53341F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7C-48D2-9FD7-6C3424B9E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7C-48D2-9FD7-6C3424B9E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7C-48D2-9FD7-6C3424B9E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D7C-48D2-9FD7-6C3424B9E23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7C-48D2-9FD7-6C3424B9E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12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7C-48D2-9FD7-6C3424B9E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40-4295-83F0-E10707395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40-4295-83F0-E10707395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40-4295-83F0-E10707395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40-4295-83F0-E10707395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340-4295-83F0-E10707395CF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0-4295-83F0-E10707395CF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0-4295-83F0-E10707395CF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0-4295-83F0-E10707395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24</c:v>
                </c:pt>
                <c:pt idx="1">
                  <c:v>6</c:v>
                </c:pt>
                <c:pt idx="2">
                  <c:v>24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40-4295-83F0-E10707395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1086</c:v>
                </c:pt>
                <c:pt idx="1">
                  <c:v>73</c:v>
                </c:pt>
                <c:pt idx="2">
                  <c:v>32</c:v>
                </c:pt>
                <c:pt idx="3">
                  <c:v>949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6-47EF-B2A9-D9526C5A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36-4BB9-8C10-AF35364E0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336</c:v>
                </c:pt>
                <c:pt idx="1">
                  <c:v>30</c:v>
                </c:pt>
                <c:pt idx="2">
                  <c:v>87</c:v>
                </c:pt>
                <c:pt idx="3">
                  <c:v>103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BE-4C75-8DA2-9DD7FCBF4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128</c:v>
                </c:pt>
                <c:pt idx="1">
                  <c:v>353</c:v>
                </c:pt>
                <c:pt idx="2">
                  <c:v>13</c:v>
                </c:pt>
                <c:pt idx="3">
                  <c:v>22</c:v>
                </c:pt>
                <c:pt idx="4">
                  <c:v>94</c:v>
                </c:pt>
                <c:pt idx="5">
                  <c:v>332</c:v>
                </c:pt>
                <c:pt idx="6">
                  <c:v>0</c:v>
                </c:pt>
                <c:pt idx="7">
                  <c:v>0</c:v>
                </c:pt>
                <c:pt idx="8">
                  <c:v>71</c:v>
                </c:pt>
                <c:pt idx="9">
                  <c:v>5</c:v>
                </c:pt>
                <c:pt idx="10">
                  <c:v>6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E-4F6C-9277-569DED2AA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1-44A2-9788-B412E1D9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36</c:v>
              </c:pt>
              <c:pt idx="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6B5A-43B1-9EDF-8310B2DE5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C8-4EE2-B66C-17C157F66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C8-4EE2-B66C-17C157F66D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848</c:v>
                </c:pt>
                <c:pt idx="1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C8-4EE2-B66C-17C157F6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2</c:v>
              </c:pt>
              <c:pt idx="2">
                <c:v>91</c:v>
              </c:pt>
              <c:pt idx="3">
                <c:v>58</c:v>
              </c:pt>
              <c:pt idx="4">
                <c:v>3</c:v>
              </c:pt>
              <c:pt idx="5">
                <c:v>3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C74B-4E76-BF5A-EA2C906DE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00094242937548"/>
          <c:y val="0.32321455361841378"/>
          <c:w val="0.30457839624539013"/>
          <c:h val="0.3761383024281670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2</c:v>
              </c:pt>
              <c:pt idx="1">
                <c:v>221</c:v>
              </c:pt>
              <c:pt idx="2">
                <c:v>67</c:v>
              </c:pt>
              <c:pt idx="3">
                <c:v>5</c:v>
              </c:pt>
              <c:pt idx="4">
                <c:v>24</c:v>
              </c:pt>
              <c:pt idx="5">
                <c:v>14</c:v>
              </c:pt>
              <c:pt idx="6">
                <c:v>95</c:v>
              </c:pt>
              <c:pt idx="7">
                <c:v>78</c:v>
              </c:pt>
              <c:pt idx="8">
                <c:v>9</c:v>
              </c:pt>
              <c:pt idx="9">
                <c:v>3</c:v>
              </c:pt>
              <c:pt idx="10">
                <c:v>3</c:v>
              </c:pt>
              <c:pt idx="11">
                <c:v>17</c:v>
              </c:pt>
              <c:pt idx="12">
                <c:v>18</c:v>
              </c:pt>
              <c:pt idx="13">
                <c:v>11</c:v>
              </c:pt>
              <c:pt idx="14">
                <c:v>37</c:v>
              </c:pt>
              <c:pt idx="15">
                <c:v>44</c:v>
              </c:pt>
              <c:pt idx="16">
                <c:v>3</c:v>
              </c:pt>
              <c:pt idx="17">
                <c:v>238</c:v>
              </c:pt>
              <c:pt idx="18">
                <c:v>10</c:v>
              </c:pt>
              <c:pt idx="1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7CF1-4DC4-82FA-16CB2E4D8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D2-4AAC-9D25-2C8303171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D2-4AAC-9D25-2C83031710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D2-4AAC-9D25-2C8303171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65-4448-99C5-D195AAB48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65-4448-99C5-D195AAB48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65-4448-99C5-D195AAB48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D65-4448-99C5-D195AAB48F7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65-4448-99C5-D195AAB48F7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189</c:v>
              </c:pt>
              <c:pt idx="1">
                <c:v>41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31BE-4B78-813B-0F97A00D5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</c:v>
              </c:pt>
              <c:pt idx="1">
                <c:v>10</c:v>
              </c:pt>
              <c:pt idx="2">
                <c:v>2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6CD1-4E8A-BB16-E482B6630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7</c:v>
              </c:pt>
              <c:pt idx="2">
                <c:v>12</c:v>
              </c:pt>
              <c:pt idx="3">
                <c:v>25</c:v>
              </c:pt>
              <c:pt idx="4">
                <c:v>82</c:v>
              </c:pt>
              <c:pt idx="5">
                <c:v>129</c:v>
              </c:pt>
              <c:pt idx="6">
                <c:v>15</c:v>
              </c:pt>
              <c:pt idx="7">
                <c:v>2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5DFE-44C6-A779-C5F1838F0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5E3-4D68-B3DC-D69E99942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11-4143-8510-96D989413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11-4143-8510-96D9894137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64</c:v>
                </c:pt>
                <c:pt idx="1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1-4143-8510-96D98941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2A-41E3-B9D4-460F10106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2A-41E3-B9D4-460F10106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2A-41E3-B9D4-460F10106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42A-41E3-B9D4-460F10106DF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A-41E3-B9D4-460F10106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158</c:v>
                </c:pt>
                <c:pt idx="1">
                  <c:v>224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A-41E3-B9D4-460F10106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A7-4E98-9157-DE0B70112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A7-4E98-9157-DE0B701123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809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7-4E98-9157-DE0B70112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810</c:v>
              </c:pt>
              <c:pt idx="1">
                <c:v>225</c:v>
              </c:pt>
              <c:pt idx="2">
                <c:v>10</c:v>
              </c:pt>
              <c:pt idx="3">
                <c:v>24</c:v>
              </c:pt>
              <c:pt idx="4">
                <c:v>11</c:v>
              </c:pt>
              <c:pt idx="5">
                <c:v>396</c:v>
              </c:pt>
            </c:numLit>
          </c:val>
          <c:extLst>
            <c:ext xmlns:c16="http://schemas.microsoft.com/office/drawing/2014/chart" uri="{C3380CC4-5D6E-409C-BE32-E72D297353CC}">
              <c16:uniqueId val="{00000001-EC45-4BC0-BFC9-0BBA44844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266</c:v>
              </c:pt>
              <c:pt idx="1">
                <c:v>122</c:v>
              </c:pt>
              <c:pt idx="2">
                <c:v>2</c:v>
              </c:pt>
              <c:pt idx="3">
                <c:v>8</c:v>
              </c:pt>
              <c:pt idx="4">
                <c:v>2</c:v>
              </c:pt>
              <c:pt idx="5">
                <c:v>234</c:v>
              </c:pt>
            </c:numLit>
          </c:val>
          <c:extLst>
            <c:ext xmlns:c16="http://schemas.microsoft.com/office/drawing/2014/chart" uri="{C3380CC4-5D6E-409C-BE32-E72D297353CC}">
              <c16:uniqueId val="{00000001-B17D-4925-B703-BA379A39F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449</c:v>
              </c:pt>
              <c:pt idx="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0106-44A8-9FE4-75EC235F8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12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D9DC-484C-A729-63569DC25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10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C56F-475C-BAF7-D668C5F2A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2621-44DE-B50E-5F288BB7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F26C-44E4-8877-067277B7B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240</c:v>
              </c:pt>
              <c:pt idx="2">
                <c:v>48</c:v>
              </c:pt>
              <c:pt idx="3">
                <c:v>1</c:v>
              </c:pt>
              <c:pt idx="4">
                <c:v>8</c:v>
              </c:pt>
              <c:pt idx="5">
                <c:v>117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B6C-428A-8F65-EA49CB6E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3E-4732-9258-5B0A1B436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3E-4732-9258-5B0A1B4362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E-4732-9258-5B0A1B436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485</c:v>
              </c:pt>
              <c:pt idx="2">
                <c:v>18</c:v>
              </c:pt>
              <c:pt idx="3">
                <c:v>13</c:v>
              </c:pt>
              <c:pt idx="4">
                <c:v>294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2833-4F20-94C1-5221B6DFB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354</c:v>
              </c:pt>
              <c:pt idx="2">
                <c:v>11</c:v>
              </c:pt>
              <c:pt idx="3">
                <c:v>9</c:v>
              </c:pt>
              <c:pt idx="4">
                <c:v>265</c:v>
              </c:pt>
            </c:numLit>
          </c:val>
          <c:extLst>
            <c:ext xmlns:c16="http://schemas.microsoft.com/office/drawing/2014/chart" uri="{C3380CC4-5D6E-409C-BE32-E72D297353CC}">
              <c16:uniqueId val="{00000001-60B7-4109-843F-50EB4FC8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57</c:v>
              </c:pt>
              <c:pt idx="2">
                <c:v>13</c:v>
              </c:pt>
              <c:pt idx="3">
                <c:v>7</c:v>
              </c:pt>
              <c:pt idx="4">
                <c:v>39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703-4112-9768-D474ED215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30</c:v>
              </c:pt>
              <c:pt idx="2">
                <c:v>12</c:v>
              </c:pt>
              <c:pt idx="3">
                <c:v>8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238E-4BD8-AB08-37BCDCC91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2AE4-427E-BFC2-E746237F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394</c:v>
              </c:pt>
              <c:pt idx="2">
                <c:v>24</c:v>
              </c:pt>
              <c:pt idx="3">
                <c:v>15</c:v>
              </c:pt>
              <c:pt idx="4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1-F48B-4224-B497-7AA0AA8C9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</c:v>
              </c:pt>
              <c:pt idx="2">
                <c:v>16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E98-4D91-A36A-3C31B23B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106</c:v>
              </c:pt>
              <c:pt idx="2">
                <c:v>1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3DFD-4C06-8752-2981B5407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14</c:v>
              </c:pt>
              <c:pt idx="2">
                <c:v>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E01-4F98-8621-159BA6009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975-490F-A611-075EC5570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2E-47D6-8EA4-FDD92391C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2E-47D6-8EA4-FDD92391C4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61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2E-47D6-8EA4-FDD92391C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0E-470F-8F3F-E813F7296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0E-470F-8F3F-E813F7296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0E-470F-8F3F-E813F7296D7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0E-470F-8F3F-E813F7296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BA-4662-A9D1-A3729A04E6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BA-4662-A9D1-A3729A04E6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456</c:v>
                </c:pt>
                <c:pt idx="1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BA-4662-A9D1-A3729A04E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8C2E5FA-A297-422D-950B-EA7BC8C34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6</xdr:row>
      <xdr:rowOff>171450</xdr:rowOff>
    </xdr:from>
    <xdr:to>
      <xdr:col>11</xdr:col>
      <xdr:colOff>43815</xdr:colOff>
      <xdr:row>19</xdr:row>
      <xdr:rowOff>28575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C83C176-C2CB-4D3A-9BB4-DF3FD80AD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289560</xdr:colOff>
      <xdr:row>6</xdr:row>
      <xdr:rowOff>161925</xdr:rowOff>
    </xdr:from>
    <xdr:to>
      <xdr:col>14</xdr:col>
      <xdr:colOff>251460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5AEF4D4-876F-499F-A3B2-5A7D2F1CF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074B43E-DA73-45FB-8C52-FD64EE776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B2ACE8D-04A6-4951-8A18-7603F8740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8FEFF74-3F21-4C64-8098-818090D8F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27F0570-36BA-4BB8-8C15-EDEC4EA9B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91A222B-7DE8-404C-AF56-02FD21939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2F7547F-B1F0-4B91-891E-ED92B38CF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32E9AB3-D899-40E5-A745-CC1D51AB0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A650FCD-59EC-4352-98C4-1FC0E9FB9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3902868-A0A5-4102-82EF-C64ACA598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B6F79B7-8F23-4F01-B5FE-0AF6A34EB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B984A8C-A2FB-E2C6-EEC7-465F7B8E0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301625</xdr:colOff>
      <xdr:row>6</xdr:row>
      <xdr:rowOff>187325</xdr:rowOff>
    </xdr:from>
    <xdr:to>
      <xdr:col>21</xdr:col>
      <xdr:colOff>555625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00A354C-1194-113B-520D-C1037389C1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457200</xdr:colOff>
      <xdr:row>8</xdr:row>
      <xdr:rowOff>101599</xdr:rowOff>
    </xdr:from>
    <xdr:to>
      <xdr:col>53</xdr:col>
      <xdr:colOff>349250</xdr:colOff>
      <xdr:row>17</xdr:row>
      <xdr:rowOff>152399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F31ECF3-8584-88DB-CBF9-6CA2B6CDD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269875</xdr:colOff>
      <xdr:row>8</xdr:row>
      <xdr:rowOff>28575</xdr:rowOff>
    </xdr:from>
    <xdr:to>
      <xdr:col>59</xdr:col>
      <xdr:colOff>742950</xdr:colOff>
      <xdr:row>17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5E60EC2-1900-12EA-21A0-A52300180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212725</xdr:colOff>
      <xdr:row>7</xdr:row>
      <xdr:rowOff>158750</xdr:rowOff>
    </xdr:from>
    <xdr:to>
      <xdr:col>73</xdr:col>
      <xdr:colOff>219075</xdr:colOff>
      <xdr:row>18</xdr:row>
      <xdr:rowOff>127000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DD611E8-2355-627B-7FB0-176EB8EA8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3175</xdr:colOff>
      <xdr:row>23</xdr:row>
      <xdr:rowOff>63500</xdr:rowOff>
    </xdr:from>
    <xdr:to>
      <xdr:col>72</xdr:col>
      <xdr:colOff>3175</xdr:colOff>
      <xdr:row>35</xdr:row>
      <xdr:rowOff>139700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630F953-0E21-6956-AE9A-8EF32FDC98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58F72CF-C0DA-4A77-3C72-8BD0D48A50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133350</xdr:colOff>
      <xdr:row>3</xdr:row>
      <xdr:rowOff>44450</xdr:rowOff>
    </xdr:from>
    <xdr:to>
      <xdr:col>9</xdr:col>
      <xdr:colOff>3060700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5E714E8-98A6-965C-3CB4-B44A72107A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15875</xdr:colOff>
      <xdr:row>3</xdr:row>
      <xdr:rowOff>44450</xdr:rowOff>
    </xdr:from>
    <xdr:to>
      <xdr:col>14</xdr:col>
      <xdr:colOff>2882900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262C0FD-4E50-DB0E-AA32-6A514A573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15875</xdr:colOff>
      <xdr:row>3</xdr:row>
      <xdr:rowOff>73025</xdr:rowOff>
    </xdr:from>
    <xdr:to>
      <xdr:col>19</xdr:col>
      <xdr:colOff>3302000</xdr:colOff>
      <xdr:row>20</xdr:row>
      <xdr:rowOff>92075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BBFFFEB-B887-10C1-3C78-65BBCB761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501650</xdr:colOff>
      <xdr:row>3</xdr:row>
      <xdr:rowOff>73025</xdr:rowOff>
    </xdr:from>
    <xdr:to>
      <xdr:col>24</xdr:col>
      <xdr:colOff>3263900</xdr:colOff>
      <xdr:row>20</xdr:row>
      <xdr:rowOff>92075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8A1B64F-DA70-45C6-02B0-72DBB0E3F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44450</xdr:colOff>
      <xdr:row>3</xdr:row>
      <xdr:rowOff>25400</xdr:rowOff>
    </xdr:from>
    <xdr:to>
      <xdr:col>29</xdr:col>
      <xdr:colOff>3330575</xdr:colOff>
      <xdr:row>20</xdr:row>
      <xdr:rowOff>44450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F613008-2ED9-3E84-30BE-4A7470C68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285750</xdr:colOff>
      <xdr:row>3</xdr:row>
      <xdr:rowOff>44450</xdr:rowOff>
    </xdr:from>
    <xdr:to>
      <xdr:col>34</xdr:col>
      <xdr:colOff>3048000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5E274D9-6B1A-C1FD-96BC-54227BB51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196850</xdr:colOff>
      <xdr:row>3</xdr:row>
      <xdr:rowOff>63500</xdr:rowOff>
    </xdr:from>
    <xdr:to>
      <xdr:col>39</xdr:col>
      <xdr:colOff>2959100</xdr:colOff>
      <xdr:row>20</xdr:row>
      <xdr:rowOff>82550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9DA09C4-1F59-17D9-7F93-781D54BDF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184150</xdr:colOff>
      <xdr:row>2</xdr:row>
      <xdr:rowOff>139700</xdr:rowOff>
    </xdr:from>
    <xdr:to>
      <xdr:col>44</xdr:col>
      <xdr:colOff>2946400</xdr:colOff>
      <xdr:row>20</xdr:row>
      <xdr:rowOff>6350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6A68987-79C6-995C-0F72-553E4F030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196850</xdr:colOff>
      <xdr:row>3</xdr:row>
      <xdr:rowOff>15875</xdr:rowOff>
    </xdr:from>
    <xdr:to>
      <xdr:col>49</xdr:col>
      <xdr:colOff>2959100</xdr:colOff>
      <xdr:row>20</xdr:row>
      <xdr:rowOff>34925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575243A-F5F9-7CF6-E64B-DA52D5EC2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266700</xdr:colOff>
      <xdr:row>2</xdr:row>
      <xdr:rowOff>139700</xdr:rowOff>
    </xdr:from>
    <xdr:to>
      <xdr:col>54</xdr:col>
      <xdr:colOff>3028950</xdr:colOff>
      <xdr:row>23</xdr:row>
      <xdr:rowOff>76200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16E2A7C-3B7B-00D9-C67A-14624EEF6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98425</xdr:colOff>
      <xdr:row>3</xdr:row>
      <xdr:rowOff>53975</xdr:rowOff>
    </xdr:from>
    <xdr:to>
      <xdr:col>59</xdr:col>
      <xdr:colOff>2889250</xdr:colOff>
      <xdr:row>20</xdr:row>
      <xdr:rowOff>73025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AAC66DA-2C12-F9DB-8191-809C522FF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19CEEA-B8D3-4B36-BFF9-B252829C6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BFE1C8-8DBC-4C6C-8F61-FBECFA97C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FC23236-9166-4242-894D-3C059C553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3A55D0E-752E-4D1A-A1B5-31F9B6DB3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7799AFE-D168-4EED-ACD7-5D123B842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56C532-C5B9-4A1B-84CD-2C2B33387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CBF7368-4FFB-4549-9A6E-F7B9F6AD0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298450</xdr:colOff>
      <xdr:row>11</xdr:row>
      <xdr:rowOff>50800</xdr:rowOff>
    </xdr:from>
    <xdr:to>
      <xdr:col>13</xdr:col>
      <xdr:colOff>755650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A42FD5E8-CC49-5F71-6AE1-BFD1F65481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615950</xdr:colOff>
      <xdr:row>6</xdr:row>
      <xdr:rowOff>374072</xdr:rowOff>
    </xdr:from>
    <xdr:to>
      <xdr:col>29</xdr:col>
      <xdr:colOff>239568</xdr:colOff>
      <xdr:row>26</xdr:row>
      <xdr:rowOff>113722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3CD3DBE8-7A80-97C8-1087-A1967E30A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389082</xdr:colOff>
      <xdr:row>12</xdr:row>
      <xdr:rowOff>58881</xdr:rowOff>
    </xdr:from>
    <xdr:to>
      <xdr:col>44</xdr:col>
      <xdr:colOff>39832</xdr:colOff>
      <xdr:row>36</xdr:row>
      <xdr:rowOff>58881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290C375A-93BD-E04F-7E7C-E0D9D5CA02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E2E03B5-5271-4EBB-8302-484207A00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AFEA26A-5F5E-4735-99C1-CC6BE97C8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73025</xdr:colOff>
      <xdr:row>3</xdr:row>
      <xdr:rowOff>0</xdr:rowOff>
    </xdr:from>
    <xdr:to>
      <xdr:col>12</xdr:col>
      <xdr:colOff>2990850</xdr:colOff>
      <xdr:row>22</xdr:row>
      <xdr:rowOff>44450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0DB9072-86A5-492F-2830-31B5D1E0C5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</xdr:colOff>
      <xdr:row>2</xdr:row>
      <xdr:rowOff>152400</xdr:rowOff>
    </xdr:from>
    <xdr:to>
      <xdr:col>17</xdr:col>
      <xdr:colOff>2800350</xdr:colOff>
      <xdr:row>22</xdr:row>
      <xdr:rowOff>34925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FE5F6E5-AC94-C202-A2F0-D223A71746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38100</xdr:colOff>
      <xdr:row>3</xdr:row>
      <xdr:rowOff>38100</xdr:rowOff>
    </xdr:from>
    <xdr:to>
      <xdr:col>22</xdr:col>
      <xdr:colOff>2800350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5089153-AFCA-0B07-5D6D-253A7153B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3403600</xdr:colOff>
      <xdr:row>2</xdr:row>
      <xdr:rowOff>152400</xdr:rowOff>
    </xdr:from>
    <xdr:to>
      <xdr:col>34</xdr:col>
      <xdr:colOff>749300</xdr:colOff>
      <xdr:row>22</xdr:row>
      <xdr:rowOff>34925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0350760-C9FE-348E-C876-8FA8F6361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73AECF6-48B1-43D5-A5BE-E102181B5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35F77B4-24EC-4D85-B2BD-1B087091F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130175</xdr:colOff>
      <xdr:row>2</xdr:row>
      <xdr:rowOff>133350</xdr:rowOff>
    </xdr:from>
    <xdr:to>
      <xdr:col>12</xdr:col>
      <xdr:colOff>2876550</xdr:colOff>
      <xdr:row>22</xdr:row>
      <xdr:rowOff>15875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9C71A8E-9390-1165-7E7A-46A0ADC11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95250</xdr:colOff>
      <xdr:row>3</xdr:row>
      <xdr:rowOff>0</xdr:rowOff>
    </xdr:from>
    <xdr:to>
      <xdr:col>17</xdr:col>
      <xdr:colOff>2857500</xdr:colOff>
      <xdr:row>22</xdr:row>
      <xdr:rowOff>44450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C072A3C-A241-58EF-AC0B-5A67F17CE4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A53315B-7EC2-441B-88C0-9FFB1DEC6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0891EB1-0DB6-4BA5-AD36-FB68A71AC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49A9E4A-ED0B-66AB-04CA-49B030D4F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C448942-3828-65C7-676C-66C603F2C0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D57B700-7075-DEA0-A076-A1C61CA4E2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130175</xdr:colOff>
      <xdr:row>3</xdr:row>
      <xdr:rowOff>66675</xdr:rowOff>
    </xdr:from>
    <xdr:to>
      <xdr:col>19</xdr:col>
      <xdr:colOff>2711450</xdr:colOff>
      <xdr:row>19</xdr:row>
      <xdr:rowOff>123825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5B1118A-393E-3493-B71A-D33790042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3432175</xdr:colOff>
      <xdr:row>3</xdr:row>
      <xdr:rowOff>104775</xdr:rowOff>
    </xdr:from>
    <xdr:to>
      <xdr:col>24</xdr:col>
      <xdr:colOff>2384425</xdr:colOff>
      <xdr:row>20</xdr:row>
      <xdr:rowOff>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6374231-E9DE-52E9-8E4C-B745974B0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F693A28-0C42-FFF2-FB16-E9221500D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80C206B-34A5-B061-8C34-6FDE3B854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1D89ADC-7090-B4FD-2B6B-E0946AF7A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A62C9D7-E9DA-E9C0-2B7B-6EF0B6BA5A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3581400</xdr:colOff>
      <xdr:row>3</xdr:row>
      <xdr:rowOff>85725</xdr:rowOff>
    </xdr:from>
    <xdr:to>
      <xdr:col>24</xdr:col>
      <xdr:colOff>2533650</xdr:colOff>
      <xdr:row>19</xdr:row>
      <xdr:rowOff>142875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65136C5-395A-C397-02FB-4AEF975A4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50800</xdr:colOff>
      <xdr:row>2</xdr:row>
      <xdr:rowOff>123825</xdr:rowOff>
    </xdr:from>
    <xdr:to>
      <xdr:col>49</xdr:col>
      <xdr:colOff>2670175</xdr:colOff>
      <xdr:row>19</xdr:row>
      <xdr:rowOff>19050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1DC9FF3-1A09-F4B7-78ED-E46F4AA35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53975</xdr:colOff>
      <xdr:row>2</xdr:row>
      <xdr:rowOff>152400</xdr:rowOff>
    </xdr:from>
    <xdr:to>
      <xdr:col>59</xdr:col>
      <xdr:colOff>2673350</xdr:colOff>
      <xdr:row>19</xdr:row>
      <xdr:rowOff>47625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05381EA2-8159-1D44-E75A-4843E06DB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F440759-2425-2092-0E6C-0630BCD43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8104B15-6EF6-AC86-C6FD-A93B781FC2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114300</xdr:colOff>
      <xdr:row>3</xdr:row>
      <xdr:rowOff>85725</xdr:rowOff>
    </xdr:from>
    <xdr:to>
      <xdr:col>17</xdr:col>
      <xdr:colOff>466725</xdr:colOff>
      <xdr:row>21</xdr:row>
      <xdr:rowOff>123825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87FF8F1-8F99-A622-72D2-C85D756C0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295275</xdr:colOff>
      <xdr:row>3</xdr:row>
      <xdr:rowOff>85725</xdr:rowOff>
    </xdr:from>
    <xdr:to>
      <xdr:col>26</xdr:col>
      <xdr:colOff>22225</xdr:colOff>
      <xdr:row>21</xdr:row>
      <xdr:rowOff>123825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353A7FD-047B-7300-A1F1-56476617D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jvEct3HQWRlDTQcnX150zSWUyyq/AZBjXBSjoDbuXHNge5MrZz8VO3QDr1cKbEHZK67qrqpaam+sNdv/DS0Bbw==" saltValue="qhgB6YxOJRX2edZaGbd6N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5" width="13.710937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4</v>
      </c>
      <c r="D5" s="12">
        <v>1</v>
      </c>
      <c r="E5" s="20">
        <v>2</v>
      </c>
    </row>
    <row r="6" spans="1:5" x14ac:dyDescent="0.25">
      <c r="A6" s="19" t="s">
        <v>1195</v>
      </c>
      <c r="B6" s="15"/>
      <c r="C6" s="12">
        <v>4</v>
      </c>
      <c r="D6" s="12">
        <v>2</v>
      </c>
      <c r="E6" s="20">
        <v>2</v>
      </c>
    </row>
    <row r="7" spans="1:5" x14ac:dyDescent="0.25">
      <c r="A7" s="19" t="s">
        <v>1196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1197</v>
      </c>
      <c r="B8" s="15"/>
      <c r="C8" s="12">
        <v>16</v>
      </c>
      <c r="D8" s="12">
        <v>9</v>
      </c>
      <c r="E8" s="20">
        <v>7</v>
      </c>
    </row>
    <row r="9" spans="1:5" x14ac:dyDescent="0.25">
      <c r="A9" s="19" t="s">
        <v>615</v>
      </c>
      <c r="B9" s="15"/>
      <c r="C9" s="12">
        <v>1</v>
      </c>
      <c r="D9" s="12">
        <v>0</v>
      </c>
      <c r="E9" s="20">
        <v>1</v>
      </c>
    </row>
    <row r="10" spans="1:5" x14ac:dyDescent="0.25">
      <c r="A10" s="19" t="s">
        <v>1198</v>
      </c>
      <c r="B10" s="15"/>
      <c r="C10" s="12">
        <v>2</v>
      </c>
      <c r="D10" s="12">
        <v>2</v>
      </c>
      <c r="E10" s="20">
        <v>0</v>
      </c>
    </row>
    <row r="11" spans="1:5" x14ac:dyDescent="0.25">
      <c r="A11" s="202" t="s">
        <v>956</v>
      </c>
      <c r="B11" s="203"/>
      <c r="C11" s="29">
        <v>27</v>
      </c>
      <c r="D11" s="29">
        <v>14</v>
      </c>
      <c r="E11" s="29">
        <v>12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1"/>
    </row>
    <row r="15" spans="1:5" x14ac:dyDescent="0.25">
      <c r="A15" s="19" t="s">
        <v>1201</v>
      </c>
      <c r="B15" s="15"/>
      <c r="C15" s="21"/>
    </row>
    <row r="16" spans="1:5" x14ac:dyDescent="0.25">
      <c r="A16" s="19" t="s">
        <v>1202</v>
      </c>
      <c r="B16" s="15"/>
      <c r="C16" s="21"/>
    </row>
    <row r="17" spans="1:3" x14ac:dyDescent="0.25">
      <c r="A17" s="202" t="s">
        <v>956</v>
      </c>
      <c r="B17" s="203"/>
      <c r="C17" s="36"/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0">
        <v>8</v>
      </c>
    </row>
    <row r="22" spans="1:3" x14ac:dyDescent="0.25">
      <c r="A22" s="19" t="s">
        <v>1195</v>
      </c>
      <c r="B22" s="15"/>
      <c r="C22" s="20">
        <v>6</v>
      </c>
    </row>
    <row r="23" spans="1:3" x14ac:dyDescent="0.25">
      <c r="A23" s="19" t="s">
        <v>1196</v>
      </c>
      <c r="B23" s="15"/>
      <c r="C23" s="20">
        <v>1</v>
      </c>
    </row>
    <row r="24" spans="1:3" x14ac:dyDescent="0.25">
      <c r="A24" s="19" t="s">
        <v>1197</v>
      </c>
      <c r="B24" s="15"/>
      <c r="C24" s="20">
        <v>31</v>
      </c>
    </row>
    <row r="25" spans="1:3" x14ac:dyDescent="0.25">
      <c r="A25" s="19" t="s">
        <v>615</v>
      </c>
      <c r="B25" s="15"/>
      <c r="C25" s="20">
        <v>23</v>
      </c>
    </row>
    <row r="26" spans="1:3" x14ac:dyDescent="0.25">
      <c r="A26" s="19" t="s">
        <v>1198</v>
      </c>
      <c r="B26" s="15"/>
      <c r="C26" s="20">
        <v>26</v>
      </c>
    </row>
    <row r="27" spans="1:3" x14ac:dyDescent="0.25">
      <c r="A27" s="202" t="s">
        <v>956</v>
      </c>
      <c r="B27" s="203"/>
      <c r="C27" s="29">
        <v>95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4</v>
      </c>
    </row>
    <row r="32" spans="1:3" x14ac:dyDescent="0.25">
      <c r="A32" s="19" t="s">
        <v>1049</v>
      </c>
      <c r="B32" s="15"/>
      <c r="C32" s="21"/>
    </row>
    <row r="33" spans="1:3" x14ac:dyDescent="0.25">
      <c r="A33" s="19" t="s">
        <v>1204</v>
      </c>
      <c r="B33" s="15"/>
      <c r="C33" s="20">
        <v>106</v>
      </c>
    </row>
    <row r="34" spans="1:3" x14ac:dyDescent="0.25">
      <c r="A34" s="19" t="s">
        <v>1147</v>
      </c>
      <c r="B34" s="15"/>
      <c r="C34" s="20">
        <v>1</v>
      </c>
    </row>
    <row r="35" spans="1:3" x14ac:dyDescent="0.25">
      <c r="A35" s="19" t="s">
        <v>1205</v>
      </c>
      <c r="B35" s="15"/>
      <c r="C35" s="20">
        <v>27</v>
      </c>
    </row>
    <row r="36" spans="1:3" x14ac:dyDescent="0.25">
      <c r="A36" s="19" t="s">
        <v>1051</v>
      </c>
      <c r="B36" s="15"/>
      <c r="C36" s="21"/>
    </row>
    <row r="37" spans="1:3" x14ac:dyDescent="0.25">
      <c r="A37" s="19" t="s">
        <v>1052</v>
      </c>
      <c r="B37" s="15"/>
      <c r="C37" s="21"/>
    </row>
    <row r="38" spans="1:3" x14ac:dyDescent="0.25">
      <c r="A38" s="19" t="s">
        <v>1110</v>
      </c>
      <c r="B38" s="15"/>
      <c r="C38" s="21"/>
    </row>
    <row r="39" spans="1:3" x14ac:dyDescent="0.25">
      <c r="A39" s="19" t="s">
        <v>1111</v>
      </c>
      <c r="B39" s="15"/>
      <c r="C39" s="21"/>
    </row>
    <row r="40" spans="1:3" x14ac:dyDescent="0.25">
      <c r="A40" s="202" t="s">
        <v>956</v>
      </c>
      <c r="B40" s="203"/>
      <c r="C40" s="29">
        <v>138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>
        <v>0</v>
      </c>
    </row>
    <row r="45" spans="1:3" x14ac:dyDescent="0.25">
      <c r="A45" s="19" t="s">
        <v>1195</v>
      </c>
      <c r="B45" s="15"/>
      <c r="C45" s="20">
        <v>2</v>
      </c>
    </row>
    <row r="46" spans="1:3" x14ac:dyDescent="0.25">
      <c r="A46" s="19" t="s">
        <v>1196</v>
      </c>
      <c r="B46" s="15"/>
      <c r="C46" s="20">
        <v>0</v>
      </c>
    </row>
    <row r="47" spans="1:3" x14ac:dyDescent="0.25">
      <c r="A47" s="19" t="s">
        <v>1197</v>
      </c>
      <c r="B47" s="15"/>
      <c r="C47" s="20">
        <v>20</v>
      </c>
    </row>
    <row r="48" spans="1:3" x14ac:dyDescent="0.25">
      <c r="A48" s="19" t="s">
        <v>615</v>
      </c>
      <c r="B48" s="15"/>
      <c r="C48" s="20">
        <v>3</v>
      </c>
    </row>
    <row r="49" spans="1:3" x14ac:dyDescent="0.25">
      <c r="A49" s="19" t="s">
        <v>1198</v>
      </c>
      <c r="B49" s="15"/>
      <c r="C49" s="20">
        <v>11</v>
      </c>
    </row>
    <row r="50" spans="1:3" x14ac:dyDescent="0.25">
      <c r="A50" s="202" t="s">
        <v>956</v>
      </c>
      <c r="B50" s="203"/>
      <c r="C50" s="29">
        <v>36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1194</v>
      </c>
      <c r="B53" s="11" t="s">
        <v>79</v>
      </c>
      <c r="C53" s="21"/>
    </row>
    <row r="54" spans="1:3" x14ac:dyDescent="0.25">
      <c r="A54" s="190"/>
      <c r="B54" s="11" t="s">
        <v>82</v>
      </c>
      <c r="C54" s="21"/>
    </row>
    <row r="55" spans="1:3" x14ac:dyDescent="0.25">
      <c r="A55" s="188" t="s">
        <v>1195</v>
      </c>
      <c r="B55" s="11" t="s">
        <v>79</v>
      </c>
      <c r="C55" s="20">
        <v>1</v>
      </c>
    </row>
    <row r="56" spans="1:3" x14ac:dyDescent="0.25">
      <c r="A56" s="190"/>
      <c r="B56" s="11" t="s">
        <v>82</v>
      </c>
      <c r="C56" s="21"/>
    </row>
    <row r="57" spans="1:3" x14ac:dyDescent="0.25">
      <c r="A57" s="188" t="s">
        <v>1196</v>
      </c>
      <c r="B57" s="11" t="s">
        <v>79</v>
      </c>
      <c r="C57" s="21"/>
    </row>
    <row r="58" spans="1:3" x14ac:dyDescent="0.25">
      <c r="A58" s="190"/>
      <c r="B58" s="11" t="s">
        <v>82</v>
      </c>
      <c r="C58" s="21"/>
    </row>
    <row r="59" spans="1:3" x14ac:dyDescent="0.25">
      <c r="A59" s="188" t="s">
        <v>1197</v>
      </c>
      <c r="B59" s="11" t="s">
        <v>79</v>
      </c>
      <c r="C59" s="20">
        <v>14</v>
      </c>
    </row>
    <row r="60" spans="1:3" x14ac:dyDescent="0.25">
      <c r="A60" s="190"/>
      <c r="B60" s="11" t="s">
        <v>82</v>
      </c>
      <c r="C60" s="20">
        <v>5</v>
      </c>
    </row>
    <row r="61" spans="1:3" x14ac:dyDescent="0.25">
      <c r="A61" s="188" t="s">
        <v>615</v>
      </c>
      <c r="B61" s="11" t="s">
        <v>79</v>
      </c>
      <c r="C61" s="20">
        <v>1</v>
      </c>
    </row>
    <row r="62" spans="1:3" x14ac:dyDescent="0.25">
      <c r="A62" s="190"/>
      <c r="B62" s="11" t="s">
        <v>82</v>
      </c>
      <c r="C62" s="20">
        <v>1</v>
      </c>
    </row>
    <row r="63" spans="1:3" x14ac:dyDescent="0.25">
      <c r="A63" s="188" t="s">
        <v>1198</v>
      </c>
      <c r="B63" s="11" t="s">
        <v>79</v>
      </c>
      <c r="C63" s="20">
        <v>9</v>
      </c>
    </row>
    <row r="64" spans="1:3" x14ac:dyDescent="0.25">
      <c r="A64" s="190"/>
      <c r="B64" s="11" t="s">
        <v>82</v>
      </c>
      <c r="C64" s="20">
        <v>1</v>
      </c>
    </row>
    <row r="65" spans="1:3" x14ac:dyDescent="0.25">
      <c r="A65" s="202" t="s">
        <v>956</v>
      </c>
      <c r="B65" s="203"/>
      <c r="C65" s="29">
        <v>32</v>
      </c>
    </row>
    <row r="66" spans="1:3" x14ac:dyDescent="0.25">
      <c r="A66" s="22"/>
    </row>
  </sheetData>
  <sheetProtection algorithmName="SHA-512" hashValue="e+2J1fmCvJe44cXM505p41MiML+hwlvoaie1ck3tG/TBxwuM5p/ZG0eKUgPOpbGG5V1L+JBvs4+KyBZd7D35RQ==" saltValue="N/YbKosrDElBae0X6ffOz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7" t="s">
        <v>1210</v>
      </c>
    </row>
    <row r="5" spans="1:7" ht="22.5" x14ac:dyDescent="0.25">
      <c r="A5" s="191" t="s">
        <v>1212</v>
      </c>
      <c r="B5" s="32" t="s">
        <v>1213</v>
      </c>
      <c r="C5" s="12">
        <v>235</v>
      </c>
      <c r="D5" s="12">
        <v>38</v>
      </c>
      <c r="E5" s="12">
        <v>65</v>
      </c>
      <c r="F5" s="12">
        <v>1</v>
      </c>
      <c r="G5" s="38">
        <v>235</v>
      </c>
    </row>
    <row r="6" spans="1:7" x14ac:dyDescent="0.25">
      <c r="A6" s="193"/>
      <c r="B6" s="32" t="s">
        <v>1214</v>
      </c>
      <c r="C6" s="12">
        <v>66</v>
      </c>
      <c r="D6" s="12">
        <v>14</v>
      </c>
      <c r="E6" s="12">
        <v>10</v>
      </c>
      <c r="F6" s="12">
        <v>1</v>
      </c>
      <c r="G6" s="38">
        <v>66</v>
      </c>
    </row>
    <row r="7" spans="1:7" x14ac:dyDescent="0.25">
      <c r="A7" s="10" t="s">
        <v>1215</v>
      </c>
      <c r="B7" s="32" t="s">
        <v>1216</v>
      </c>
      <c r="C7" s="12">
        <v>23</v>
      </c>
      <c r="D7" s="12">
        <v>2</v>
      </c>
      <c r="E7" s="12">
        <v>8</v>
      </c>
      <c r="F7" s="12">
        <v>0</v>
      </c>
      <c r="G7" s="38">
        <v>23</v>
      </c>
    </row>
    <row r="8" spans="1:7" ht="22.5" x14ac:dyDescent="0.25">
      <c r="A8" s="191" t="s">
        <v>1217</v>
      </c>
      <c r="B8" s="32" t="s">
        <v>1218</v>
      </c>
      <c r="C8" s="12">
        <v>13</v>
      </c>
      <c r="D8" s="12">
        <v>3</v>
      </c>
      <c r="E8" s="12">
        <v>1</v>
      </c>
      <c r="F8" s="12">
        <v>0</v>
      </c>
      <c r="G8" s="38">
        <v>13</v>
      </c>
    </row>
    <row r="9" spans="1:7" x14ac:dyDescent="0.25">
      <c r="A9" s="192"/>
      <c r="B9" s="32" t="s">
        <v>1219</v>
      </c>
      <c r="C9" s="12">
        <v>7</v>
      </c>
      <c r="D9" s="12">
        <v>0</v>
      </c>
      <c r="E9" s="12">
        <v>0</v>
      </c>
      <c r="F9" s="12">
        <v>0</v>
      </c>
      <c r="G9" s="38">
        <v>7</v>
      </c>
    </row>
    <row r="10" spans="1:7" ht="22.5" x14ac:dyDescent="0.25">
      <c r="A10" s="193"/>
      <c r="B10" s="32" t="s">
        <v>1220</v>
      </c>
      <c r="C10" s="12">
        <v>2</v>
      </c>
      <c r="D10" s="12">
        <v>0</v>
      </c>
      <c r="E10" s="12">
        <v>1</v>
      </c>
      <c r="F10" s="12">
        <v>0</v>
      </c>
      <c r="G10" s="38">
        <v>2</v>
      </c>
    </row>
    <row r="11" spans="1:7" ht="22.5" x14ac:dyDescent="0.25">
      <c r="A11" s="191" t="s">
        <v>1221</v>
      </c>
      <c r="B11" s="32" t="s">
        <v>1222</v>
      </c>
      <c r="C11" s="12">
        <v>0</v>
      </c>
      <c r="D11" s="12">
        <v>0</v>
      </c>
      <c r="E11" s="12">
        <v>0</v>
      </c>
      <c r="F11" s="12">
        <v>0</v>
      </c>
      <c r="G11" s="38">
        <v>0</v>
      </c>
    </row>
    <row r="12" spans="1:7" x14ac:dyDescent="0.25">
      <c r="A12" s="192"/>
      <c r="B12" s="32" t="s">
        <v>1223</v>
      </c>
      <c r="C12" s="12">
        <v>36</v>
      </c>
      <c r="D12" s="12">
        <v>2</v>
      </c>
      <c r="E12" s="12">
        <v>1</v>
      </c>
      <c r="F12" s="12">
        <v>3</v>
      </c>
      <c r="G12" s="38">
        <v>36</v>
      </c>
    </row>
    <row r="13" spans="1:7" ht="22.5" x14ac:dyDescent="0.25">
      <c r="A13" s="193"/>
      <c r="B13" s="32" t="s">
        <v>1224</v>
      </c>
      <c r="C13" s="12">
        <v>11</v>
      </c>
      <c r="D13" s="12">
        <v>0</v>
      </c>
      <c r="E13" s="12">
        <v>0</v>
      </c>
      <c r="F13" s="12">
        <v>0</v>
      </c>
      <c r="G13" s="38">
        <v>11</v>
      </c>
    </row>
    <row r="14" spans="1:7" ht="22.5" x14ac:dyDescent="0.25">
      <c r="A14" s="10" t="s">
        <v>1225</v>
      </c>
      <c r="B14" s="32" t="s">
        <v>1226</v>
      </c>
      <c r="C14" s="12">
        <v>10</v>
      </c>
      <c r="D14" s="12">
        <v>0</v>
      </c>
      <c r="E14" s="12">
        <v>0</v>
      </c>
      <c r="F14" s="12">
        <v>0</v>
      </c>
      <c r="G14" s="38">
        <v>10</v>
      </c>
    </row>
    <row r="15" spans="1:7" x14ac:dyDescent="0.25">
      <c r="A15" s="191" t="s">
        <v>1227</v>
      </c>
      <c r="B15" s="32" t="s">
        <v>1228</v>
      </c>
      <c r="C15" s="12">
        <v>1150</v>
      </c>
      <c r="D15" s="12">
        <v>134</v>
      </c>
      <c r="E15" s="12">
        <v>205</v>
      </c>
      <c r="F15" s="12">
        <v>6</v>
      </c>
      <c r="G15" s="38">
        <v>1150</v>
      </c>
    </row>
    <row r="16" spans="1:7" x14ac:dyDescent="0.25">
      <c r="A16" s="192"/>
      <c r="B16" s="32" t="s">
        <v>1229</v>
      </c>
      <c r="C16" s="12">
        <v>0</v>
      </c>
      <c r="D16" s="12">
        <v>1</v>
      </c>
      <c r="E16" s="12">
        <v>1</v>
      </c>
      <c r="F16" s="12">
        <v>0</v>
      </c>
      <c r="G16" s="38">
        <v>0</v>
      </c>
    </row>
    <row r="17" spans="1:7" x14ac:dyDescent="0.25">
      <c r="A17" s="192"/>
      <c r="B17" s="32" t="s">
        <v>1230</v>
      </c>
      <c r="C17" s="12">
        <v>0</v>
      </c>
      <c r="D17" s="12">
        <v>1</v>
      </c>
      <c r="E17" s="12">
        <v>0</v>
      </c>
      <c r="F17" s="12">
        <v>0</v>
      </c>
      <c r="G17" s="38">
        <v>0</v>
      </c>
    </row>
    <row r="18" spans="1:7" x14ac:dyDescent="0.25">
      <c r="A18" s="192"/>
      <c r="B18" s="32" t="s">
        <v>1231</v>
      </c>
      <c r="C18" s="12">
        <v>0</v>
      </c>
      <c r="D18" s="12">
        <v>1</v>
      </c>
      <c r="E18" s="12">
        <v>0</v>
      </c>
      <c r="F18" s="12">
        <v>0</v>
      </c>
      <c r="G18" s="38">
        <v>0</v>
      </c>
    </row>
    <row r="19" spans="1:7" ht="22.5" x14ac:dyDescent="0.25">
      <c r="A19" s="193"/>
      <c r="B19" s="32" t="s">
        <v>1232</v>
      </c>
      <c r="C19" s="12">
        <v>2</v>
      </c>
      <c r="D19" s="12">
        <v>0</v>
      </c>
      <c r="E19" s="12">
        <v>0</v>
      </c>
      <c r="F19" s="12">
        <v>0</v>
      </c>
      <c r="G19" s="38">
        <v>2</v>
      </c>
    </row>
    <row r="20" spans="1:7" x14ac:dyDescent="0.25">
      <c r="A20" s="10" t="s">
        <v>1233</v>
      </c>
      <c r="B20" s="32" t="s">
        <v>1234</v>
      </c>
      <c r="C20" s="12">
        <v>2</v>
      </c>
      <c r="D20" s="12">
        <v>0</v>
      </c>
      <c r="E20" s="12">
        <v>0</v>
      </c>
      <c r="F20" s="12">
        <v>0</v>
      </c>
      <c r="G20" s="38">
        <v>2</v>
      </c>
    </row>
    <row r="21" spans="1:7" x14ac:dyDescent="0.25">
      <c r="A21" s="10" t="s">
        <v>1235</v>
      </c>
      <c r="B21" s="32" t="s">
        <v>1236</v>
      </c>
      <c r="C21" s="12">
        <v>1</v>
      </c>
      <c r="D21" s="12">
        <v>0</v>
      </c>
      <c r="E21" s="12">
        <v>0</v>
      </c>
      <c r="F21" s="12">
        <v>0</v>
      </c>
      <c r="G21" s="38">
        <v>1</v>
      </c>
    </row>
    <row r="22" spans="1:7" x14ac:dyDescent="0.25">
      <c r="A22" s="202" t="s">
        <v>956</v>
      </c>
      <c r="B22" s="203"/>
      <c r="C22" s="29">
        <v>1558</v>
      </c>
      <c r="D22" s="29">
        <v>196</v>
      </c>
      <c r="E22" s="29">
        <v>292</v>
      </c>
      <c r="F22" s="29">
        <v>11</v>
      </c>
      <c r="G22" s="39">
        <v>1558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>
        <v>12</v>
      </c>
    </row>
    <row r="26" spans="1:7" x14ac:dyDescent="0.25">
      <c r="A26" s="19" t="s">
        <v>114</v>
      </c>
      <c r="B26" s="15"/>
      <c r="C26" s="20">
        <v>1</v>
      </c>
    </row>
    <row r="27" spans="1:7" x14ac:dyDescent="0.25">
      <c r="A27" s="19" t="s">
        <v>1080</v>
      </c>
      <c r="B27" s="15"/>
      <c r="C27" s="20">
        <v>11</v>
      </c>
    </row>
    <row r="28" spans="1:7" x14ac:dyDescent="0.25">
      <c r="A28" s="202" t="s">
        <v>956</v>
      </c>
      <c r="B28" s="203"/>
      <c r="C28" s="29">
        <v>24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0">
        <v>119</v>
      </c>
    </row>
    <row r="33" spans="1:3" x14ac:dyDescent="0.25">
      <c r="A33" s="19" t="s">
        <v>1239</v>
      </c>
      <c r="B33" s="15"/>
      <c r="C33" s="20">
        <v>164</v>
      </c>
    </row>
    <row r="34" spans="1:3" x14ac:dyDescent="0.25">
      <c r="A34" s="19" t="s">
        <v>82</v>
      </c>
      <c r="B34" s="15"/>
      <c r="C34" s="20">
        <v>64</v>
      </c>
    </row>
    <row r="35" spans="1:3" x14ac:dyDescent="0.25">
      <c r="A35" s="202" t="s">
        <v>956</v>
      </c>
      <c r="B35" s="203"/>
      <c r="C35" s="29">
        <v>347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0">
        <v>227</v>
      </c>
    </row>
    <row r="40" spans="1:3" x14ac:dyDescent="0.25">
      <c r="A40" s="19" t="s">
        <v>1242</v>
      </c>
      <c r="B40" s="15"/>
      <c r="C40" s="20">
        <v>298</v>
      </c>
    </row>
    <row r="41" spans="1:3" x14ac:dyDescent="0.25">
      <c r="A41" s="202" t="s">
        <v>956</v>
      </c>
      <c r="B41" s="203"/>
      <c r="C41" s="29">
        <v>525</v>
      </c>
    </row>
    <row r="42" spans="1:3" x14ac:dyDescent="0.25">
      <c r="A42" s="22"/>
    </row>
  </sheetData>
  <sheetProtection algorithmName="SHA-512" hashValue="9REkfRMdRMYHq/18VVOSVCzpo/NGhV2r0mV0OHC4AEKgxYqOFOk8aodaA657fLgtyQV7wi58qXC65YhJxoCiLA==" saltValue="j49cH3gPk3OtJopmHdVvZ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1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2"/>
      <c r="B7" s="32" t="s">
        <v>1048</v>
      </c>
      <c r="C7" s="42">
        <v>6</v>
      </c>
      <c r="D7" s="42">
        <v>0</v>
      </c>
      <c r="E7" s="42">
        <v>23</v>
      </c>
      <c r="F7" s="42">
        <v>0</v>
      </c>
      <c r="G7" s="42">
        <v>0</v>
      </c>
      <c r="H7" s="42">
        <v>36</v>
      </c>
      <c r="I7" s="42">
        <v>0</v>
      </c>
      <c r="J7" s="42">
        <v>1</v>
      </c>
      <c r="K7" s="42">
        <v>0</v>
      </c>
      <c r="L7" s="38">
        <v>0</v>
      </c>
    </row>
    <row r="8" spans="1:12" x14ac:dyDescent="0.25">
      <c r="A8" s="192"/>
      <c r="B8" s="32" t="s">
        <v>1256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2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3"/>
      <c r="B9" s="32" t="s">
        <v>1257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4</v>
      </c>
      <c r="I9" s="42">
        <v>0</v>
      </c>
      <c r="J9" s="42">
        <v>1</v>
      </c>
      <c r="K9" s="42">
        <v>0</v>
      </c>
      <c r="L9" s="38">
        <v>0</v>
      </c>
    </row>
    <row r="10" spans="1:12" x14ac:dyDescent="0.25">
      <c r="A10" s="191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2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2"/>
      <c r="B12" s="32" t="s">
        <v>1261</v>
      </c>
      <c r="C12" s="42">
        <v>1</v>
      </c>
      <c r="D12" s="42">
        <v>0</v>
      </c>
      <c r="E12" s="42">
        <v>0</v>
      </c>
      <c r="F12" s="42">
        <v>0</v>
      </c>
      <c r="G12" s="42">
        <v>0</v>
      </c>
      <c r="H12" s="42">
        <v>3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2"/>
      <c r="B13" s="32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2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2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2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2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2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2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2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2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2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2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2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2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2"/>
      <c r="B26" s="32" t="s">
        <v>1275</v>
      </c>
      <c r="C26" s="42">
        <v>0</v>
      </c>
      <c r="D26" s="42">
        <v>0</v>
      </c>
      <c r="E26" s="42">
        <v>1</v>
      </c>
      <c r="F26" s="42">
        <v>0</v>
      </c>
      <c r="G26" s="42">
        <v>0</v>
      </c>
      <c r="H26" s="42">
        <v>1</v>
      </c>
      <c r="I26" s="42">
        <v>0</v>
      </c>
      <c r="J26" s="42">
        <v>1</v>
      </c>
      <c r="K26" s="42">
        <v>0</v>
      </c>
      <c r="L26" s="38">
        <v>0</v>
      </c>
    </row>
    <row r="27" spans="1:12" x14ac:dyDescent="0.25">
      <c r="A27" s="192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2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2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2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2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2"/>
      <c r="B32" s="32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2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2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2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2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2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2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2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2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2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2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2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2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2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2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2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2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2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2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2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2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2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2"/>
      <c r="B54" s="32" t="s">
        <v>1303</v>
      </c>
      <c r="C54" s="42">
        <v>1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2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2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2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2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2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2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2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2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2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2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2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2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2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2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2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2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2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2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2"/>
      <c r="B73" s="32" t="s">
        <v>1322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2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2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2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2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2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2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2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2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2"/>
      <c r="B82" s="32" t="s">
        <v>1331</v>
      </c>
      <c r="C82" s="42">
        <v>2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38">
        <v>0</v>
      </c>
    </row>
    <row r="83" spans="1:12" x14ac:dyDescent="0.25">
      <c r="A83" s="192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2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2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2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2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2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2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2"/>
      <c r="B90" s="32" t="s">
        <v>1339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2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2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2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2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2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2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2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2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2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2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2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2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2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2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2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2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2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2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2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2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2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2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2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2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2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2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2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2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2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2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2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2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2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2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2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2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2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2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2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2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2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2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2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2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2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2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2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2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2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2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2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2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2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2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2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2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2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2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2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2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2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2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2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2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2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2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2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2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2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2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2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2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2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2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2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2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2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2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2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2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2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2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2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2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2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2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2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2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2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2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1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2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2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2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2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2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2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2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2"/>
      <c r="B188" s="32" t="s">
        <v>1437</v>
      </c>
      <c r="C188" s="42">
        <v>1</v>
      </c>
      <c r="D188" s="42">
        <v>0</v>
      </c>
      <c r="E188" s="42">
        <v>0</v>
      </c>
      <c r="F188" s="42">
        <v>0</v>
      </c>
      <c r="G188" s="42">
        <v>0</v>
      </c>
      <c r="H188" s="42">
        <v>2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2"/>
      <c r="B189" s="32" t="s">
        <v>1438</v>
      </c>
      <c r="C189" s="42">
        <v>1</v>
      </c>
      <c r="D189" s="42">
        <v>0</v>
      </c>
      <c r="E189" s="42">
        <v>22</v>
      </c>
      <c r="F189" s="42">
        <v>0</v>
      </c>
      <c r="G189" s="42">
        <v>0</v>
      </c>
      <c r="H189" s="42">
        <v>29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2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2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2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2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2"/>
      <c r="B194" s="32" t="s">
        <v>1443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2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2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2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2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2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2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2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2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2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2"/>
      <c r="B204" s="32" t="s">
        <v>1453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2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2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2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2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2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2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2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2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2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2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2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2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2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2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2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2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2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2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2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2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2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2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2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2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2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2"/>
      <c r="B230" s="32" t="s">
        <v>1479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2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2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2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2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2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2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2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2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2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2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2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2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2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2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2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2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2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2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2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2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2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2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2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2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2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2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2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2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2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2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3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1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2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1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2"/>
      <c r="B264" s="32" t="s">
        <v>1514</v>
      </c>
      <c r="C264" s="42">
        <v>4</v>
      </c>
      <c r="D264" s="42">
        <v>0</v>
      </c>
      <c r="E264" s="42">
        <v>16</v>
      </c>
      <c r="F264" s="42">
        <v>0</v>
      </c>
      <c r="G264" s="42">
        <v>0</v>
      </c>
      <c r="H264" s="42">
        <v>24</v>
      </c>
      <c r="I264" s="42">
        <v>0</v>
      </c>
      <c r="J264" s="42">
        <v>1</v>
      </c>
      <c r="K264" s="42">
        <v>0</v>
      </c>
      <c r="L264" s="38">
        <v>0</v>
      </c>
    </row>
    <row r="265" spans="1:12" x14ac:dyDescent="0.25">
      <c r="A265" s="192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2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2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2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2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1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2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2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2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2"/>
      <c r="B273" s="32" t="s">
        <v>967</v>
      </c>
      <c r="C273" s="42">
        <v>0</v>
      </c>
      <c r="D273" s="42">
        <v>0</v>
      </c>
      <c r="E273" s="42">
        <v>2</v>
      </c>
      <c r="F273" s="42">
        <v>0</v>
      </c>
      <c r="G273" s="42">
        <v>0</v>
      </c>
      <c r="H273" s="42">
        <v>1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2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2"/>
      <c r="B275" s="32" t="s">
        <v>1524</v>
      </c>
      <c r="C275" s="42">
        <v>0</v>
      </c>
      <c r="D275" s="42">
        <v>0</v>
      </c>
      <c r="E275" s="42">
        <v>3</v>
      </c>
      <c r="F275" s="42">
        <v>0</v>
      </c>
      <c r="G275" s="42">
        <v>0</v>
      </c>
      <c r="H275" s="42">
        <v>1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2"/>
      <c r="B276" s="32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1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2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1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2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2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2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1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2"/>
      <c r="B281" s="32" t="s">
        <v>1530</v>
      </c>
      <c r="C281" s="42">
        <v>0</v>
      </c>
      <c r="D281" s="42">
        <v>0</v>
      </c>
      <c r="E281" s="42">
        <v>1</v>
      </c>
      <c r="F281" s="42">
        <v>0</v>
      </c>
      <c r="G281" s="42">
        <v>0</v>
      </c>
      <c r="H281" s="42">
        <v>1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2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2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1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2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2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2"/>
      <c r="B286" s="32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2"/>
      <c r="B287" s="32" t="s">
        <v>926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2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2"/>
      <c r="B289" s="32" t="s">
        <v>1536</v>
      </c>
      <c r="C289" s="42">
        <v>0</v>
      </c>
      <c r="D289" s="42">
        <v>0</v>
      </c>
      <c r="E289" s="42">
        <v>1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2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2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2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2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3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3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1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2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6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2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2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2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3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2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2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2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2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2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2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2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2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2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1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2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2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2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2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3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lfHZVm2IFLVS//oBQJfgo0fESLDhZMHy5++ECVuJVlJHvtVwqm/NCur6OUtPxBg/PhIO+SHa1B4wrDlVW1/utA==" saltValue="uU0e/wTWM9VcLH/CAHbjY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8.570312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1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0</v>
      </c>
      <c r="D6" s="12">
        <v>1</v>
      </c>
      <c r="E6" s="13">
        <v>-1</v>
      </c>
    </row>
    <row r="7" spans="1:5" x14ac:dyDescent="0.25">
      <c r="A7" s="192"/>
      <c r="B7" s="11" t="s">
        <v>1564</v>
      </c>
      <c r="C7" s="12">
        <v>4</v>
      </c>
      <c r="D7" s="12">
        <v>1</v>
      </c>
      <c r="E7" s="13">
        <v>3</v>
      </c>
    </row>
    <row r="8" spans="1:5" x14ac:dyDescent="0.25">
      <c r="A8" s="192"/>
      <c r="B8" s="11" t="s">
        <v>1565</v>
      </c>
      <c r="C8" s="12">
        <v>10</v>
      </c>
      <c r="D8" s="12">
        <v>5</v>
      </c>
      <c r="E8" s="13">
        <v>1</v>
      </c>
    </row>
    <row r="9" spans="1:5" x14ac:dyDescent="0.25">
      <c r="A9" s="192"/>
      <c r="B9" s="11" t="s">
        <v>1566</v>
      </c>
      <c r="C9" s="12">
        <v>0</v>
      </c>
      <c r="D9" s="12">
        <v>0</v>
      </c>
      <c r="E9" s="13">
        <v>0</v>
      </c>
    </row>
    <row r="10" spans="1:5" x14ac:dyDescent="0.25">
      <c r="A10" s="192"/>
      <c r="B10" s="11" t="s">
        <v>1567</v>
      </c>
      <c r="C10" s="12">
        <v>0</v>
      </c>
      <c r="D10" s="12">
        <v>3</v>
      </c>
      <c r="E10" s="13">
        <v>-1</v>
      </c>
    </row>
    <row r="11" spans="1:5" x14ac:dyDescent="0.25">
      <c r="A11" s="192"/>
      <c r="B11" s="11" t="s">
        <v>1568</v>
      </c>
      <c r="C11" s="12">
        <v>23</v>
      </c>
      <c r="D11" s="12">
        <v>8</v>
      </c>
      <c r="E11" s="13">
        <v>1.875</v>
      </c>
    </row>
    <row r="12" spans="1:5" x14ac:dyDescent="0.25">
      <c r="A12" s="192"/>
      <c r="B12" s="11" t="s">
        <v>1569</v>
      </c>
      <c r="C12" s="12">
        <v>3</v>
      </c>
      <c r="D12" s="12">
        <v>7</v>
      </c>
      <c r="E12" s="13">
        <v>-0.57142857142857095</v>
      </c>
    </row>
    <row r="13" spans="1:5" x14ac:dyDescent="0.25">
      <c r="A13" s="192"/>
      <c r="B13" s="11" t="s">
        <v>1570</v>
      </c>
      <c r="C13" s="12">
        <v>12</v>
      </c>
      <c r="D13" s="12">
        <v>3</v>
      </c>
      <c r="E13" s="13">
        <v>3</v>
      </c>
    </row>
    <row r="14" spans="1:5" x14ac:dyDescent="0.25">
      <c r="A14" s="192"/>
      <c r="B14" s="11" t="s">
        <v>1571</v>
      </c>
      <c r="C14" s="12">
        <v>8</v>
      </c>
      <c r="D14" s="12">
        <v>14</v>
      </c>
      <c r="E14" s="13">
        <v>-0.42857142857142799</v>
      </c>
    </row>
    <row r="15" spans="1:5" x14ac:dyDescent="0.25">
      <c r="A15" s="192"/>
      <c r="B15" s="11" t="s">
        <v>1572</v>
      </c>
      <c r="C15" s="12">
        <v>6</v>
      </c>
      <c r="D15" s="12">
        <v>0</v>
      </c>
      <c r="E15" s="13">
        <v>6</v>
      </c>
    </row>
    <row r="16" spans="1:5" x14ac:dyDescent="0.25">
      <c r="A16" s="193"/>
      <c r="B16" s="11" t="s">
        <v>111</v>
      </c>
      <c r="C16" s="12">
        <v>19</v>
      </c>
      <c r="D16" s="12">
        <v>24</v>
      </c>
      <c r="E16" s="13">
        <v>-0.20833333333333301</v>
      </c>
    </row>
    <row r="17" spans="1:1" x14ac:dyDescent="0.25">
      <c r="A17" s="22"/>
    </row>
  </sheetData>
  <sheetProtection algorithmName="SHA-512" hashValue="FdtQlU4fSncO1TKWRQ7+RE1sziT4GocVnZgD4aQepNJnXWaZC/lE4e+rAR6H6jUzIszvpVSp+kMzmpsVjiF4mA==" saltValue="RpzaDYjwbOweLy6zOGCE7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10</v>
      </c>
      <c r="D5" s="16"/>
      <c r="E5" s="13">
        <v>0</v>
      </c>
    </row>
    <row r="6" spans="1:5" x14ac:dyDescent="0.25">
      <c r="A6" s="10" t="s">
        <v>1577</v>
      </c>
      <c r="B6" s="11" t="s">
        <v>1578</v>
      </c>
      <c r="C6" s="12">
        <v>31</v>
      </c>
      <c r="D6" s="12">
        <v>28</v>
      </c>
      <c r="E6" s="13">
        <v>0.107142857142857</v>
      </c>
    </row>
    <row r="7" spans="1:5" ht="22.5" x14ac:dyDescent="0.25">
      <c r="A7" s="10" t="s">
        <v>1579</v>
      </c>
      <c r="B7" s="11" t="s">
        <v>1580</v>
      </c>
      <c r="C7" s="12">
        <v>3</v>
      </c>
      <c r="D7" s="16"/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5</v>
      </c>
      <c r="E8" s="13">
        <v>-1</v>
      </c>
    </row>
    <row r="9" spans="1:5" ht="22.5" x14ac:dyDescent="0.25">
      <c r="A9" s="10" t="s">
        <v>1583</v>
      </c>
      <c r="B9" s="11" t="s">
        <v>1584</v>
      </c>
      <c r="C9" s="12">
        <v>1</v>
      </c>
      <c r="D9" s="16"/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6"/>
      <c r="E10" s="13">
        <v>0</v>
      </c>
    </row>
    <row r="11" spans="1:5" ht="22.5" x14ac:dyDescent="0.25">
      <c r="A11" s="10" t="s">
        <v>1587</v>
      </c>
      <c r="B11" s="15"/>
      <c r="C11" s="12">
        <v>1</v>
      </c>
      <c r="D11" s="12">
        <v>34</v>
      </c>
      <c r="E11" s="13">
        <v>-0.97058823529411797</v>
      </c>
    </row>
    <row r="12" spans="1:5" x14ac:dyDescent="0.25">
      <c r="A12" s="10" t="s">
        <v>1588</v>
      </c>
      <c r="B12" s="15"/>
      <c r="C12" s="12">
        <v>168</v>
      </c>
      <c r="D12" s="16"/>
      <c r="E12" s="13">
        <v>0</v>
      </c>
    </row>
    <row r="13" spans="1:5" x14ac:dyDescent="0.25">
      <c r="A13" s="191" t="s">
        <v>1589</v>
      </c>
      <c r="B13" s="11" t="s">
        <v>1590</v>
      </c>
      <c r="C13" s="12">
        <v>30</v>
      </c>
      <c r="D13" s="12">
        <v>2</v>
      </c>
      <c r="E13" s="13">
        <v>14</v>
      </c>
    </row>
    <row r="14" spans="1:5" x14ac:dyDescent="0.25">
      <c r="A14" s="193"/>
      <c r="B14" s="11" t="s">
        <v>1591</v>
      </c>
      <c r="C14" s="12">
        <v>63</v>
      </c>
      <c r="D14" s="12">
        <v>49</v>
      </c>
      <c r="E14" s="13">
        <v>0.28571428571428598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8" t="s">
        <v>1593</v>
      </c>
      <c r="B17" s="11" t="s">
        <v>1594</v>
      </c>
      <c r="C17" s="12">
        <v>1</v>
      </c>
      <c r="D17" s="12">
        <v>1</v>
      </c>
      <c r="E17" s="20">
        <v>0</v>
      </c>
    </row>
    <row r="18" spans="1:5" x14ac:dyDescent="0.25">
      <c r="A18" s="189"/>
      <c r="B18" s="11" t="s">
        <v>1595</v>
      </c>
      <c r="C18" s="12">
        <v>208</v>
      </c>
      <c r="D18" s="12">
        <v>357</v>
      </c>
      <c r="E18" s="20">
        <v>32</v>
      </c>
    </row>
    <row r="19" spans="1:5" x14ac:dyDescent="0.25">
      <c r="A19" s="189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9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9"/>
      <c r="B21" s="11" t="s">
        <v>1598</v>
      </c>
      <c r="C21" s="12">
        <v>0</v>
      </c>
      <c r="D21" s="12">
        <v>0</v>
      </c>
      <c r="E21" s="20">
        <v>0</v>
      </c>
    </row>
    <row r="22" spans="1:5" x14ac:dyDescent="0.25">
      <c r="A22" s="189"/>
      <c r="B22" s="11" t="s">
        <v>983</v>
      </c>
      <c r="C22" s="12">
        <v>517</v>
      </c>
      <c r="D22" s="12">
        <v>956</v>
      </c>
      <c r="E22" s="20">
        <v>0</v>
      </c>
    </row>
    <row r="23" spans="1:5" x14ac:dyDescent="0.25">
      <c r="A23" s="189"/>
      <c r="B23" s="11" t="s">
        <v>1599</v>
      </c>
      <c r="C23" s="12">
        <v>53</v>
      </c>
      <c r="D23" s="12">
        <v>4</v>
      </c>
      <c r="E23" s="20">
        <v>0</v>
      </c>
    </row>
    <row r="24" spans="1:5" x14ac:dyDescent="0.25">
      <c r="A24" s="189"/>
      <c r="B24" s="11" t="s">
        <v>1600</v>
      </c>
      <c r="C24" s="12">
        <v>0</v>
      </c>
      <c r="D24" s="12">
        <v>0</v>
      </c>
      <c r="E24" s="20">
        <v>0</v>
      </c>
    </row>
    <row r="25" spans="1:5" x14ac:dyDescent="0.25">
      <c r="A25" s="189"/>
      <c r="B25" s="11" t="s">
        <v>1601</v>
      </c>
      <c r="C25" s="12">
        <v>2</v>
      </c>
      <c r="D25" s="12">
        <v>10</v>
      </c>
      <c r="E25" s="20">
        <v>1</v>
      </c>
    </row>
    <row r="26" spans="1:5" x14ac:dyDescent="0.25">
      <c r="A26" s="189"/>
      <c r="B26" s="11" t="s">
        <v>1602</v>
      </c>
      <c r="C26" s="12">
        <v>300</v>
      </c>
      <c r="D26" s="12">
        <v>51</v>
      </c>
      <c r="E26" s="20">
        <v>1</v>
      </c>
    </row>
    <row r="27" spans="1:5" x14ac:dyDescent="0.25">
      <c r="A27" s="189"/>
      <c r="B27" s="11" t="s">
        <v>1603</v>
      </c>
      <c r="C27" s="12">
        <v>12</v>
      </c>
      <c r="D27" s="12">
        <v>19</v>
      </c>
      <c r="E27" s="20">
        <v>0</v>
      </c>
    </row>
    <row r="28" spans="1:5" x14ac:dyDescent="0.25">
      <c r="A28" s="189"/>
      <c r="B28" s="11" t="s">
        <v>1604</v>
      </c>
      <c r="C28" s="12">
        <v>128</v>
      </c>
      <c r="D28" s="12">
        <v>148</v>
      </c>
      <c r="E28" s="20">
        <v>58</v>
      </c>
    </row>
    <row r="29" spans="1:5" x14ac:dyDescent="0.25">
      <c r="A29" s="189"/>
      <c r="B29" s="11" t="s">
        <v>1605</v>
      </c>
      <c r="C29" s="12">
        <v>240</v>
      </c>
      <c r="D29" s="12">
        <v>241</v>
      </c>
      <c r="E29" s="20">
        <v>127</v>
      </c>
    </row>
    <row r="30" spans="1:5" x14ac:dyDescent="0.25">
      <c r="A30" s="190"/>
      <c r="B30" s="11" t="s">
        <v>1606</v>
      </c>
      <c r="C30" s="12">
        <v>0</v>
      </c>
      <c r="D30" s="12">
        <v>0</v>
      </c>
      <c r="E30" s="20">
        <v>0</v>
      </c>
    </row>
    <row r="31" spans="1:5" x14ac:dyDescent="0.25">
      <c r="A31" s="22"/>
    </row>
  </sheetData>
  <sheetProtection algorithmName="SHA-512" hashValue="ERKKSkeEV3ME0yHwfwN+X8C7NX2B3Q8cZZRidvaf69Xi08L90pZxvQ2UTlHZn1W/xa8eMeMkbKMHJ7bjwiQBeA==" saltValue="UlmiNolYdp6UiLe2BO70o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D9EA-B715-4486-9E67-CD67E7AE2D8E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8" t="s">
        <v>1735</v>
      </c>
      <c r="D1" s="208"/>
      <c r="E1" s="208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6"/>
    </row>
    <row r="3" spans="1:93" s="105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6"/>
    </row>
    <row r="4" spans="1:93" s="107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1079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174</v>
      </c>
      <c r="BO4" s="209" t="s">
        <v>1744</v>
      </c>
      <c r="BP4" s="209" t="s">
        <v>1745</v>
      </c>
      <c r="BQ4" s="209" t="s">
        <v>1746</v>
      </c>
      <c r="BR4" s="209" t="s">
        <v>209</v>
      </c>
      <c r="BS4" s="211" t="s">
        <v>1747</v>
      </c>
      <c r="BT4" s="211" t="s">
        <v>1748</v>
      </c>
      <c r="BU4" s="211" t="s">
        <v>289</v>
      </c>
      <c r="BV4" s="212"/>
      <c r="BY4" s="213" t="s">
        <v>168</v>
      </c>
      <c r="BZ4" s="213"/>
      <c r="CA4" s="213"/>
      <c r="CF4" s="206" t="s">
        <v>1749</v>
      </c>
      <c r="CG4" s="206"/>
      <c r="CL4" s="206" t="s">
        <v>48</v>
      </c>
      <c r="CM4" s="206"/>
      <c r="CN4" s="206"/>
      <c r="CO4" s="206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0" t="s">
        <v>1752</v>
      </c>
      <c r="AW5" s="209" t="s">
        <v>1753</v>
      </c>
      <c r="AX5" s="209" t="s">
        <v>1754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0"/>
      <c r="AW6" s="209"/>
      <c r="AX6" s="209"/>
      <c r="AY6" s="209"/>
      <c r="AZ6" s="209"/>
      <c r="BA6" s="211"/>
      <c r="BE6" s="113" t="s">
        <v>113</v>
      </c>
      <c r="BF6" s="112" t="s">
        <v>114</v>
      </c>
      <c r="BG6" s="114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23731</v>
      </c>
      <c r="D7" s="121">
        <f>SUM(DatosGenerales!C15:C19)</f>
        <v>3566</v>
      </c>
      <c r="E7" s="120">
        <f>SUM(DatosGenerales!C12:C14)</f>
        <v>19160</v>
      </c>
      <c r="I7" s="122">
        <f>DatosGenerales!C31</f>
        <v>1775</v>
      </c>
      <c r="J7" s="121">
        <f>DatosGenerales!C32</f>
        <v>115</v>
      </c>
      <c r="K7" s="120">
        <f>SUM(DatosGenerales!C33:C34)</f>
        <v>76</v>
      </c>
      <c r="L7" s="121">
        <f>DatosGenerales!C36</f>
        <v>1345</v>
      </c>
      <c r="M7" s="120">
        <f>DatosGenerales!C95</f>
        <v>1234</v>
      </c>
      <c r="N7" s="123">
        <f>L7-M7</f>
        <v>111</v>
      </c>
      <c r="O7" s="123"/>
      <c r="Q7" s="122">
        <f>DatosGenerales!C36</f>
        <v>1345</v>
      </c>
      <c r="R7" s="121">
        <f>DatosGenerales!C49</f>
        <v>1683</v>
      </c>
      <c r="S7" s="121">
        <f>DatosGenerales!C50</f>
        <v>69</v>
      </c>
      <c r="T7" s="121">
        <f>DatosGenerales!C62</f>
        <v>29</v>
      </c>
      <c r="U7" s="121">
        <f>DatosGenerales!C78</f>
        <v>2</v>
      </c>
      <c r="V7" s="124">
        <f>SUM(Q7:U7)</f>
        <v>3128</v>
      </c>
      <c r="Z7" s="122">
        <f>SUM(DatosGenerales!C106,DatosGenerales!C107,DatosGenerales!C109)</f>
        <v>848</v>
      </c>
      <c r="AA7" s="121">
        <f>SUM(DatosGenerales!C108,DatosGenerales!C110)</f>
        <v>728</v>
      </c>
      <c r="AB7" s="121">
        <f>DatosGenerales!C106</f>
        <v>809</v>
      </c>
      <c r="AC7" s="124">
        <f>DatosGenerales!C107</f>
        <v>29</v>
      </c>
      <c r="AH7" s="122">
        <f>SUM(DatosGenerales!C115,DatosGenerales!C116,DatosGenerales!C118)</f>
        <v>61</v>
      </c>
      <c r="AI7" s="121">
        <f>SUM(DatosGenerales!C117,DatosGenerales!C119)</f>
        <v>75</v>
      </c>
      <c r="AJ7" s="121">
        <f>DatosGenerales!C115</f>
        <v>50</v>
      </c>
      <c r="AK7" s="124">
        <f>DatosGenerales!C116</f>
        <v>10</v>
      </c>
      <c r="AP7" s="122">
        <f>SUM(DatosGenerales!C135:C136)</f>
        <v>91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1</v>
      </c>
      <c r="AW7" s="121">
        <f>DatosGenerales!C146</f>
        <v>80</v>
      </c>
      <c r="AX7" s="121">
        <f>DatosGenerales!C147</f>
        <v>3</v>
      </c>
      <c r="AY7" s="121">
        <f>DatosGenerales!C148</f>
        <v>4</v>
      </c>
      <c r="AZ7" s="121">
        <f>DatosGenerales!C149</f>
        <v>68</v>
      </c>
      <c r="BA7" s="124">
        <f>DatosGenerales!C150</f>
        <v>13</v>
      </c>
      <c r="BE7" s="122">
        <f>DatosGenerales!C151</f>
        <v>89</v>
      </c>
      <c r="BF7" s="121">
        <f>DatosGenerales!C152</f>
        <v>63</v>
      </c>
      <c r="BG7" s="124">
        <f>DatosGenerales!C154</f>
        <v>16</v>
      </c>
      <c r="BK7" s="122">
        <f>SUM(DatosGenerales!C297:C311)</f>
        <v>2083</v>
      </c>
      <c r="BL7" s="121">
        <f>SUM(DatosGenerales!C294:C296)</f>
        <v>20</v>
      </c>
      <c r="BM7" s="121">
        <f>SUM(DatosGenerales!C312:C344)</f>
        <v>84</v>
      </c>
      <c r="BN7" s="121">
        <f>SUM(DatosGenerales!C289)</f>
        <v>27</v>
      </c>
      <c r="BO7" s="121">
        <f>SUM(DatosGenerales!C356:C364)</f>
        <v>14</v>
      </c>
      <c r="BP7" s="121">
        <f>SUM(DatosGenerales!C286:C288)</f>
        <v>3</v>
      </c>
      <c r="BQ7" s="121">
        <f>SUM(DatosGenerales!C345:C355)</f>
        <v>2</v>
      </c>
      <c r="BR7" s="121">
        <f>SUM(DatosGenerales!C290:C292)</f>
        <v>25</v>
      </c>
      <c r="BS7" s="124">
        <f>SUM(DatosGenerales!C283:C285)</f>
        <v>224</v>
      </c>
      <c r="BT7" s="124">
        <f>SUM(DatosGenerales!C293)</f>
        <v>0</v>
      </c>
      <c r="BU7" s="124">
        <f>SUM(DatosGenerales!C365:C377)</f>
        <v>451</v>
      </c>
      <c r="BY7" s="122">
        <f>DatosGenerales!C246</f>
        <v>1</v>
      </c>
      <c r="BZ7" s="121">
        <f>DatosGenerales!C247</f>
        <v>0</v>
      </c>
      <c r="CA7" s="124">
        <f>DatosGenerales!C248</f>
        <v>2</v>
      </c>
      <c r="CF7" s="122">
        <f>DatosDiscapacidad!C5</f>
        <v>10</v>
      </c>
      <c r="CG7" s="124">
        <f>DatosDiscapacidad!C11</f>
        <v>1</v>
      </c>
      <c r="CM7" s="122">
        <f>DatosGenerales!C40</f>
        <v>3595</v>
      </c>
      <c r="CN7" s="124">
        <f>DatosGenerales!C41</f>
        <v>2041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456</v>
      </c>
      <c r="BL53" s="132">
        <f>SUM(DatosGenerales!C311,DatosGenerales!C300,DatosGenerales!C309)</f>
        <v>780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21</v>
      </c>
      <c r="BL66" s="132">
        <f>SUM(DatosGenerales!C299:C300)</f>
        <v>587</v>
      </c>
      <c r="BM66" s="132">
        <f>SUM(DatosGenerales!C308:C309)</f>
        <v>628</v>
      </c>
      <c r="BN66" s="132"/>
      <c r="BO66" s="119"/>
      <c r="BP66" s="119"/>
      <c r="BQ66" s="119"/>
      <c r="BR66" s="119"/>
      <c r="BS66" s="119"/>
    </row>
  </sheetData>
  <sheetProtection algorithmName="SHA-512" hashValue="06oGyRf9c9AYtsLM/x5Yq+uw2sgqeU10iCJnH7LZLxnw430xrWhGseZ6ScEJw1aB/VdrRh5HMHMxae+kuJeeBQ==" saltValue="I58kMTGH91rZnNynCmmGw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27273-1EE9-4B79-A617-F3BD75549D5E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dubUq9YbuT2kP1vA2cJPcYLjFizqlklIBBuh87ACXp8xXNhfWYOaeB7FaAdTuDg1UavtV5BoecWYWJdwP43vpA==" saltValue="DIKX2KCl6BsgT2RSKklTi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5859-7528-4F1B-A861-57560001BFA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6" t="s">
        <v>1237</v>
      </c>
      <c r="M4" s="206"/>
      <c r="N4" s="206"/>
      <c r="O4" s="206"/>
      <c r="P4" s="206"/>
      <c r="Q4" s="214"/>
      <c r="R4" s="214"/>
      <c r="V4" s="206" t="s">
        <v>1798</v>
      </c>
      <c r="W4" s="206"/>
      <c r="X4" s="206"/>
      <c r="Y4" s="206"/>
      <c r="Z4" s="206"/>
      <c r="AA4" s="206"/>
      <c r="AB4" s="206"/>
      <c r="AC4" s="206"/>
      <c r="AD4" s="206"/>
      <c r="AI4" s="206" t="s">
        <v>1799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1800</v>
      </c>
      <c r="AU4" s="206"/>
      <c r="AV4" s="214"/>
      <c r="AW4" s="214"/>
      <c r="AX4" s="214"/>
      <c r="AY4" s="214"/>
      <c r="AZ4" s="214"/>
      <c r="BA4" s="214"/>
      <c r="BB4" s="214"/>
      <c r="BC4" s="139"/>
      <c r="BD4" s="139"/>
      <c r="BE4" s="206" t="s">
        <v>1801</v>
      </c>
      <c r="BF4" s="214"/>
      <c r="BG4" s="214"/>
      <c r="BH4" s="214"/>
      <c r="BI4" s="214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7" t="s">
        <v>245</v>
      </c>
      <c r="D6" s="140" t="s">
        <v>20</v>
      </c>
      <c r="E6" s="230" t="s">
        <v>114</v>
      </c>
      <c r="F6" s="231"/>
      <c r="G6" s="232"/>
      <c r="H6" s="140" t="s">
        <v>1013</v>
      </c>
      <c r="I6" s="103"/>
      <c r="L6" s="233" t="s">
        <v>82</v>
      </c>
      <c r="M6" s="234" t="s">
        <v>1802</v>
      </c>
      <c r="N6" s="234" t="s">
        <v>1803</v>
      </c>
      <c r="O6" s="215" t="s">
        <v>1005</v>
      </c>
      <c r="P6" s="215"/>
      <c r="Q6" s="215" t="s">
        <v>1008</v>
      </c>
      <c r="R6" s="215"/>
      <c r="AF6" s="105"/>
      <c r="AQ6" s="105"/>
    </row>
    <row r="7" spans="1:65" s="107" customFormat="1" ht="35.25" customHeight="1" x14ac:dyDescent="0.25">
      <c r="C7" s="228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3"/>
      <c r="M7" s="234"/>
      <c r="N7" s="234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6" t="s">
        <v>1656</v>
      </c>
      <c r="AU7" s="217"/>
      <c r="AV7" s="216" t="s">
        <v>1806</v>
      </c>
      <c r="AW7" s="217" t="s">
        <v>1806</v>
      </c>
      <c r="AX7" s="216" t="s">
        <v>1807</v>
      </c>
      <c r="AY7" s="217" t="s">
        <v>1807</v>
      </c>
      <c r="AZ7" s="216" t="s">
        <v>1808</v>
      </c>
      <c r="BA7" s="217" t="s">
        <v>1808</v>
      </c>
      <c r="BB7" s="216" t="s">
        <v>1809</v>
      </c>
      <c r="BC7" s="217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29"/>
      <c r="D8" s="147">
        <f>DatosMenores!C65</f>
        <v>1086</v>
      </c>
      <c r="E8" s="147">
        <f>DatosMenores!C66</f>
        <v>73</v>
      </c>
      <c r="F8" s="147">
        <f>DatosMenores!C67</f>
        <v>32</v>
      </c>
      <c r="G8" s="147">
        <f>DatosMenores!C68</f>
        <v>949</v>
      </c>
      <c r="H8" s="148">
        <f>DatosMenores!C69</f>
        <v>32</v>
      </c>
      <c r="I8" s="103"/>
      <c r="L8" s="120">
        <f>DatosMenores!C55</f>
        <v>15</v>
      </c>
      <c r="M8" s="121">
        <f>DatosMenores!C56</f>
        <v>36</v>
      </c>
      <c r="N8" s="121">
        <f>DatosMenores!C57</f>
        <v>113</v>
      </c>
      <c r="O8" s="121">
        <f>DatosMenores!C58</f>
        <v>0</v>
      </c>
      <c r="P8" s="120">
        <f>DatosMenores!C59</f>
        <v>0</v>
      </c>
      <c r="Q8" s="121">
        <f>DatosMenores!C60</f>
        <v>15</v>
      </c>
      <c r="R8" s="120">
        <f>DatosMenores!C61</f>
        <v>0</v>
      </c>
      <c r="U8" s="120">
        <f>DatosMenores!C33</f>
        <v>168</v>
      </c>
      <c r="V8" s="121">
        <f>SUM(DatosMenores!C34:C37)</f>
        <v>24</v>
      </c>
      <c r="W8" s="121">
        <f>DatosMenores!C38</f>
        <v>2</v>
      </c>
      <c r="X8" s="121">
        <f>DatosMenores!C39</f>
        <v>91</v>
      </c>
      <c r="Y8" s="121">
        <f>DatosMenores!C40</f>
        <v>58</v>
      </c>
      <c r="Z8" s="121">
        <f>DatosMenores!D41</f>
        <v>0</v>
      </c>
      <c r="AA8" s="121">
        <f>DatosMenores!C42</f>
        <v>0</v>
      </c>
      <c r="AB8" s="121">
        <f>DatosMenores!C43</f>
        <v>3</v>
      </c>
      <c r="AC8" s="121">
        <f>DatosMenores!C44</f>
        <v>3</v>
      </c>
      <c r="AD8" s="121">
        <f>DatosMenores!C45</f>
        <v>15</v>
      </c>
      <c r="AE8" s="120">
        <f>DatosMenores!C46</f>
        <v>0</v>
      </c>
      <c r="AG8" s="105"/>
      <c r="AI8" s="122">
        <f>DatosMenores!C7</f>
        <v>2</v>
      </c>
      <c r="AJ8" s="121">
        <f>DatosMenores!C8</f>
        <v>221</v>
      </c>
      <c r="AK8" s="121">
        <f>DatosMenores!C9</f>
        <v>67</v>
      </c>
      <c r="AL8" s="121">
        <f>DatosMenores!C10</f>
        <v>5</v>
      </c>
      <c r="AM8" s="121">
        <f>DatosMenores!C11</f>
        <v>24</v>
      </c>
      <c r="AN8" s="120">
        <f>DatosMenores!C12</f>
        <v>14</v>
      </c>
      <c r="AO8" s="121">
        <f>DatosMenores!C13</f>
        <v>95</v>
      </c>
      <c r="AP8" s="121">
        <f>DatosMenores!C14</f>
        <v>78</v>
      </c>
      <c r="AQ8" s="120">
        <f>DatosMenores!C15</f>
        <v>9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7</v>
      </c>
      <c r="BG8" s="121">
        <f>DatosMenores!C107</f>
        <v>9</v>
      </c>
      <c r="BH8" s="121">
        <f>DatosMenores!C108</f>
        <v>0</v>
      </c>
      <c r="BI8" s="121">
        <f>DatosMenores!C109</f>
        <v>0</v>
      </c>
      <c r="BJ8" s="120">
        <f>DatosMenores!C110</f>
        <v>1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18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128</v>
      </c>
      <c r="AU9" s="148">
        <f>DatosMenores!C87</f>
        <v>353</v>
      </c>
      <c r="AV9" s="148">
        <f>DatosMenores!C88</f>
        <v>13</v>
      </c>
      <c r="AW9" s="148">
        <f>DatosMenores!C89</f>
        <v>22</v>
      </c>
      <c r="AX9" s="148">
        <f>DatosMenores!C90</f>
        <v>94</v>
      </c>
      <c r="AY9" s="148">
        <f>DatosMenores!C91</f>
        <v>332</v>
      </c>
      <c r="AZ9" s="148">
        <f>DatosMenores!C92</f>
        <v>0</v>
      </c>
      <c r="BA9" s="148">
        <f>DatosMenores!C93</f>
        <v>0</v>
      </c>
      <c r="BB9" s="148">
        <f>DatosMenores!C94</f>
        <v>71</v>
      </c>
      <c r="BC9" s="148">
        <f>DatosMenores!C95</f>
        <v>5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19"/>
      <c r="D10" s="152">
        <f>DatosMenores!C70</f>
        <v>0</v>
      </c>
      <c r="E10" s="153">
        <f>DatosMenores!C71</f>
        <v>3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0" t="s">
        <v>1017</v>
      </c>
      <c r="D11" s="140" t="s">
        <v>1018</v>
      </c>
      <c r="E11" s="223" t="s">
        <v>1812</v>
      </c>
      <c r="F11" s="224"/>
      <c r="G11" s="224"/>
      <c r="H11" s="140" t="s">
        <v>1013</v>
      </c>
      <c r="AI11" s="122">
        <f>DatosMenores!C16</f>
        <v>3</v>
      </c>
      <c r="AJ11" s="121">
        <f>DatosMenores!C17</f>
        <v>3</v>
      </c>
      <c r="AK11" s="121">
        <f>DatosMenores!C18</f>
        <v>17</v>
      </c>
      <c r="AL11" s="121">
        <f>DatosMenores!C19</f>
        <v>18</v>
      </c>
      <c r="AM11" s="121">
        <f>DatosMenores!C20</f>
        <v>11</v>
      </c>
      <c r="AN11" s="121">
        <f>DatosMenores!C21</f>
        <v>37</v>
      </c>
      <c r="AO11" s="121">
        <f>DatosMenores!C23</f>
        <v>3</v>
      </c>
      <c r="AP11" s="121">
        <f>DatosMenores!C24</f>
        <v>238</v>
      </c>
      <c r="AQ11" s="121">
        <f>DatosMenores!C25</f>
        <v>10</v>
      </c>
      <c r="AR11" s="120">
        <f>DatosMenores!C26</f>
        <v>4</v>
      </c>
      <c r="AT11" s="216" t="s">
        <v>1667</v>
      </c>
      <c r="AU11" s="217" t="s">
        <v>1667</v>
      </c>
      <c r="AV11" s="216" t="s">
        <v>1668</v>
      </c>
      <c r="AW11" s="217" t="s">
        <v>1668</v>
      </c>
      <c r="AX11" s="225" t="s">
        <v>1669</v>
      </c>
      <c r="AY11" s="225" t="s">
        <v>1670</v>
      </c>
    </row>
    <row r="12" spans="1:65" ht="21" x14ac:dyDescent="0.25">
      <c r="C12" s="221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6"/>
      <c r="AY12" s="226"/>
    </row>
    <row r="13" spans="1:65" ht="12.75" customHeight="1" x14ac:dyDescent="0.25">
      <c r="C13" s="222"/>
      <c r="D13" s="155">
        <f>DatosMenores!C72</f>
        <v>336</v>
      </c>
      <c r="E13" s="156">
        <f>DatosMenores!C73</f>
        <v>30</v>
      </c>
      <c r="F13" s="124">
        <f>DatosMenores!C74</f>
        <v>87</v>
      </c>
      <c r="G13" s="124">
        <f>DatosMenores!C75</f>
        <v>103</v>
      </c>
      <c r="H13" s="157">
        <f>DatosMenores!C76</f>
        <v>116</v>
      </c>
      <c r="AT13" s="148">
        <f>DatosMenores!C96</f>
        <v>6</v>
      </c>
      <c r="AU13" s="148">
        <f>DatosMenores!C97</f>
        <v>1</v>
      </c>
      <c r="AV13" s="148">
        <f>DatosMenores!C98</f>
        <v>0</v>
      </c>
      <c r="AW13" s="148">
        <f>DatosMenores!C99</f>
        <v>0</v>
      </c>
      <c r="AX13" s="148">
        <f>DatosMenores!C100</f>
        <v>0</v>
      </c>
      <c r="AY13" s="148">
        <f>DatosMenores!C101</f>
        <v>0</v>
      </c>
    </row>
  </sheetData>
  <sheetProtection algorithmName="SHA-512" hashValue="a/+xkzIAwPKjdEyvCtt98XBjf7TOvwvAxksceFt8GlRGCd65hLhGAd22LlW0kCtDJy3U0r+OQ615kmaQp7b4+A==" saltValue="gBsuRLCWVKn6SnsrZWeM1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368B-A6A3-444A-A466-1869F3EB5BE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1813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65</v>
      </c>
      <c r="F4" s="167" t="s">
        <v>1820</v>
      </c>
      <c r="G4" s="169">
        <f>DatosViolenciaDoméstica!E67</f>
        <v>10</v>
      </c>
      <c r="H4" s="170"/>
    </row>
    <row r="5" spans="1:30" x14ac:dyDescent="0.2">
      <c r="C5" s="167" t="s">
        <v>13</v>
      </c>
      <c r="D5" s="168">
        <f>DatosViolenciaDoméstica!C6</f>
        <v>294</v>
      </c>
      <c r="F5" s="167" t="s">
        <v>1821</v>
      </c>
      <c r="G5" s="171">
        <f>DatosViolenciaDoméstica!F67</f>
        <v>59</v>
      </c>
      <c r="H5" s="170"/>
    </row>
    <row r="6" spans="1:30" x14ac:dyDescent="0.2">
      <c r="C6" s="167" t="s">
        <v>1822</v>
      </c>
      <c r="D6" s="168">
        <f>DatosViolenciaDoméstica!C7</f>
        <v>25</v>
      </c>
    </row>
    <row r="7" spans="1:30" x14ac:dyDescent="0.2">
      <c r="C7" s="167" t="s">
        <v>60</v>
      </c>
      <c r="D7" s="168">
        <f>DatosViolenciaDoméstica!C8</f>
        <v>2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68">
        <f>SUM(DatosViolenciaDoméstica!C10:C11)</f>
        <v>1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1774</v>
      </c>
      <c r="L25" s="176">
        <v>0</v>
      </c>
      <c r="M25" s="174"/>
      <c r="N25" s="174"/>
      <c r="O25" s="174"/>
      <c r="P25" s="175" t="s">
        <v>1774</v>
      </c>
      <c r="Q25" s="176">
        <v>0</v>
      </c>
      <c r="R25" s="174"/>
      <c r="S25" s="174"/>
      <c r="T25" s="174"/>
      <c r="U25" s="175" t="s">
        <v>1774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1774</v>
      </c>
      <c r="AF25" s="176">
        <v>0</v>
      </c>
    </row>
  </sheetData>
  <sheetProtection algorithmName="SHA-512" hashValue="Lzo5d+m9A+CYOFf/O6lfP9ujJhr9MKKemRNy9DjK5gZ0z7dOB22gLxvCoHMeWlqHUiNsvMUe9CxUnZnc/ba0UQ==" saltValue="OCiQsZcfA4jssyy0fpjm8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50B1-02E0-4FCB-8EF0-E1A888B90A6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1566</v>
      </c>
      <c r="F4" s="167" t="s">
        <v>1820</v>
      </c>
      <c r="G4" s="169">
        <f>DatosViolenciaGénero!E82</f>
        <v>48</v>
      </c>
      <c r="H4" s="170"/>
    </row>
    <row r="5" spans="1:30" x14ac:dyDescent="0.2">
      <c r="C5" s="167" t="s">
        <v>40</v>
      </c>
      <c r="D5" s="168">
        <f>DatosViolenciaGénero!C5</f>
        <v>568</v>
      </c>
      <c r="F5" s="167" t="s">
        <v>1821</v>
      </c>
      <c r="G5" s="169">
        <f>DatosViolenciaGénero!F82</f>
        <v>501</v>
      </c>
      <c r="H5" s="170"/>
    </row>
    <row r="6" spans="1:30" x14ac:dyDescent="0.2">
      <c r="C6" s="167" t="s">
        <v>1822</v>
      </c>
      <c r="D6" s="177">
        <f>DatosViolenciaGénero!C8</f>
        <v>238</v>
      </c>
    </row>
    <row r="7" spans="1:30" x14ac:dyDescent="0.2">
      <c r="C7" s="167" t="s">
        <v>60</v>
      </c>
      <c r="D7" s="177">
        <f>DatosViolenciaGénero!C9</f>
        <v>2</v>
      </c>
    </row>
    <row r="8" spans="1:30" x14ac:dyDescent="0.2">
      <c r="C8" s="167" t="s">
        <v>1826</v>
      </c>
      <c r="D8" s="168">
        <f>DatosViolenciaGénero!C11</f>
        <v>0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7">
        <f>DatosViolenciaGénero!C6</f>
        <v>45</v>
      </c>
    </row>
    <row r="11" spans="1:30" x14ac:dyDescent="0.2">
      <c r="C11" s="167" t="s">
        <v>1823</v>
      </c>
      <c r="D11" s="177">
        <f>DatosViolenciaGénero!C10</f>
        <v>4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1774</v>
      </c>
      <c r="L25" s="176">
        <v>0</v>
      </c>
      <c r="M25" s="174"/>
      <c r="N25" s="174"/>
      <c r="O25" s="174"/>
      <c r="P25" s="175" t="s">
        <v>1774</v>
      </c>
      <c r="Q25" s="176">
        <v>0</v>
      </c>
      <c r="R25" s="174"/>
      <c r="S25" s="174"/>
      <c r="T25" s="174"/>
      <c r="U25" s="175" t="s">
        <v>1774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1774</v>
      </c>
      <c r="AF25" s="176">
        <v>0</v>
      </c>
    </row>
  </sheetData>
  <sheetProtection algorithmName="SHA-512" hashValue="EsbvmZM7sO5thWwr7RyqkMcPIpYGbitWQAiW6D2d1UiG9udIrcrS8XZrB6dd5gIIkJgiTK2U/2J4cAuWIFVj3Q==" saltValue="PHZwGcKNZ5SDVyDSgiIhR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15597</v>
      </c>
      <c r="D7" s="12">
        <v>14038</v>
      </c>
      <c r="E7" s="13">
        <v>0.111055705941017</v>
      </c>
    </row>
    <row r="8" spans="1:5" x14ac:dyDescent="0.25">
      <c r="A8" s="192"/>
      <c r="B8" s="11" t="s">
        <v>20</v>
      </c>
      <c r="C8" s="12">
        <v>23731</v>
      </c>
      <c r="D8" s="12">
        <v>23860</v>
      </c>
      <c r="E8" s="13">
        <v>-5.4065381391450104E-3</v>
      </c>
    </row>
    <row r="9" spans="1:5" x14ac:dyDescent="0.25">
      <c r="A9" s="192"/>
      <c r="B9" s="11" t="s">
        <v>21</v>
      </c>
      <c r="C9" s="12">
        <v>21908</v>
      </c>
      <c r="D9" s="12">
        <v>22150</v>
      </c>
      <c r="E9" s="13">
        <v>-1.09255079006772E-2</v>
      </c>
    </row>
    <row r="10" spans="1:5" x14ac:dyDescent="0.25">
      <c r="A10" s="192"/>
      <c r="B10" s="11" t="s">
        <v>22</v>
      </c>
      <c r="C10" s="12">
        <v>336</v>
      </c>
      <c r="D10" s="12">
        <v>324</v>
      </c>
      <c r="E10" s="13">
        <v>3.7037037037037E-2</v>
      </c>
    </row>
    <row r="11" spans="1:5" x14ac:dyDescent="0.25">
      <c r="A11" s="193"/>
      <c r="B11" s="11" t="s">
        <v>23</v>
      </c>
      <c r="C11" s="12">
        <v>18064</v>
      </c>
      <c r="D11" s="12">
        <v>15597</v>
      </c>
      <c r="E11" s="13">
        <v>0.158171443226261</v>
      </c>
    </row>
    <row r="12" spans="1:5" x14ac:dyDescent="0.25">
      <c r="A12" s="191" t="s">
        <v>24</v>
      </c>
      <c r="B12" s="11" t="s">
        <v>25</v>
      </c>
      <c r="C12" s="12">
        <v>5058</v>
      </c>
      <c r="D12" s="12">
        <v>5428</v>
      </c>
      <c r="E12" s="13">
        <v>-6.8165070007369197E-2</v>
      </c>
    </row>
    <row r="13" spans="1:5" x14ac:dyDescent="0.25">
      <c r="A13" s="192"/>
      <c r="B13" s="11" t="s">
        <v>26</v>
      </c>
      <c r="C13" s="12">
        <v>2794</v>
      </c>
      <c r="D13" s="12">
        <v>3897</v>
      </c>
      <c r="E13" s="13">
        <v>-0.28303823453938898</v>
      </c>
    </row>
    <row r="14" spans="1:5" x14ac:dyDescent="0.25">
      <c r="A14" s="193"/>
      <c r="B14" s="11" t="s">
        <v>27</v>
      </c>
      <c r="C14" s="12">
        <v>11308</v>
      </c>
      <c r="D14" s="12">
        <v>10577</v>
      </c>
      <c r="E14" s="13">
        <v>6.9112224638366304E-2</v>
      </c>
    </row>
    <row r="15" spans="1:5" x14ac:dyDescent="0.25">
      <c r="A15" s="191" t="s">
        <v>28</v>
      </c>
      <c r="B15" s="11" t="s">
        <v>29</v>
      </c>
      <c r="C15" s="12">
        <v>892</v>
      </c>
      <c r="D15" s="12">
        <v>955</v>
      </c>
      <c r="E15" s="13">
        <v>-6.5968586387434594E-2</v>
      </c>
    </row>
    <row r="16" spans="1:5" x14ac:dyDescent="0.25">
      <c r="A16" s="192"/>
      <c r="B16" s="11" t="s">
        <v>30</v>
      </c>
      <c r="C16" s="12">
        <v>2318</v>
      </c>
      <c r="D16" s="12">
        <v>2453</v>
      </c>
      <c r="E16" s="13">
        <v>-5.5034651447207497E-2</v>
      </c>
    </row>
    <row r="17" spans="1:5" x14ac:dyDescent="0.25">
      <c r="A17" s="192"/>
      <c r="B17" s="11" t="s">
        <v>31</v>
      </c>
      <c r="C17" s="12">
        <v>24</v>
      </c>
      <c r="D17" s="12">
        <v>25</v>
      </c>
      <c r="E17" s="13">
        <v>-0.04</v>
      </c>
    </row>
    <row r="18" spans="1:5" x14ac:dyDescent="0.25">
      <c r="A18" s="192"/>
      <c r="B18" s="11" t="s">
        <v>32</v>
      </c>
      <c r="C18" s="12">
        <v>1</v>
      </c>
      <c r="D18" s="12">
        <v>5</v>
      </c>
      <c r="E18" s="13">
        <v>-0.8</v>
      </c>
    </row>
    <row r="19" spans="1:5" x14ac:dyDescent="0.25">
      <c r="A19" s="193"/>
      <c r="B19" s="11" t="s">
        <v>33</v>
      </c>
      <c r="C19" s="12">
        <v>331</v>
      </c>
      <c r="D19" s="12">
        <v>400</v>
      </c>
      <c r="E19" s="13">
        <v>-0.17249999999999999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6"/>
      <c r="E23" s="13">
        <v>0</v>
      </c>
    </row>
    <row r="24" spans="1:5" x14ac:dyDescent="0.25">
      <c r="A24" s="10" t="s">
        <v>36</v>
      </c>
      <c r="B24" s="15"/>
      <c r="C24" s="12">
        <v>0</v>
      </c>
      <c r="D24" s="16"/>
      <c r="E24" s="13">
        <v>0</v>
      </c>
    </row>
    <row r="25" spans="1:5" x14ac:dyDescent="0.25">
      <c r="A25" s="10" t="s">
        <v>37</v>
      </c>
      <c r="B25" s="15"/>
      <c r="C25" s="12">
        <v>925</v>
      </c>
      <c r="D25" s="12">
        <v>947</v>
      </c>
      <c r="E25" s="13">
        <v>-2.3231256599788801E-2</v>
      </c>
    </row>
    <row r="26" spans="1:5" x14ac:dyDescent="0.25">
      <c r="A26" s="10" t="s">
        <v>38</v>
      </c>
      <c r="B26" s="15"/>
      <c r="C26" s="12">
        <v>1072</v>
      </c>
      <c r="D26" s="12">
        <v>1079</v>
      </c>
      <c r="E26" s="13">
        <v>-6.48748841519926E-3</v>
      </c>
    </row>
    <row r="27" spans="1:5" x14ac:dyDescent="0.25">
      <c r="A27" s="10" t="s">
        <v>39</v>
      </c>
      <c r="B27" s="15"/>
      <c r="C27" s="12">
        <v>103</v>
      </c>
      <c r="D27" s="12">
        <v>106</v>
      </c>
      <c r="E27" s="13">
        <v>-2.83018867924528E-2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1775</v>
      </c>
      <c r="D31" s="12">
        <v>1921</v>
      </c>
      <c r="E31" s="13">
        <v>-7.6002082248828706E-2</v>
      </c>
    </row>
    <row r="32" spans="1:5" x14ac:dyDescent="0.25">
      <c r="A32" s="191" t="s">
        <v>42</v>
      </c>
      <c r="B32" s="11" t="s">
        <v>43</v>
      </c>
      <c r="C32" s="12">
        <v>115</v>
      </c>
      <c r="D32" s="12">
        <v>124</v>
      </c>
      <c r="E32" s="13">
        <v>-7.25806451612903E-2</v>
      </c>
    </row>
    <row r="33" spans="1:5" x14ac:dyDescent="0.25">
      <c r="A33" s="192"/>
      <c r="B33" s="11" t="s">
        <v>44</v>
      </c>
      <c r="C33" s="12">
        <v>67</v>
      </c>
      <c r="D33" s="12">
        <v>57</v>
      </c>
      <c r="E33" s="13">
        <v>0.175438596491228</v>
      </c>
    </row>
    <row r="34" spans="1:5" x14ac:dyDescent="0.25">
      <c r="A34" s="192"/>
      <c r="B34" s="11" t="s">
        <v>45</v>
      </c>
      <c r="C34" s="12">
        <v>9</v>
      </c>
      <c r="D34" s="12">
        <v>11</v>
      </c>
      <c r="E34" s="13">
        <v>-0.18181818181818199</v>
      </c>
    </row>
    <row r="35" spans="1:5" x14ac:dyDescent="0.25">
      <c r="A35" s="192"/>
      <c r="B35" s="11" t="s">
        <v>46</v>
      </c>
      <c r="C35" s="12">
        <v>8</v>
      </c>
      <c r="D35" s="12">
        <v>17</v>
      </c>
      <c r="E35" s="13">
        <v>-0.52941176470588203</v>
      </c>
    </row>
    <row r="36" spans="1:5" x14ac:dyDescent="0.25">
      <c r="A36" s="193"/>
      <c r="B36" s="11" t="s">
        <v>47</v>
      </c>
      <c r="C36" s="12">
        <v>1345</v>
      </c>
      <c r="D36" s="12">
        <v>1463</v>
      </c>
      <c r="E36" s="13">
        <v>-8.0656185919343801E-2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3595</v>
      </c>
      <c r="D40" s="12">
        <v>3531</v>
      </c>
      <c r="E40" s="13">
        <v>1.81251770036817E-2</v>
      </c>
    </row>
    <row r="41" spans="1:5" x14ac:dyDescent="0.25">
      <c r="A41" s="10" t="s">
        <v>50</v>
      </c>
      <c r="B41" s="15"/>
      <c r="C41" s="12">
        <v>2041</v>
      </c>
      <c r="D41" s="12">
        <v>2239</v>
      </c>
      <c r="E41" s="13">
        <v>-8.8432335864225095E-2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2166</v>
      </c>
      <c r="D45" s="12">
        <v>1662</v>
      </c>
      <c r="E45" s="13">
        <v>0.303249097472924</v>
      </c>
    </row>
    <row r="46" spans="1:5" x14ac:dyDescent="0.25">
      <c r="A46" s="192"/>
      <c r="B46" s="11" t="s">
        <v>53</v>
      </c>
      <c r="C46" s="12">
        <v>62</v>
      </c>
      <c r="D46" s="12">
        <v>55</v>
      </c>
      <c r="E46" s="13">
        <v>0.12727272727272701</v>
      </c>
    </row>
    <row r="47" spans="1:5" x14ac:dyDescent="0.25">
      <c r="A47" s="192"/>
      <c r="B47" s="11" t="s">
        <v>54</v>
      </c>
      <c r="C47" s="12">
        <v>2318</v>
      </c>
      <c r="D47" s="12">
        <v>2453</v>
      </c>
      <c r="E47" s="13">
        <v>-5.5034651447207497E-2</v>
      </c>
    </row>
    <row r="48" spans="1:5" x14ac:dyDescent="0.25">
      <c r="A48" s="193"/>
      <c r="B48" s="11" t="s">
        <v>23</v>
      </c>
      <c r="C48" s="12">
        <v>1391</v>
      </c>
      <c r="D48" s="12">
        <v>1307</v>
      </c>
      <c r="E48" s="13">
        <v>6.4269319051262402E-2</v>
      </c>
    </row>
    <row r="49" spans="1:5" x14ac:dyDescent="0.25">
      <c r="A49" s="191" t="s">
        <v>55</v>
      </c>
      <c r="B49" s="11" t="s">
        <v>56</v>
      </c>
      <c r="C49" s="12">
        <v>1683</v>
      </c>
      <c r="D49" s="12">
        <v>1738</v>
      </c>
      <c r="E49" s="13">
        <v>-3.1645569620253201E-2</v>
      </c>
    </row>
    <row r="50" spans="1:5" x14ac:dyDescent="0.25">
      <c r="A50" s="192"/>
      <c r="B50" s="11" t="s">
        <v>57</v>
      </c>
      <c r="C50" s="12">
        <v>69</v>
      </c>
      <c r="D50" s="12">
        <v>87</v>
      </c>
      <c r="E50" s="13">
        <v>-0.20689655172413801</v>
      </c>
    </row>
    <row r="51" spans="1:5" x14ac:dyDescent="0.25">
      <c r="A51" s="192"/>
      <c r="B51" s="11" t="s">
        <v>58</v>
      </c>
      <c r="C51" s="12">
        <v>155</v>
      </c>
      <c r="D51" s="12">
        <v>172</v>
      </c>
      <c r="E51" s="13">
        <v>-9.8837209302325604E-2</v>
      </c>
    </row>
    <row r="52" spans="1:5" x14ac:dyDescent="0.25">
      <c r="A52" s="193"/>
      <c r="B52" s="11" t="s">
        <v>59</v>
      </c>
      <c r="C52" s="12">
        <v>46</v>
      </c>
      <c r="D52" s="12">
        <v>47</v>
      </c>
      <c r="E52" s="13">
        <v>-2.1276595744680899E-2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26</v>
      </c>
      <c r="D56" s="12">
        <v>32</v>
      </c>
      <c r="E56" s="13">
        <v>-0.1875</v>
      </c>
    </row>
    <row r="57" spans="1:5" x14ac:dyDescent="0.25">
      <c r="A57" s="192"/>
      <c r="B57" s="11" t="s">
        <v>53</v>
      </c>
      <c r="C57" s="12">
        <v>1</v>
      </c>
      <c r="D57" s="16"/>
      <c r="E57" s="13">
        <v>0</v>
      </c>
    </row>
    <row r="58" spans="1:5" x14ac:dyDescent="0.25">
      <c r="A58" s="192"/>
      <c r="B58" s="11" t="s">
        <v>19</v>
      </c>
      <c r="C58" s="12">
        <v>42</v>
      </c>
      <c r="D58" s="12">
        <v>48</v>
      </c>
      <c r="E58" s="13">
        <v>-0.125</v>
      </c>
    </row>
    <row r="59" spans="1:5" x14ac:dyDescent="0.25">
      <c r="A59" s="192"/>
      <c r="B59" s="11" t="s">
        <v>23</v>
      </c>
      <c r="C59" s="12">
        <v>41</v>
      </c>
      <c r="D59" s="12">
        <v>41</v>
      </c>
      <c r="E59" s="13">
        <v>0</v>
      </c>
    </row>
    <row r="60" spans="1:5" x14ac:dyDescent="0.25">
      <c r="A60" s="192"/>
      <c r="B60" s="11" t="s">
        <v>62</v>
      </c>
      <c r="C60" s="12">
        <v>21</v>
      </c>
      <c r="D60" s="12">
        <v>34</v>
      </c>
      <c r="E60" s="13">
        <v>-0.38235294117647001</v>
      </c>
    </row>
    <row r="61" spans="1:5" x14ac:dyDescent="0.25">
      <c r="A61" s="193"/>
      <c r="B61" s="11" t="s">
        <v>63</v>
      </c>
      <c r="C61" s="12">
        <v>0</v>
      </c>
      <c r="D61" s="16"/>
      <c r="E61" s="13">
        <v>0</v>
      </c>
    </row>
    <row r="62" spans="1:5" x14ac:dyDescent="0.25">
      <c r="A62" s="191" t="s">
        <v>64</v>
      </c>
      <c r="B62" s="11" t="s">
        <v>65</v>
      </c>
      <c r="C62" s="12">
        <v>29</v>
      </c>
      <c r="D62" s="12">
        <v>27</v>
      </c>
      <c r="E62" s="13">
        <v>7.4074074074074098E-2</v>
      </c>
    </row>
    <row r="63" spans="1:5" x14ac:dyDescent="0.25">
      <c r="A63" s="192"/>
      <c r="B63" s="11" t="s">
        <v>58</v>
      </c>
      <c r="C63" s="12">
        <v>0</v>
      </c>
      <c r="D63" s="16"/>
      <c r="E63" s="13">
        <v>0</v>
      </c>
    </row>
    <row r="64" spans="1:5" x14ac:dyDescent="0.25">
      <c r="A64" s="193"/>
      <c r="B64" s="11" t="s">
        <v>66</v>
      </c>
      <c r="C64" s="12">
        <v>5</v>
      </c>
      <c r="D64" s="12">
        <v>1</v>
      </c>
      <c r="E64" s="13">
        <v>4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6"/>
      <c r="E68" s="13">
        <v>0</v>
      </c>
    </row>
    <row r="69" spans="1:5" x14ac:dyDescent="0.25">
      <c r="A69" s="10" t="s">
        <v>36</v>
      </c>
      <c r="B69" s="15"/>
      <c r="C69" s="12">
        <v>0</v>
      </c>
      <c r="D69" s="16"/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1</v>
      </c>
      <c r="E70" s="13">
        <v>-1</v>
      </c>
    </row>
    <row r="71" spans="1:5" x14ac:dyDescent="0.25">
      <c r="A71" s="10" t="s">
        <v>38</v>
      </c>
      <c r="B71" s="15"/>
      <c r="C71" s="12">
        <v>0</v>
      </c>
      <c r="D71" s="12">
        <v>1</v>
      </c>
      <c r="E71" s="13">
        <v>-1</v>
      </c>
    </row>
    <row r="72" spans="1:5" x14ac:dyDescent="0.25">
      <c r="A72" s="10" t="s">
        <v>39</v>
      </c>
      <c r="B72" s="15"/>
      <c r="C72" s="12">
        <v>0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3</v>
      </c>
      <c r="D76" s="12">
        <v>0</v>
      </c>
      <c r="E76" s="13">
        <v>0</v>
      </c>
    </row>
    <row r="77" spans="1:5" x14ac:dyDescent="0.25">
      <c r="A77" s="196"/>
      <c r="B77" s="11" t="s">
        <v>58</v>
      </c>
      <c r="C77" s="12">
        <v>0</v>
      </c>
      <c r="D77" s="16"/>
      <c r="E77" s="13">
        <v>0</v>
      </c>
    </row>
    <row r="78" spans="1:5" x14ac:dyDescent="0.25">
      <c r="A78" s="196"/>
      <c r="B78" s="11" t="s">
        <v>65</v>
      </c>
      <c r="C78" s="12">
        <v>2</v>
      </c>
      <c r="D78" s="16"/>
      <c r="E78" s="13">
        <v>0</v>
      </c>
    </row>
    <row r="79" spans="1:5" x14ac:dyDescent="0.25">
      <c r="A79" s="196"/>
      <c r="B79" s="11" t="s">
        <v>69</v>
      </c>
      <c r="C79" s="12">
        <v>1</v>
      </c>
      <c r="D79" s="12">
        <v>3</v>
      </c>
      <c r="E79" s="13">
        <v>-0.66666666666666696</v>
      </c>
    </row>
    <row r="80" spans="1:5" x14ac:dyDescent="0.25">
      <c r="A80" s="197"/>
      <c r="B80" s="11" t="s">
        <v>70</v>
      </c>
      <c r="C80" s="12">
        <v>1</v>
      </c>
      <c r="D80" s="12">
        <v>1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2041</v>
      </c>
      <c r="D84" s="12">
        <v>2239</v>
      </c>
      <c r="E84" s="13">
        <v>-8.8432335864225095E-2</v>
      </c>
    </row>
    <row r="85" spans="1:5" x14ac:dyDescent="0.25">
      <c r="A85" s="193"/>
      <c r="B85" s="11" t="s">
        <v>74</v>
      </c>
      <c r="C85" s="12">
        <v>1249</v>
      </c>
      <c r="D85" s="12">
        <v>1218</v>
      </c>
      <c r="E85" s="13">
        <v>2.54515599343186E-2</v>
      </c>
    </row>
    <row r="86" spans="1:5" x14ac:dyDescent="0.25">
      <c r="A86" s="191" t="s">
        <v>75</v>
      </c>
      <c r="B86" s="11" t="s">
        <v>73</v>
      </c>
      <c r="C86" s="12">
        <v>1632</v>
      </c>
      <c r="D86" s="12">
        <v>1633</v>
      </c>
      <c r="E86" s="13">
        <v>-6.1236987140232701E-4</v>
      </c>
    </row>
    <row r="87" spans="1:5" x14ac:dyDescent="0.25">
      <c r="A87" s="193"/>
      <c r="B87" s="11" t="s">
        <v>74</v>
      </c>
      <c r="C87" s="12">
        <v>1321</v>
      </c>
      <c r="D87" s="12">
        <v>1339</v>
      </c>
      <c r="E87" s="13">
        <v>-1.3442867811799901E-2</v>
      </c>
    </row>
    <row r="88" spans="1:5" x14ac:dyDescent="0.25">
      <c r="A88" s="191" t="s">
        <v>76</v>
      </c>
      <c r="B88" s="11" t="s">
        <v>73</v>
      </c>
      <c r="C88" s="12">
        <v>132</v>
      </c>
      <c r="D88" s="12">
        <v>130</v>
      </c>
      <c r="E88" s="13">
        <v>1.5384615384615399E-2</v>
      </c>
    </row>
    <row r="89" spans="1:5" x14ac:dyDescent="0.25">
      <c r="A89" s="193"/>
      <c r="B89" s="11" t="s">
        <v>74</v>
      </c>
      <c r="C89" s="12">
        <v>72</v>
      </c>
      <c r="D89" s="12">
        <v>66</v>
      </c>
      <c r="E89" s="13">
        <v>9.0909090909090898E-2</v>
      </c>
    </row>
    <row r="90" spans="1:5" x14ac:dyDescent="0.25">
      <c r="A90" s="191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25">
      <c r="A91" s="193"/>
      <c r="B91" s="11" t="s">
        <v>74</v>
      </c>
      <c r="C91" s="12">
        <v>0</v>
      </c>
      <c r="D91" s="16"/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1234</v>
      </c>
      <c r="D95" s="12">
        <v>1366</v>
      </c>
      <c r="E95" s="13">
        <v>-9.6632503660322097E-2</v>
      </c>
    </row>
    <row r="96" spans="1:5" x14ac:dyDescent="0.25">
      <c r="A96" s="10" t="s">
        <v>80</v>
      </c>
      <c r="B96" s="15"/>
      <c r="C96" s="12">
        <v>0</v>
      </c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1335</v>
      </c>
      <c r="D100" s="12">
        <v>1220</v>
      </c>
      <c r="E100" s="13">
        <v>9.4262295081967207E-2</v>
      </c>
    </row>
    <row r="101" spans="1:5" x14ac:dyDescent="0.25">
      <c r="A101" s="10" t="s">
        <v>82</v>
      </c>
      <c r="B101" s="15"/>
      <c r="C101" s="12">
        <v>760</v>
      </c>
      <c r="D101" s="12">
        <v>915</v>
      </c>
      <c r="E101" s="13">
        <v>-0.16939890710382499</v>
      </c>
    </row>
    <row r="102" spans="1:5" x14ac:dyDescent="0.25">
      <c r="A102" s="10" t="s">
        <v>80</v>
      </c>
      <c r="B102" s="15"/>
      <c r="C102" s="12">
        <v>13</v>
      </c>
      <c r="D102" s="12">
        <v>12</v>
      </c>
      <c r="E102" s="13">
        <v>8.3333333333333301E-2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809</v>
      </c>
      <c r="D106" s="12">
        <v>945</v>
      </c>
      <c r="E106" s="13">
        <v>-0.143915343915344</v>
      </c>
    </row>
    <row r="107" spans="1:5" x14ac:dyDescent="0.25">
      <c r="A107" s="192"/>
      <c r="B107" s="11" t="s">
        <v>85</v>
      </c>
      <c r="C107" s="12">
        <v>29</v>
      </c>
      <c r="D107" s="12">
        <v>35</v>
      </c>
      <c r="E107" s="13">
        <v>-0.17142857142857101</v>
      </c>
    </row>
    <row r="108" spans="1:5" x14ac:dyDescent="0.25">
      <c r="A108" s="193"/>
      <c r="B108" s="11" t="s">
        <v>86</v>
      </c>
      <c r="C108" s="12">
        <v>565</v>
      </c>
      <c r="D108" s="12">
        <v>480</v>
      </c>
      <c r="E108" s="13">
        <v>0.17708333333333301</v>
      </c>
    </row>
    <row r="109" spans="1:5" x14ac:dyDescent="0.25">
      <c r="A109" s="191" t="s">
        <v>82</v>
      </c>
      <c r="B109" s="11" t="s">
        <v>87</v>
      </c>
      <c r="C109" s="12">
        <v>10</v>
      </c>
      <c r="D109" s="12">
        <v>21</v>
      </c>
      <c r="E109" s="13">
        <v>-0.52380952380952395</v>
      </c>
    </row>
    <row r="110" spans="1:5" x14ac:dyDescent="0.25">
      <c r="A110" s="193"/>
      <c r="B110" s="11" t="s">
        <v>86</v>
      </c>
      <c r="C110" s="12">
        <v>163</v>
      </c>
      <c r="D110" s="12">
        <v>141</v>
      </c>
      <c r="E110" s="13">
        <v>0.15602836879432599</v>
      </c>
    </row>
    <row r="111" spans="1:5" x14ac:dyDescent="0.25">
      <c r="A111" s="10" t="s">
        <v>80</v>
      </c>
      <c r="B111" s="15"/>
      <c r="C111" s="12">
        <v>12</v>
      </c>
      <c r="D111" s="12">
        <v>18</v>
      </c>
      <c r="E111" s="13">
        <v>-0.33333333333333298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50</v>
      </c>
      <c r="D115" s="12">
        <v>50</v>
      </c>
      <c r="E115" s="13">
        <v>0</v>
      </c>
    </row>
    <row r="116" spans="1:5" x14ac:dyDescent="0.25">
      <c r="A116" s="192"/>
      <c r="B116" s="11" t="s">
        <v>85</v>
      </c>
      <c r="C116" s="12">
        <v>10</v>
      </c>
      <c r="D116" s="12">
        <v>10</v>
      </c>
      <c r="E116" s="13">
        <v>0</v>
      </c>
    </row>
    <row r="117" spans="1:5" x14ac:dyDescent="0.25">
      <c r="A117" s="193"/>
      <c r="B117" s="11" t="s">
        <v>86</v>
      </c>
      <c r="C117" s="12">
        <v>64</v>
      </c>
      <c r="D117" s="12">
        <v>54</v>
      </c>
      <c r="E117" s="13">
        <v>0.18518518518518501</v>
      </c>
    </row>
    <row r="118" spans="1:5" x14ac:dyDescent="0.25">
      <c r="A118" s="191" t="s">
        <v>82</v>
      </c>
      <c r="B118" s="11" t="s">
        <v>87</v>
      </c>
      <c r="C118" s="12">
        <v>1</v>
      </c>
      <c r="D118" s="12">
        <v>2</v>
      </c>
      <c r="E118" s="13">
        <v>-0.5</v>
      </c>
    </row>
    <row r="119" spans="1:5" x14ac:dyDescent="0.25">
      <c r="A119" s="193"/>
      <c r="B119" s="11" t="s">
        <v>86</v>
      </c>
      <c r="C119" s="12">
        <v>11</v>
      </c>
      <c r="D119" s="12">
        <v>8</v>
      </c>
      <c r="E119" s="13">
        <v>0.375</v>
      </c>
    </row>
    <row r="120" spans="1:5" x14ac:dyDescent="0.25">
      <c r="A120" s="10" t="s">
        <v>80</v>
      </c>
      <c r="B120" s="15"/>
      <c r="C120" s="12">
        <v>2</v>
      </c>
      <c r="D120" s="16"/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25">
      <c r="A125" s="193"/>
      <c r="B125" s="11" t="s">
        <v>92</v>
      </c>
      <c r="C125" s="12">
        <v>0</v>
      </c>
      <c r="D125" s="16"/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1637</v>
      </c>
      <c r="D126" s="12">
        <v>1535</v>
      </c>
      <c r="E126" s="13">
        <v>6.6449511400651501E-2</v>
      </c>
    </row>
    <row r="127" spans="1:5" x14ac:dyDescent="0.25">
      <c r="A127" s="193"/>
      <c r="B127" s="11" t="s">
        <v>92</v>
      </c>
      <c r="C127" s="12">
        <v>3224</v>
      </c>
      <c r="D127" s="12">
        <v>3133</v>
      </c>
      <c r="E127" s="13">
        <v>2.9045643153527E-2</v>
      </c>
    </row>
    <row r="128" spans="1:5" x14ac:dyDescent="0.25">
      <c r="A128" s="191" t="s">
        <v>94</v>
      </c>
      <c r="B128" s="11" t="s">
        <v>91</v>
      </c>
      <c r="C128" s="12">
        <v>9174</v>
      </c>
      <c r="D128" s="12">
        <v>7576</v>
      </c>
      <c r="E128" s="13">
        <v>0.21092925026399101</v>
      </c>
    </row>
    <row r="129" spans="1:5" x14ac:dyDescent="0.25">
      <c r="A129" s="193"/>
      <c r="B129" s="11" t="s">
        <v>92</v>
      </c>
      <c r="C129" s="12">
        <v>22993</v>
      </c>
      <c r="D129" s="12">
        <v>20694</v>
      </c>
      <c r="E129" s="13">
        <v>0.111095003382623</v>
      </c>
    </row>
    <row r="130" spans="1:5" x14ac:dyDescent="0.25">
      <c r="A130" s="191" t="s">
        <v>95</v>
      </c>
      <c r="B130" s="11" t="s">
        <v>91</v>
      </c>
      <c r="C130" s="12">
        <v>1637</v>
      </c>
      <c r="D130" s="12">
        <v>1716</v>
      </c>
      <c r="E130" s="13">
        <v>-4.6037296037295998E-2</v>
      </c>
    </row>
    <row r="131" spans="1:5" x14ac:dyDescent="0.25">
      <c r="A131" s="193"/>
      <c r="B131" s="11" t="s">
        <v>92</v>
      </c>
      <c r="C131" s="12">
        <v>3224</v>
      </c>
      <c r="D131" s="12">
        <v>3438</v>
      </c>
      <c r="E131" s="13">
        <v>-6.2245491564863302E-2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89</v>
      </c>
      <c r="D135" s="12">
        <v>84</v>
      </c>
      <c r="E135" s="13">
        <v>5.95238095238095E-2</v>
      </c>
    </row>
    <row r="136" spans="1:5" x14ac:dyDescent="0.25">
      <c r="A136" s="193"/>
      <c r="B136" s="11" t="s">
        <v>99</v>
      </c>
      <c r="C136" s="12">
        <v>2</v>
      </c>
      <c r="D136" s="16"/>
      <c r="E136" s="13">
        <v>0</v>
      </c>
    </row>
    <row r="137" spans="1:5" x14ac:dyDescent="0.25">
      <c r="A137" s="191" t="s">
        <v>100</v>
      </c>
      <c r="B137" s="11" t="s">
        <v>98</v>
      </c>
      <c r="C137" s="12">
        <v>0</v>
      </c>
      <c r="D137" s="16"/>
      <c r="E137" s="13">
        <v>0</v>
      </c>
    </row>
    <row r="138" spans="1:5" x14ac:dyDescent="0.25">
      <c r="A138" s="193"/>
      <c r="B138" s="11" t="s">
        <v>99</v>
      </c>
      <c r="C138" s="12">
        <v>0</v>
      </c>
      <c r="D138" s="16"/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0</v>
      </c>
      <c r="D139" s="16"/>
      <c r="E139" s="13">
        <v>0</v>
      </c>
    </row>
    <row r="140" spans="1:5" x14ac:dyDescent="0.25">
      <c r="A140" s="193"/>
      <c r="B140" s="11" t="s">
        <v>102</v>
      </c>
      <c r="C140" s="12">
        <v>0</v>
      </c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169</v>
      </c>
      <c r="D144" s="12">
        <v>113</v>
      </c>
      <c r="E144" s="13">
        <v>0.49557522123893799</v>
      </c>
    </row>
    <row r="145" spans="1:5" x14ac:dyDescent="0.25">
      <c r="A145" s="191" t="s">
        <v>105</v>
      </c>
      <c r="B145" s="11" t="s">
        <v>106</v>
      </c>
      <c r="C145" s="12">
        <v>1</v>
      </c>
      <c r="D145" s="12">
        <v>2</v>
      </c>
      <c r="E145" s="13">
        <v>-0.5</v>
      </c>
    </row>
    <row r="146" spans="1:5" x14ac:dyDescent="0.25">
      <c r="A146" s="192"/>
      <c r="B146" s="11" t="s">
        <v>107</v>
      </c>
      <c r="C146" s="12">
        <v>80</v>
      </c>
      <c r="D146" s="12">
        <v>70</v>
      </c>
      <c r="E146" s="13">
        <v>0.14285714285714299</v>
      </c>
    </row>
    <row r="147" spans="1:5" x14ac:dyDescent="0.25">
      <c r="A147" s="192"/>
      <c r="B147" s="11" t="s">
        <v>108</v>
      </c>
      <c r="C147" s="12">
        <v>3</v>
      </c>
      <c r="D147" s="12">
        <v>1</v>
      </c>
      <c r="E147" s="13">
        <v>2</v>
      </c>
    </row>
    <row r="148" spans="1:5" x14ac:dyDescent="0.25">
      <c r="A148" s="192"/>
      <c r="B148" s="11" t="s">
        <v>109</v>
      </c>
      <c r="C148" s="12">
        <v>4</v>
      </c>
      <c r="D148" s="12">
        <v>6</v>
      </c>
      <c r="E148" s="13">
        <v>-0.33333333333333298</v>
      </c>
    </row>
    <row r="149" spans="1:5" x14ac:dyDescent="0.25">
      <c r="A149" s="192"/>
      <c r="B149" s="11" t="s">
        <v>110</v>
      </c>
      <c r="C149" s="12">
        <v>68</v>
      </c>
      <c r="D149" s="12">
        <v>34</v>
      </c>
      <c r="E149" s="13">
        <v>1</v>
      </c>
    </row>
    <row r="150" spans="1:5" x14ac:dyDescent="0.25">
      <c r="A150" s="193"/>
      <c r="B150" s="11" t="s">
        <v>111</v>
      </c>
      <c r="C150" s="12">
        <v>13</v>
      </c>
      <c r="D150" s="16"/>
      <c r="E150" s="13">
        <v>0</v>
      </c>
    </row>
    <row r="151" spans="1:5" x14ac:dyDescent="0.25">
      <c r="A151" s="191" t="s">
        <v>112</v>
      </c>
      <c r="B151" s="11" t="s">
        <v>113</v>
      </c>
      <c r="C151" s="12">
        <v>89</v>
      </c>
      <c r="D151" s="12">
        <v>70</v>
      </c>
      <c r="E151" s="13">
        <v>0.27142857142857102</v>
      </c>
    </row>
    <row r="152" spans="1:5" x14ac:dyDescent="0.25">
      <c r="A152" s="193"/>
      <c r="B152" s="11" t="s">
        <v>114</v>
      </c>
      <c r="C152" s="12">
        <v>63</v>
      </c>
      <c r="D152" s="12">
        <v>57</v>
      </c>
      <c r="E152" s="13">
        <v>0.105263157894737</v>
      </c>
    </row>
    <row r="153" spans="1:5" x14ac:dyDescent="0.25">
      <c r="A153" s="191" t="s">
        <v>115</v>
      </c>
      <c r="B153" s="11" t="s">
        <v>19</v>
      </c>
      <c r="C153" s="12">
        <v>5</v>
      </c>
      <c r="D153" s="12">
        <v>19</v>
      </c>
      <c r="E153" s="13">
        <v>-0.73684210526315796</v>
      </c>
    </row>
    <row r="154" spans="1:5" x14ac:dyDescent="0.25">
      <c r="A154" s="193"/>
      <c r="B154" s="11" t="s">
        <v>23</v>
      </c>
      <c r="C154" s="12">
        <v>16</v>
      </c>
      <c r="D154" s="12">
        <v>5</v>
      </c>
      <c r="E154" s="13">
        <v>2.2000000000000002</v>
      </c>
    </row>
    <row r="155" spans="1:5" x14ac:dyDescent="0.2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617</v>
      </c>
      <c r="D159" s="12">
        <v>753</v>
      </c>
      <c r="E159" s="13">
        <v>-0.18061088977423601</v>
      </c>
    </row>
    <row r="160" spans="1:5" x14ac:dyDescent="0.25">
      <c r="A160" s="192"/>
      <c r="B160" s="11" t="s">
        <v>120</v>
      </c>
      <c r="C160" s="12">
        <v>233</v>
      </c>
      <c r="D160" s="12">
        <v>241</v>
      </c>
      <c r="E160" s="13">
        <v>-3.3195020746888002E-2</v>
      </c>
    </row>
    <row r="161" spans="1:5" x14ac:dyDescent="0.25">
      <c r="A161" s="192"/>
      <c r="B161" s="11" t="s">
        <v>121</v>
      </c>
      <c r="C161" s="12">
        <v>203</v>
      </c>
      <c r="D161" s="12">
        <v>276</v>
      </c>
      <c r="E161" s="13">
        <v>-0.26449275362318803</v>
      </c>
    </row>
    <row r="162" spans="1:5" x14ac:dyDescent="0.25">
      <c r="A162" s="192"/>
      <c r="B162" s="11" t="s">
        <v>122</v>
      </c>
      <c r="C162" s="12">
        <v>84</v>
      </c>
      <c r="D162" s="12">
        <v>118</v>
      </c>
      <c r="E162" s="13">
        <v>-0.28813559322033899</v>
      </c>
    </row>
    <row r="163" spans="1:5" x14ac:dyDescent="0.25">
      <c r="A163" s="192"/>
      <c r="B163" s="11" t="s">
        <v>123</v>
      </c>
      <c r="C163" s="12">
        <v>0</v>
      </c>
      <c r="D163" s="16"/>
      <c r="E163" s="13">
        <v>0</v>
      </c>
    </row>
    <row r="164" spans="1:5" x14ac:dyDescent="0.25">
      <c r="A164" s="192"/>
      <c r="B164" s="11" t="s">
        <v>124</v>
      </c>
      <c r="C164" s="12">
        <v>12</v>
      </c>
      <c r="D164" s="12">
        <v>26</v>
      </c>
      <c r="E164" s="13">
        <v>-0.53846153846153799</v>
      </c>
    </row>
    <row r="165" spans="1:5" x14ac:dyDescent="0.25">
      <c r="A165" s="192"/>
      <c r="B165" s="11" t="s">
        <v>125</v>
      </c>
      <c r="C165" s="12">
        <v>978</v>
      </c>
      <c r="D165" s="12">
        <v>1228</v>
      </c>
      <c r="E165" s="13">
        <v>-0.20358306188925099</v>
      </c>
    </row>
    <row r="166" spans="1:5" x14ac:dyDescent="0.25">
      <c r="A166" s="192"/>
      <c r="B166" s="11" t="s">
        <v>126</v>
      </c>
      <c r="C166" s="12">
        <v>0</v>
      </c>
      <c r="D166" s="16"/>
      <c r="E166" s="13">
        <v>0</v>
      </c>
    </row>
    <row r="167" spans="1:5" x14ac:dyDescent="0.25">
      <c r="A167" s="192"/>
      <c r="B167" s="11" t="s">
        <v>127</v>
      </c>
      <c r="C167" s="12">
        <v>183</v>
      </c>
      <c r="D167" s="12">
        <v>219</v>
      </c>
      <c r="E167" s="13">
        <v>-0.164383561643836</v>
      </c>
    </row>
    <row r="168" spans="1:5" x14ac:dyDescent="0.25">
      <c r="A168" s="192"/>
      <c r="B168" s="11" t="s">
        <v>128</v>
      </c>
      <c r="C168" s="12">
        <v>230</v>
      </c>
      <c r="D168" s="12">
        <v>318</v>
      </c>
      <c r="E168" s="13">
        <v>-0.276729559748428</v>
      </c>
    </row>
    <row r="169" spans="1:5" x14ac:dyDescent="0.25">
      <c r="A169" s="192"/>
      <c r="B169" s="11" t="s">
        <v>129</v>
      </c>
      <c r="C169" s="12">
        <v>5</v>
      </c>
      <c r="D169" s="12">
        <v>3</v>
      </c>
      <c r="E169" s="13">
        <v>0.66666666666666696</v>
      </c>
    </row>
    <row r="170" spans="1:5" x14ac:dyDescent="0.25">
      <c r="A170" s="192"/>
      <c r="B170" s="11" t="s">
        <v>130</v>
      </c>
      <c r="C170" s="12">
        <v>86</v>
      </c>
      <c r="D170" s="12">
        <v>116</v>
      </c>
      <c r="E170" s="13">
        <v>-0.25862068965517199</v>
      </c>
    </row>
    <row r="171" spans="1:5" x14ac:dyDescent="0.25">
      <c r="A171" s="192"/>
      <c r="B171" s="11" t="s">
        <v>131</v>
      </c>
      <c r="C171" s="12">
        <v>1</v>
      </c>
      <c r="D171" s="12">
        <v>3</v>
      </c>
      <c r="E171" s="13">
        <v>-0.66666666666666696</v>
      </c>
    </row>
    <row r="172" spans="1:5" x14ac:dyDescent="0.25">
      <c r="A172" s="192"/>
      <c r="B172" s="11" t="s">
        <v>132</v>
      </c>
      <c r="C172" s="12">
        <v>0</v>
      </c>
      <c r="D172" s="16"/>
      <c r="E172" s="13">
        <v>0</v>
      </c>
    </row>
    <row r="173" spans="1:5" x14ac:dyDescent="0.25">
      <c r="A173" s="192"/>
      <c r="B173" s="11" t="s">
        <v>133</v>
      </c>
      <c r="C173" s="12">
        <v>3</v>
      </c>
      <c r="D173" s="12">
        <v>15</v>
      </c>
      <c r="E173" s="13">
        <v>-0.8</v>
      </c>
    </row>
    <row r="174" spans="1:5" x14ac:dyDescent="0.25">
      <c r="A174" s="192"/>
      <c r="B174" s="11" t="s">
        <v>134</v>
      </c>
      <c r="C174" s="12">
        <v>0</v>
      </c>
      <c r="D174" s="16"/>
      <c r="E174" s="13">
        <v>0</v>
      </c>
    </row>
    <row r="175" spans="1:5" x14ac:dyDescent="0.25">
      <c r="A175" s="192"/>
      <c r="B175" s="11" t="s">
        <v>135</v>
      </c>
      <c r="C175" s="12">
        <v>13</v>
      </c>
      <c r="D175" s="12">
        <v>9</v>
      </c>
      <c r="E175" s="13">
        <v>0.44444444444444398</v>
      </c>
    </row>
    <row r="176" spans="1:5" x14ac:dyDescent="0.25">
      <c r="A176" s="192"/>
      <c r="B176" s="11" t="s">
        <v>136</v>
      </c>
      <c r="C176" s="12">
        <v>0</v>
      </c>
      <c r="D176" s="16"/>
      <c r="E176" s="13">
        <v>0</v>
      </c>
    </row>
    <row r="177" spans="1:5" x14ac:dyDescent="0.25">
      <c r="A177" s="192"/>
      <c r="B177" s="11" t="s">
        <v>137</v>
      </c>
      <c r="C177" s="12">
        <v>1</v>
      </c>
      <c r="D177" s="12">
        <v>3</v>
      </c>
      <c r="E177" s="13">
        <v>-0.66666666666666696</v>
      </c>
    </row>
    <row r="178" spans="1:5" x14ac:dyDescent="0.25">
      <c r="A178" s="192"/>
      <c r="B178" s="11" t="s">
        <v>138</v>
      </c>
      <c r="C178" s="12">
        <v>0</v>
      </c>
      <c r="D178" s="16"/>
      <c r="E178" s="13">
        <v>0</v>
      </c>
    </row>
    <row r="179" spans="1:5" x14ac:dyDescent="0.25">
      <c r="A179" s="192"/>
      <c r="B179" s="11" t="s">
        <v>139</v>
      </c>
      <c r="C179" s="12">
        <v>429</v>
      </c>
      <c r="D179" s="12">
        <v>514</v>
      </c>
      <c r="E179" s="13">
        <v>-0.16536964980544699</v>
      </c>
    </row>
    <row r="180" spans="1:5" x14ac:dyDescent="0.25">
      <c r="A180" s="192"/>
      <c r="B180" s="11" t="s">
        <v>140</v>
      </c>
      <c r="C180" s="12">
        <v>281</v>
      </c>
      <c r="D180" s="12">
        <v>286</v>
      </c>
      <c r="E180" s="13">
        <v>-1.7482517482517501E-2</v>
      </c>
    </row>
    <row r="181" spans="1:5" x14ac:dyDescent="0.25">
      <c r="A181" s="192"/>
      <c r="B181" s="11" t="s">
        <v>141</v>
      </c>
      <c r="C181" s="12">
        <v>4</v>
      </c>
      <c r="D181" s="12">
        <v>5</v>
      </c>
      <c r="E181" s="13">
        <v>-0.2</v>
      </c>
    </row>
    <row r="182" spans="1:5" x14ac:dyDescent="0.25">
      <c r="A182" s="192"/>
      <c r="B182" s="11" t="s">
        <v>142</v>
      </c>
      <c r="C182" s="12">
        <v>1</v>
      </c>
      <c r="D182" s="12">
        <v>4</v>
      </c>
      <c r="E182" s="13">
        <v>-0.75</v>
      </c>
    </row>
    <row r="183" spans="1:5" x14ac:dyDescent="0.25">
      <c r="A183" s="192"/>
      <c r="B183" s="11" t="s">
        <v>143</v>
      </c>
      <c r="C183" s="12">
        <v>0</v>
      </c>
      <c r="D183" s="16"/>
      <c r="E183" s="13">
        <v>0</v>
      </c>
    </row>
    <row r="184" spans="1:5" x14ac:dyDescent="0.25">
      <c r="A184" s="192"/>
      <c r="B184" s="11" t="s">
        <v>144</v>
      </c>
      <c r="C184" s="12">
        <v>6</v>
      </c>
      <c r="D184" s="12">
        <v>24</v>
      </c>
      <c r="E184" s="13">
        <v>-0.75</v>
      </c>
    </row>
    <row r="185" spans="1:5" x14ac:dyDescent="0.25">
      <c r="A185" s="192"/>
      <c r="B185" s="11" t="s">
        <v>145</v>
      </c>
      <c r="C185" s="12">
        <v>0</v>
      </c>
      <c r="D185" s="16"/>
      <c r="E185" s="13">
        <v>0</v>
      </c>
    </row>
    <row r="186" spans="1:5" x14ac:dyDescent="0.25">
      <c r="A186" s="192"/>
      <c r="B186" s="11" t="s">
        <v>146</v>
      </c>
      <c r="C186" s="12">
        <v>2</v>
      </c>
      <c r="D186" s="12">
        <v>1</v>
      </c>
      <c r="E186" s="13">
        <v>1</v>
      </c>
    </row>
    <row r="187" spans="1:5" x14ac:dyDescent="0.25">
      <c r="A187" s="192"/>
      <c r="B187" s="11" t="s">
        <v>147</v>
      </c>
      <c r="C187" s="12">
        <v>0</v>
      </c>
      <c r="D187" s="16"/>
      <c r="E187" s="13">
        <v>0</v>
      </c>
    </row>
    <row r="188" spans="1:5" x14ac:dyDescent="0.25">
      <c r="A188" s="192"/>
      <c r="B188" s="11" t="s">
        <v>148</v>
      </c>
      <c r="C188" s="12">
        <v>3</v>
      </c>
      <c r="D188" s="12">
        <v>9</v>
      </c>
      <c r="E188" s="13">
        <v>-0.66666666666666696</v>
      </c>
    </row>
    <row r="189" spans="1:5" x14ac:dyDescent="0.25">
      <c r="A189" s="192"/>
      <c r="B189" s="11" t="s">
        <v>149</v>
      </c>
      <c r="C189" s="12">
        <v>3</v>
      </c>
      <c r="D189" s="12">
        <v>6</v>
      </c>
      <c r="E189" s="13">
        <v>-0.5</v>
      </c>
    </row>
    <row r="190" spans="1:5" x14ac:dyDescent="0.25">
      <c r="A190" s="192"/>
      <c r="B190" s="11" t="s">
        <v>150</v>
      </c>
      <c r="C190" s="12">
        <v>7</v>
      </c>
      <c r="D190" s="12">
        <v>5</v>
      </c>
      <c r="E190" s="13">
        <v>0.4</v>
      </c>
    </row>
    <row r="191" spans="1:5" x14ac:dyDescent="0.25">
      <c r="A191" s="192"/>
      <c r="B191" s="11" t="s">
        <v>151</v>
      </c>
      <c r="C191" s="12">
        <v>94</v>
      </c>
      <c r="D191" s="12">
        <v>112</v>
      </c>
      <c r="E191" s="13">
        <v>-0.160714285714286</v>
      </c>
    </row>
    <row r="192" spans="1:5" x14ac:dyDescent="0.25">
      <c r="A192" s="192"/>
      <c r="B192" s="11" t="s">
        <v>152</v>
      </c>
      <c r="C192" s="12">
        <v>0</v>
      </c>
      <c r="D192" s="16"/>
      <c r="E192" s="13">
        <v>0</v>
      </c>
    </row>
    <row r="193" spans="1:5" x14ac:dyDescent="0.25">
      <c r="A193" s="192"/>
      <c r="B193" s="11" t="s">
        <v>153</v>
      </c>
      <c r="C193" s="12">
        <v>854</v>
      </c>
      <c r="D193" s="12">
        <v>1426</v>
      </c>
      <c r="E193" s="13">
        <v>-0.401122019635344</v>
      </c>
    </row>
    <row r="194" spans="1:5" x14ac:dyDescent="0.25">
      <c r="A194" s="192"/>
      <c r="B194" s="11" t="s">
        <v>154</v>
      </c>
      <c r="C194" s="12">
        <v>0</v>
      </c>
      <c r="D194" s="12">
        <v>12</v>
      </c>
      <c r="E194" s="13">
        <v>-1</v>
      </c>
    </row>
    <row r="195" spans="1:5" x14ac:dyDescent="0.25">
      <c r="A195" s="192"/>
      <c r="B195" s="11" t="s">
        <v>155</v>
      </c>
      <c r="C195" s="12">
        <v>0</v>
      </c>
      <c r="D195" s="16"/>
      <c r="E195" s="13">
        <v>0</v>
      </c>
    </row>
    <row r="196" spans="1:5" x14ac:dyDescent="0.25">
      <c r="A196" s="192"/>
      <c r="B196" s="11" t="s">
        <v>156</v>
      </c>
      <c r="C196" s="12">
        <v>18</v>
      </c>
      <c r="D196" s="12">
        <v>15</v>
      </c>
      <c r="E196" s="13">
        <v>0.2</v>
      </c>
    </row>
    <row r="197" spans="1:5" x14ac:dyDescent="0.25">
      <c r="A197" s="192"/>
      <c r="B197" s="11" t="s">
        <v>157</v>
      </c>
      <c r="C197" s="12">
        <v>10</v>
      </c>
      <c r="D197" s="12">
        <v>10</v>
      </c>
      <c r="E197" s="13">
        <v>0</v>
      </c>
    </row>
    <row r="198" spans="1:5" x14ac:dyDescent="0.25">
      <c r="A198" s="192"/>
      <c r="B198" s="11" t="s">
        <v>158</v>
      </c>
      <c r="C198" s="12">
        <v>94</v>
      </c>
      <c r="D198" s="12">
        <v>122</v>
      </c>
      <c r="E198" s="13">
        <v>-0.22950819672131101</v>
      </c>
    </row>
    <row r="199" spans="1:5" x14ac:dyDescent="0.25">
      <c r="A199" s="192"/>
      <c r="B199" s="11" t="s">
        <v>159</v>
      </c>
      <c r="C199" s="12">
        <v>0</v>
      </c>
      <c r="D199" s="16"/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6"/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1980</v>
      </c>
      <c r="D201" s="12">
        <v>2318</v>
      </c>
      <c r="E201" s="13">
        <v>-0.14581535806729901</v>
      </c>
    </row>
    <row r="202" spans="1:5" x14ac:dyDescent="0.25">
      <c r="A202" s="192"/>
      <c r="B202" s="11" t="s">
        <v>120</v>
      </c>
      <c r="C202" s="12">
        <v>660</v>
      </c>
      <c r="D202" s="12">
        <v>531</v>
      </c>
      <c r="E202" s="13">
        <v>0.242937853107345</v>
      </c>
    </row>
    <row r="203" spans="1:5" x14ac:dyDescent="0.25">
      <c r="A203" s="192"/>
      <c r="B203" s="11" t="s">
        <v>163</v>
      </c>
      <c r="C203" s="12">
        <v>439</v>
      </c>
      <c r="D203" s="12">
        <v>555</v>
      </c>
      <c r="E203" s="13">
        <v>-0.20900900900900901</v>
      </c>
    </row>
    <row r="204" spans="1:5" x14ac:dyDescent="0.25">
      <c r="A204" s="192"/>
      <c r="B204" s="11" t="s">
        <v>122</v>
      </c>
      <c r="C204" s="12">
        <v>570</v>
      </c>
      <c r="D204" s="12">
        <v>635</v>
      </c>
      <c r="E204" s="13">
        <v>-0.102362204724409</v>
      </c>
    </row>
    <row r="205" spans="1:5" x14ac:dyDescent="0.25">
      <c r="A205" s="192"/>
      <c r="B205" s="11" t="s">
        <v>123</v>
      </c>
      <c r="C205" s="12">
        <v>0</v>
      </c>
      <c r="D205" s="16"/>
      <c r="E205" s="13">
        <v>0</v>
      </c>
    </row>
    <row r="206" spans="1:5" x14ac:dyDescent="0.25">
      <c r="A206" s="192"/>
      <c r="B206" s="11" t="s">
        <v>124</v>
      </c>
      <c r="C206" s="12">
        <v>12</v>
      </c>
      <c r="D206" s="12">
        <v>26</v>
      </c>
      <c r="E206" s="13">
        <v>-0.53846153846153799</v>
      </c>
    </row>
    <row r="207" spans="1:5" x14ac:dyDescent="0.25">
      <c r="A207" s="192"/>
      <c r="B207" s="11" t="s">
        <v>125</v>
      </c>
      <c r="C207" s="12">
        <v>2162</v>
      </c>
      <c r="D207" s="12">
        <v>2568</v>
      </c>
      <c r="E207" s="13">
        <v>-0.15809968847351999</v>
      </c>
    </row>
    <row r="208" spans="1:5" x14ac:dyDescent="0.25">
      <c r="A208" s="192"/>
      <c r="B208" s="11" t="s">
        <v>164</v>
      </c>
      <c r="C208" s="12">
        <v>0</v>
      </c>
      <c r="D208" s="16"/>
      <c r="E208" s="13">
        <v>0</v>
      </c>
    </row>
    <row r="209" spans="1:5" x14ac:dyDescent="0.25">
      <c r="A209" s="192"/>
      <c r="B209" s="11" t="s">
        <v>127</v>
      </c>
      <c r="C209" s="12">
        <v>558</v>
      </c>
      <c r="D209" s="12">
        <v>658</v>
      </c>
      <c r="E209" s="13">
        <v>-0.151975683890577</v>
      </c>
    </row>
    <row r="210" spans="1:5" x14ac:dyDescent="0.25">
      <c r="A210" s="192"/>
      <c r="B210" s="11" t="s">
        <v>165</v>
      </c>
      <c r="C210" s="12">
        <v>659</v>
      </c>
      <c r="D210" s="12">
        <v>741</v>
      </c>
      <c r="E210" s="13">
        <v>-0.110661268556005</v>
      </c>
    </row>
    <row r="211" spans="1:5" x14ac:dyDescent="0.25">
      <c r="A211" s="192"/>
      <c r="B211" s="11" t="s">
        <v>129</v>
      </c>
      <c r="C211" s="12">
        <v>29</v>
      </c>
      <c r="D211" s="16"/>
      <c r="E211" s="13">
        <v>0</v>
      </c>
    </row>
    <row r="212" spans="1:5" x14ac:dyDescent="0.25">
      <c r="A212" s="192"/>
      <c r="B212" s="11" t="s">
        <v>130</v>
      </c>
      <c r="C212" s="12">
        <v>220</v>
      </c>
      <c r="D212" s="12">
        <v>324</v>
      </c>
      <c r="E212" s="13">
        <v>-0.32098765432098803</v>
      </c>
    </row>
    <row r="213" spans="1:5" x14ac:dyDescent="0.25">
      <c r="A213" s="192"/>
      <c r="B213" s="11" t="s">
        <v>131</v>
      </c>
      <c r="C213" s="12">
        <v>1</v>
      </c>
      <c r="D213" s="12">
        <v>17</v>
      </c>
      <c r="E213" s="13">
        <v>-0.94117647058823495</v>
      </c>
    </row>
    <row r="214" spans="1:5" x14ac:dyDescent="0.25">
      <c r="A214" s="192"/>
      <c r="B214" s="11" t="s">
        <v>132</v>
      </c>
      <c r="C214" s="12">
        <v>1</v>
      </c>
      <c r="D214" s="12">
        <v>1</v>
      </c>
      <c r="E214" s="13">
        <v>0</v>
      </c>
    </row>
    <row r="215" spans="1:5" x14ac:dyDescent="0.25">
      <c r="A215" s="192"/>
      <c r="B215" s="11" t="s">
        <v>133</v>
      </c>
      <c r="C215" s="12">
        <v>11</v>
      </c>
      <c r="D215" s="12">
        <v>53</v>
      </c>
      <c r="E215" s="13">
        <v>-0.79245283018867896</v>
      </c>
    </row>
    <row r="216" spans="1:5" x14ac:dyDescent="0.25">
      <c r="A216" s="192"/>
      <c r="B216" s="11" t="s">
        <v>134</v>
      </c>
      <c r="C216" s="12">
        <v>0</v>
      </c>
      <c r="D216" s="16"/>
      <c r="E216" s="13">
        <v>0</v>
      </c>
    </row>
    <row r="217" spans="1:5" x14ac:dyDescent="0.25">
      <c r="A217" s="192"/>
      <c r="B217" s="11" t="s">
        <v>135</v>
      </c>
      <c r="C217" s="12">
        <v>13</v>
      </c>
      <c r="D217" s="12">
        <v>9</v>
      </c>
      <c r="E217" s="13">
        <v>0.44444444444444398</v>
      </c>
    </row>
    <row r="218" spans="1:5" x14ac:dyDescent="0.25">
      <c r="A218" s="192"/>
      <c r="B218" s="11" t="s">
        <v>136</v>
      </c>
      <c r="C218" s="12">
        <v>0</v>
      </c>
      <c r="D218" s="16"/>
      <c r="E218" s="13">
        <v>0</v>
      </c>
    </row>
    <row r="219" spans="1:5" x14ac:dyDescent="0.25">
      <c r="A219" s="192"/>
      <c r="B219" s="11" t="s">
        <v>137</v>
      </c>
      <c r="C219" s="12">
        <v>3</v>
      </c>
      <c r="D219" s="12">
        <v>5</v>
      </c>
      <c r="E219" s="13">
        <v>-0.4</v>
      </c>
    </row>
    <row r="220" spans="1:5" x14ac:dyDescent="0.25">
      <c r="A220" s="192"/>
      <c r="B220" s="11" t="s">
        <v>138</v>
      </c>
      <c r="C220" s="12">
        <v>0</v>
      </c>
      <c r="D220" s="12">
        <v>1</v>
      </c>
      <c r="E220" s="13">
        <v>-1</v>
      </c>
    </row>
    <row r="221" spans="1:5" x14ac:dyDescent="0.25">
      <c r="A221" s="192"/>
      <c r="B221" s="11" t="s">
        <v>139</v>
      </c>
      <c r="C221" s="12">
        <v>1181</v>
      </c>
      <c r="D221" s="12">
        <v>1191</v>
      </c>
      <c r="E221" s="13">
        <v>-8.3963056255247706E-3</v>
      </c>
    </row>
    <row r="222" spans="1:5" x14ac:dyDescent="0.25">
      <c r="A222" s="192"/>
      <c r="B222" s="11" t="s">
        <v>166</v>
      </c>
      <c r="C222" s="12">
        <v>102</v>
      </c>
      <c r="D222" s="12">
        <v>77</v>
      </c>
      <c r="E222" s="13">
        <v>0.32467532467532501</v>
      </c>
    </row>
    <row r="223" spans="1:5" x14ac:dyDescent="0.25">
      <c r="A223" s="192"/>
      <c r="B223" s="11" t="s">
        <v>141</v>
      </c>
      <c r="C223" s="12">
        <v>19</v>
      </c>
      <c r="D223" s="12">
        <v>21</v>
      </c>
      <c r="E223" s="13">
        <v>-9.5238095238095205E-2</v>
      </c>
    </row>
    <row r="224" spans="1:5" x14ac:dyDescent="0.25">
      <c r="A224" s="192"/>
      <c r="B224" s="11" t="s">
        <v>142</v>
      </c>
      <c r="C224" s="12">
        <v>2</v>
      </c>
      <c r="D224" s="12">
        <v>11</v>
      </c>
      <c r="E224" s="13">
        <v>-0.81818181818181801</v>
      </c>
    </row>
    <row r="225" spans="1:5" x14ac:dyDescent="0.25">
      <c r="A225" s="192"/>
      <c r="B225" s="11" t="s">
        <v>143</v>
      </c>
      <c r="C225" s="12">
        <v>0</v>
      </c>
      <c r="D225" s="16"/>
      <c r="E225" s="13">
        <v>0</v>
      </c>
    </row>
    <row r="226" spans="1:5" x14ac:dyDescent="0.25">
      <c r="A226" s="192"/>
      <c r="B226" s="11" t="s">
        <v>144</v>
      </c>
      <c r="C226" s="12">
        <v>131</v>
      </c>
      <c r="D226" s="12">
        <v>153</v>
      </c>
      <c r="E226" s="13">
        <v>-0.14379084967320299</v>
      </c>
    </row>
    <row r="227" spans="1:5" x14ac:dyDescent="0.25">
      <c r="A227" s="192"/>
      <c r="B227" s="11" t="s">
        <v>167</v>
      </c>
      <c r="C227" s="12">
        <v>0</v>
      </c>
      <c r="D227" s="16"/>
      <c r="E227" s="13">
        <v>0</v>
      </c>
    </row>
    <row r="228" spans="1:5" x14ac:dyDescent="0.25">
      <c r="A228" s="192"/>
      <c r="B228" s="11" t="s">
        <v>146</v>
      </c>
      <c r="C228" s="12">
        <v>4</v>
      </c>
      <c r="D228" s="12">
        <v>3</v>
      </c>
      <c r="E228" s="13">
        <v>0.33333333333333298</v>
      </c>
    </row>
    <row r="229" spans="1:5" x14ac:dyDescent="0.25">
      <c r="A229" s="192"/>
      <c r="B229" s="11" t="s">
        <v>147</v>
      </c>
      <c r="C229" s="12">
        <v>0</v>
      </c>
      <c r="D229" s="16"/>
      <c r="E229" s="13">
        <v>0</v>
      </c>
    </row>
    <row r="230" spans="1:5" x14ac:dyDescent="0.25">
      <c r="A230" s="192"/>
      <c r="B230" s="11" t="s">
        <v>148</v>
      </c>
      <c r="C230" s="12">
        <v>3</v>
      </c>
      <c r="D230" s="12">
        <v>16</v>
      </c>
      <c r="E230" s="13">
        <v>-0.8125</v>
      </c>
    </row>
    <row r="231" spans="1:5" x14ac:dyDescent="0.25">
      <c r="A231" s="192"/>
      <c r="B231" s="11" t="s">
        <v>149</v>
      </c>
      <c r="C231" s="12">
        <v>3</v>
      </c>
      <c r="D231" s="12">
        <v>6</v>
      </c>
      <c r="E231" s="13">
        <v>-0.5</v>
      </c>
    </row>
    <row r="232" spans="1:5" x14ac:dyDescent="0.25">
      <c r="A232" s="192"/>
      <c r="B232" s="11" t="s">
        <v>150</v>
      </c>
      <c r="C232" s="12">
        <v>17</v>
      </c>
      <c r="D232" s="12">
        <v>11</v>
      </c>
      <c r="E232" s="13">
        <v>0.54545454545454497</v>
      </c>
    </row>
    <row r="233" spans="1:5" x14ac:dyDescent="0.25">
      <c r="A233" s="192"/>
      <c r="B233" s="11" t="s">
        <v>151</v>
      </c>
      <c r="C233" s="12">
        <v>94</v>
      </c>
      <c r="D233" s="12">
        <v>112</v>
      </c>
      <c r="E233" s="13">
        <v>-0.160714285714286</v>
      </c>
    </row>
    <row r="234" spans="1:5" x14ac:dyDescent="0.25">
      <c r="A234" s="192"/>
      <c r="B234" s="11" t="s">
        <v>152</v>
      </c>
      <c r="C234" s="12">
        <v>0</v>
      </c>
      <c r="D234" s="16"/>
      <c r="E234" s="13">
        <v>0</v>
      </c>
    </row>
    <row r="235" spans="1:5" x14ac:dyDescent="0.25">
      <c r="A235" s="192"/>
      <c r="B235" s="11" t="s">
        <v>153</v>
      </c>
      <c r="C235" s="12">
        <v>854</v>
      </c>
      <c r="D235" s="12">
        <v>1426</v>
      </c>
      <c r="E235" s="13">
        <v>-0.401122019635344</v>
      </c>
    </row>
    <row r="236" spans="1:5" x14ac:dyDescent="0.25">
      <c r="A236" s="192"/>
      <c r="B236" s="11" t="s">
        <v>154</v>
      </c>
      <c r="C236" s="12">
        <v>12</v>
      </c>
      <c r="D236" s="12">
        <v>12</v>
      </c>
      <c r="E236" s="13">
        <v>0</v>
      </c>
    </row>
    <row r="237" spans="1:5" x14ac:dyDescent="0.25">
      <c r="A237" s="192"/>
      <c r="B237" s="11" t="s">
        <v>155</v>
      </c>
      <c r="C237" s="12">
        <v>0</v>
      </c>
      <c r="D237" s="16"/>
      <c r="E237" s="13">
        <v>0</v>
      </c>
    </row>
    <row r="238" spans="1:5" x14ac:dyDescent="0.25">
      <c r="A238" s="192"/>
      <c r="B238" s="11" t="s">
        <v>156</v>
      </c>
      <c r="C238" s="12">
        <v>184</v>
      </c>
      <c r="D238" s="12">
        <v>105</v>
      </c>
      <c r="E238" s="13">
        <v>0.75238095238095204</v>
      </c>
    </row>
    <row r="239" spans="1:5" x14ac:dyDescent="0.25">
      <c r="A239" s="192"/>
      <c r="B239" s="11" t="s">
        <v>157</v>
      </c>
      <c r="C239" s="12">
        <v>10</v>
      </c>
      <c r="D239" s="12">
        <v>10</v>
      </c>
      <c r="E239" s="13">
        <v>0</v>
      </c>
    </row>
    <row r="240" spans="1:5" x14ac:dyDescent="0.25">
      <c r="A240" s="192"/>
      <c r="B240" s="11" t="s">
        <v>158</v>
      </c>
      <c r="C240" s="12">
        <v>94</v>
      </c>
      <c r="D240" s="12">
        <v>122</v>
      </c>
      <c r="E240" s="13">
        <v>-0.22950819672131101</v>
      </c>
    </row>
    <row r="241" spans="1:5" x14ac:dyDescent="0.25">
      <c r="A241" s="192"/>
      <c r="B241" s="11" t="s">
        <v>159</v>
      </c>
      <c r="C241" s="12">
        <v>0</v>
      </c>
      <c r="D241" s="16"/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46</v>
      </c>
      <c r="E246" s="13">
        <v>-0.97826086956521696</v>
      </c>
    </row>
    <row r="247" spans="1:5" x14ac:dyDescent="0.25">
      <c r="A247" s="10" t="s">
        <v>170</v>
      </c>
      <c r="B247" s="15"/>
      <c r="C247" s="12">
        <v>0</v>
      </c>
      <c r="D247" s="12">
        <v>47</v>
      </c>
      <c r="E247" s="13">
        <v>-1</v>
      </c>
    </row>
    <row r="248" spans="1:5" x14ac:dyDescent="0.25">
      <c r="A248" s="10" t="s">
        <v>171</v>
      </c>
      <c r="B248" s="15"/>
      <c r="C248" s="12">
        <v>2</v>
      </c>
      <c r="D248" s="12">
        <v>79</v>
      </c>
      <c r="E248" s="13">
        <v>-0.974683544303797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42</v>
      </c>
      <c r="D252" s="12">
        <v>89</v>
      </c>
      <c r="E252" s="13">
        <v>-0.52808988764044895</v>
      </c>
    </row>
    <row r="253" spans="1:5" x14ac:dyDescent="0.25">
      <c r="A253" s="191" t="s">
        <v>174</v>
      </c>
      <c r="B253" s="11" t="s">
        <v>175</v>
      </c>
      <c r="C253" s="12">
        <v>10</v>
      </c>
      <c r="D253" s="12">
        <v>13</v>
      </c>
      <c r="E253" s="13">
        <v>-0.230769230769231</v>
      </c>
    </row>
    <row r="254" spans="1:5" x14ac:dyDescent="0.25">
      <c r="A254" s="192"/>
      <c r="B254" s="11" t="s">
        <v>176</v>
      </c>
      <c r="C254" s="12">
        <v>4</v>
      </c>
      <c r="D254" s="12">
        <v>7</v>
      </c>
      <c r="E254" s="13">
        <v>-0.42857142857142799</v>
      </c>
    </row>
    <row r="255" spans="1:5" x14ac:dyDescent="0.25">
      <c r="A255" s="193"/>
      <c r="B255" s="11" t="s">
        <v>177</v>
      </c>
      <c r="C255" s="12">
        <v>5</v>
      </c>
      <c r="D255" s="12">
        <v>2</v>
      </c>
      <c r="E255" s="13">
        <v>1.5</v>
      </c>
    </row>
    <row r="256" spans="1:5" x14ac:dyDescent="0.25">
      <c r="A256" s="10" t="s">
        <v>178</v>
      </c>
      <c r="B256" s="15"/>
      <c r="C256" s="12">
        <v>0</v>
      </c>
      <c r="D256" s="16"/>
      <c r="E256" s="13">
        <v>0</v>
      </c>
    </row>
    <row r="257" spans="1:5" x14ac:dyDescent="0.25">
      <c r="A257" s="10" t="s">
        <v>179</v>
      </c>
      <c r="B257" s="15"/>
      <c r="C257" s="12">
        <v>146</v>
      </c>
      <c r="D257" s="12">
        <v>34</v>
      </c>
      <c r="E257" s="13">
        <v>3.2941176470588198</v>
      </c>
    </row>
    <row r="258" spans="1:5" x14ac:dyDescent="0.25">
      <c r="A258" s="10" t="s">
        <v>111</v>
      </c>
      <c r="B258" s="15"/>
      <c r="C258" s="12">
        <v>288</v>
      </c>
      <c r="D258" s="12">
        <v>50</v>
      </c>
      <c r="E258" s="13">
        <v>4.76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33</v>
      </c>
      <c r="D262" s="12">
        <v>5</v>
      </c>
      <c r="E262" s="13">
        <v>5.6</v>
      </c>
    </row>
    <row r="263" spans="1:5" x14ac:dyDescent="0.25">
      <c r="A263" s="191" t="s">
        <v>69</v>
      </c>
      <c r="B263" s="11" t="s">
        <v>182</v>
      </c>
      <c r="C263" s="12">
        <v>211</v>
      </c>
      <c r="D263" s="12">
        <v>184</v>
      </c>
      <c r="E263" s="13">
        <v>0.14673913043478301</v>
      </c>
    </row>
    <row r="264" spans="1:5" x14ac:dyDescent="0.25">
      <c r="A264" s="193"/>
      <c r="B264" s="11" t="s">
        <v>111</v>
      </c>
      <c r="C264" s="12">
        <v>1</v>
      </c>
      <c r="D264" s="16"/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1</v>
      </c>
      <c r="D271" s="12">
        <v>5</v>
      </c>
      <c r="E271" s="13">
        <v>-0.8</v>
      </c>
    </row>
    <row r="272" spans="1:5" x14ac:dyDescent="0.25">
      <c r="A272" s="193"/>
      <c r="B272" s="11" t="s">
        <v>189</v>
      </c>
      <c r="C272" s="12">
        <v>42</v>
      </c>
      <c r="D272" s="12">
        <v>59</v>
      </c>
      <c r="E272" s="13">
        <v>-0.28813559322033899</v>
      </c>
    </row>
    <row r="273" spans="1:5" x14ac:dyDescent="0.25">
      <c r="A273" s="10" t="s">
        <v>190</v>
      </c>
      <c r="B273" s="15"/>
      <c r="C273" s="12">
        <v>8</v>
      </c>
      <c r="D273" s="12">
        <v>32</v>
      </c>
      <c r="E273" s="13">
        <v>-0.75</v>
      </c>
    </row>
    <row r="274" spans="1:5" x14ac:dyDescent="0.25">
      <c r="A274" s="10" t="s">
        <v>191</v>
      </c>
      <c r="B274" s="15"/>
      <c r="C274" s="12">
        <v>0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25">
      <c r="A280" s="10" t="s">
        <v>195</v>
      </c>
      <c r="B280" s="15"/>
      <c r="C280" s="12">
        <v>1</v>
      </c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8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9"/>
      <c r="B284" s="11" t="s">
        <v>200</v>
      </c>
      <c r="C284" s="12">
        <v>222</v>
      </c>
      <c r="D284" s="12">
        <v>222</v>
      </c>
      <c r="E284" s="20">
        <v>0</v>
      </c>
    </row>
    <row r="285" spans="1:5" x14ac:dyDescent="0.25">
      <c r="A285" s="190"/>
      <c r="B285" s="11" t="s">
        <v>201</v>
      </c>
      <c r="C285" s="12">
        <v>2</v>
      </c>
      <c r="D285" s="12">
        <v>6</v>
      </c>
      <c r="E285" s="20">
        <v>0</v>
      </c>
    </row>
    <row r="286" spans="1:5" x14ac:dyDescent="0.25">
      <c r="A286" s="188" t="s">
        <v>202</v>
      </c>
      <c r="B286" s="11" t="s">
        <v>203</v>
      </c>
      <c r="C286" s="12">
        <v>1</v>
      </c>
      <c r="D286" s="12">
        <v>1</v>
      </c>
      <c r="E286" s="20">
        <v>0</v>
      </c>
    </row>
    <row r="287" spans="1:5" x14ac:dyDescent="0.25">
      <c r="A287" s="189"/>
      <c r="B287" s="11" t="s">
        <v>204</v>
      </c>
      <c r="C287" s="12">
        <v>2</v>
      </c>
      <c r="D287" s="12">
        <v>4</v>
      </c>
      <c r="E287" s="20">
        <v>0</v>
      </c>
    </row>
    <row r="288" spans="1:5" x14ac:dyDescent="0.25">
      <c r="A288" s="190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27</v>
      </c>
      <c r="D289" s="12">
        <v>38</v>
      </c>
      <c r="E289" s="20">
        <v>15</v>
      </c>
    </row>
    <row r="290" spans="1:5" x14ac:dyDescent="0.25">
      <c r="A290" s="188" t="s">
        <v>208</v>
      </c>
      <c r="B290" s="11" t="s">
        <v>209</v>
      </c>
      <c r="C290" s="12">
        <v>20</v>
      </c>
      <c r="D290" s="12">
        <v>28</v>
      </c>
      <c r="E290" s="20">
        <v>3</v>
      </c>
    </row>
    <row r="291" spans="1:5" x14ac:dyDescent="0.25">
      <c r="A291" s="189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25">
      <c r="A292" s="190"/>
      <c r="B292" s="11" t="s">
        <v>211</v>
      </c>
      <c r="C292" s="12">
        <v>5</v>
      </c>
      <c r="D292" s="12">
        <v>17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8" t="s">
        <v>214</v>
      </c>
      <c r="B294" s="11" t="s">
        <v>205</v>
      </c>
      <c r="C294" s="12">
        <v>1</v>
      </c>
      <c r="D294" s="12">
        <v>0</v>
      </c>
      <c r="E294" s="20">
        <v>0</v>
      </c>
    </row>
    <row r="295" spans="1:5" x14ac:dyDescent="0.25">
      <c r="A295" s="189"/>
      <c r="B295" s="11" t="s">
        <v>215</v>
      </c>
      <c r="C295" s="12">
        <v>19</v>
      </c>
      <c r="D295" s="12">
        <v>41</v>
      </c>
      <c r="E295" s="20">
        <v>5</v>
      </c>
    </row>
    <row r="296" spans="1:5" x14ac:dyDescent="0.25">
      <c r="A296" s="190"/>
      <c r="B296" s="11" t="s">
        <v>216</v>
      </c>
      <c r="C296" s="12">
        <v>0</v>
      </c>
      <c r="D296" s="12">
        <v>0</v>
      </c>
      <c r="E296" s="20">
        <v>0</v>
      </c>
    </row>
    <row r="297" spans="1:5" x14ac:dyDescent="0.25">
      <c r="A297" s="188" t="s">
        <v>217</v>
      </c>
      <c r="B297" s="11" t="s">
        <v>218</v>
      </c>
      <c r="C297" s="12">
        <v>1</v>
      </c>
      <c r="D297" s="12">
        <v>0</v>
      </c>
      <c r="E297" s="20">
        <v>0</v>
      </c>
    </row>
    <row r="298" spans="1:5" x14ac:dyDescent="0.25">
      <c r="A298" s="189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9"/>
      <c r="B299" s="11" t="s">
        <v>220</v>
      </c>
      <c r="C299" s="12">
        <v>211</v>
      </c>
      <c r="D299" s="12">
        <v>549</v>
      </c>
      <c r="E299" s="20">
        <v>101</v>
      </c>
    </row>
    <row r="300" spans="1:5" x14ac:dyDescent="0.25">
      <c r="A300" s="189"/>
      <c r="B300" s="11" t="s">
        <v>221</v>
      </c>
      <c r="C300" s="12">
        <v>376</v>
      </c>
      <c r="D300" s="12">
        <v>674</v>
      </c>
      <c r="E300" s="20">
        <v>0</v>
      </c>
    </row>
    <row r="301" spans="1:5" x14ac:dyDescent="0.25">
      <c r="A301" s="189"/>
      <c r="B301" s="11" t="s">
        <v>222</v>
      </c>
      <c r="C301" s="12">
        <v>209</v>
      </c>
      <c r="D301" s="12">
        <v>370</v>
      </c>
      <c r="E301" s="20">
        <v>29</v>
      </c>
    </row>
    <row r="302" spans="1:5" x14ac:dyDescent="0.25">
      <c r="A302" s="189"/>
      <c r="B302" s="11" t="s">
        <v>223</v>
      </c>
      <c r="C302" s="12">
        <v>205</v>
      </c>
      <c r="D302" s="12">
        <v>1336</v>
      </c>
      <c r="E302" s="20">
        <v>129</v>
      </c>
    </row>
    <row r="303" spans="1:5" x14ac:dyDescent="0.25">
      <c r="A303" s="189"/>
      <c r="B303" s="11" t="s">
        <v>224</v>
      </c>
      <c r="C303" s="12">
        <v>83</v>
      </c>
      <c r="D303" s="12">
        <v>135</v>
      </c>
      <c r="E303" s="20">
        <v>0</v>
      </c>
    </row>
    <row r="304" spans="1:5" x14ac:dyDescent="0.25">
      <c r="A304" s="189"/>
      <c r="B304" s="11" t="s">
        <v>225</v>
      </c>
      <c r="C304" s="12">
        <v>4</v>
      </c>
      <c r="D304" s="12">
        <v>4</v>
      </c>
      <c r="E304" s="20">
        <v>0</v>
      </c>
    </row>
    <row r="305" spans="1:5" x14ac:dyDescent="0.25">
      <c r="A305" s="189"/>
      <c r="B305" s="11" t="s">
        <v>226</v>
      </c>
      <c r="C305" s="12">
        <v>345</v>
      </c>
      <c r="D305" s="12">
        <v>154</v>
      </c>
      <c r="E305" s="20">
        <v>109</v>
      </c>
    </row>
    <row r="306" spans="1:5" x14ac:dyDescent="0.25">
      <c r="A306" s="189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89"/>
      <c r="B307" s="11" t="s">
        <v>228</v>
      </c>
      <c r="C307" s="12">
        <v>0</v>
      </c>
      <c r="D307" s="12">
        <v>0</v>
      </c>
      <c r="E307" s="20">
        <v>0</v>
      </c>
    </row>
    <row r="308" spans="1:5" x14ac:dyDescent="0.25">
      <c r="A308" s="189"/>
      <c r="B308" s="11" t="s">
        <v>229</v>
      </c>
      <c r="C308" s="12">
        <v>245</v>
      </c>
      <c r="D308" s="12">
        <v>436</v>
      </c>
      <c r="E308" s="20">
        <v>108</v>
      </c>
    </row>
    <row r="309" spans="1:5" x14ac:dyDescent="0.25">
      <c r="A309" s="189"/>
      <c r="B309" s="11" t="s">
        <v>230</v>
      </c>
      <c r="C309" s="12">
        <v>383</v>
      </c>
      <c r="D309" s="12">
        <v>642</v>
      </c>
      <c r="E309" s="20">
        <v>0</v>
      </c>
    </row>
    <row r="310" spans="1:5" x14ac:dyDescent="0.25">
      <c r="A310" s="189"/>
      <c r="B310" s="11" t="s">
        <v>231</v>
      </c>
      <c r="C310" s="12">
        <v>0</v>
      </c>
      <c r="D310" s="12">
        <v>2</v>
      </c>
      <c r="E310" s="20">
        <v>2</v>
      </c>
    </row>
    <row r="311" spans="1:5" x14ac:dyDescent="0.25">
      <c r="A311" s="190"/>
      <c r="B311" s="11" t="s">
        <v>232</v>
      </c>
      <c r="C311" s="12">
        <v>21</v>
      </c>
      <c r="D311" s="12">
        <v>30</v>
      </c>
      <c r="E311" s="20">
        <v>0</v>
      </c>
    </row>
    <row r="312" spans="1:5" x14ac:dyDescent="0.25">
      <c r="A312" s="188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9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9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9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9"/>
      <c r="B316" s="11" t="s">
        <v>238</v>
      </c>
      <c r="C316" s="12">
        <v>24</v>
      </c>
      <c r="D316" s="12">
        <v>43</v>
      </c>
      <c r="E316" s="20">
        <v>4</v>
      </c>
    </row>
    <row r="317" spans="1:5" x14ac:dyDescent="0.25">
      <c r="A317" s="189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9"/>
      <c r="B318" s="11" t="s">
        <v>240</v>
      </c>
      <c r="C318" s="16"/>
      <c r="D318" s="16"/>
      <c r="E318" s="21"/>
    </row>
    <row r="319" spans="1:5" x14ac:dyDescent="0.25">
      <c r="A319" s="189"/>
      <c r="B319" s="11" t="s">
        <v>241</v>
      </c>
      <c r="C319" s="12">
        <v>8</v>
      </c>
      <c r="D319" s="12">
        <v>24</v>
      </c>
      <c r="E319" s="20">
        <v>1</v>
      </c>
    </row>
    <row r="320" spans="1:5" x14ac:dyDescent="0.25">
      <c r="A320" s="189"/>
      <c r="B320" s="11" t="s">
        <v>242</v>
      </c>
      <c r="C320" s="12">
        <v>1</v>
      </c>
      <c r="D320" s="12">
        <v>14</v>
      </c>
      <c r="E320" s="20">
        <v>0</v>
      </c>
    </row>
    <row r="321" spans="1:5" x14ac:dyDescent="0.25">
      <c r="A321" s="189"/>
      <c r="B321" s="11" t="s">
        <v>243</v>
      </c>
      <c r="C321" s="12">
        <v>2</v>
      </c>
      <c r="D321" s="12">
        <v>5</v>
      </c>
      <c r="E321" s="20">
        <v>0</v>
      </c>
    </row>
    <row r="322" spans="1:5" x14ac:dyDescent="0.25">
      <c r="A322" s="189"/>
      <c r="B322" s="11" t="s">
        <v>244</v>
      </c>
      <c r="C322" s="12">
        <v>13</v>
      </c>
      <c r="D322" s="12">
        <v>42</v>
      </c>
      <c r="E322" s="20">
        <v>8</v>
      </c>
    </row>
    <row r="323" spans="1:5" x14ac:dyDescent="0.25">
      <c r="A323" s="189"/>
      <c r="B323" s="11" t="s">
        <v>245</v>
      </c>
      <c r="C323" s="12">
        <v>2</v>
      </c>
      <c r="D323" s="12">
        <v>3</v>
      </c>
      <c r="E323" s="20">
        <v>0</v>
      </c>
    </row>
    <row r="324" spans="1:5" x14ac:dyDescent="0.25">
      <c r="A324" s="189"/>
      <c r="B324" s="11" t="s">
        <v>246</v>
      </c>
      <c r="C324" s="16"/>
      <c r="D324" s="16"/>
      <c r="E324" s="21"/>
    </row>
    <row r="325" spans="1:5" x14ac:dyDescent="0.25">
      <c r="A325" s="189"/>
      <c r="B325" s="11" t="s">
        <v>247</v>
      </c>
      <c r="C325" s="16"/>
      <c r="D325" s="16"/>
      <c r="E325" s="21"/>
    </row>
    <row r="326" spans="1:5" x14ac:dyDescent="0.25">
      <c r="A326" s="189"/>
      <c r="B326" s="11" t="s">
        <v>248</v>
      </c>
      <c r="C326" s="16"/>
      <c r="D326" s="16"/>
      <c r="E326" s="21"/>
    </row>
    <row r="327" spans="1:5" x14ac:dyDescent="0.25">
      <c r="A327" s="189"/>
      <c r="B327" s="11" t="s">
        <v>249</v>
      </c>
      <c r="C327" s="16"/>
      <c r="D327" s="16"/>
      <c r="E327" s="21"/>
    </row>
    <row r="328" spans="1:5" x14ac:dyDescent="0.25">
      <c r="A328" s="189"/>
      <c r="B328" s="11" t="s">
        <v>250</v>
      </c>
      <c r="C328" s="16"/>
      <c r="D328" s="16"/>
      <c r="E328" s="21"/>
    </row>
    <row r="329" spans="1:5" x14ac:dyDescent="0.25">
      <c r="A329" s="189"/>
      <c r="B329" s="11" t="s">
        <v>251</v>
      </c>
      <c r="C329" s="12">
        <v>0</v>
      </c>
      <c r="D329" s="12">
        <v>2</v>
      </c>
      <c r="E329" s="20">
        <v>6</v>
      </c>
    </row>
    <row r="330" spans="1:5" x14ac:dyDescent="0.25">
      <c r="A330" s="189"/>
      <c r="B330" s="11" t="s">
        <v>252</v>
      </c>
      <c r="C330" s="12">
        <v>16</v>
      </c>
      <c r="D330" s="12">
        <v>18</v>
      </c>
      <c r="E330" s="20">
        <v>3</v>
      </c>
    </row>
    <row r="331" spans="1:5" x14ac:dyDescent="0.25">
      <c r="A331" s="189"/>
      <c r="B331" s="11" t="s">
        <v>253</v>
      </c>
      <c r="C331" s="16"/>
      <c r="D331" s="16"/>
      <c r="E331" s="21"/>
    </row>
    <row r="332" spans="1:5" x14ac:dyDescent="0.25">
      <c r="A332" s="189"/>
      <c r="B332" s="11" t="s">
        <v>254</v>
      </c>
      <c r="C332" s="12">
        <v>0</v>
      </c>
      <c r="D332" s="12">
        <v>1</v>
      </c>
      <c r="E332" s="20">
        <v>0</v>
      </c>
    </row>
    <row r="333" spans="1:5" x14ac:dyDescent="0.25">
      <c r="A333" s="189"/>
      <c r="B333" s="11" t="s">
        <v>255</v>
      </c>
      <c r="C333" s="12">
        <v>0</v>
      </c>
      <c r="D333" s="12">
        <v>2</v>
      </c>
      <c r="E333" s="20">
        <v>0</v>
      </c>
    </row>
    <row r="334" spans="1:5" x14ac:dyDescent="0.25">
      <c r="A334" s="189"/>
      <c r="B334" s="11" t="s">
        <v>256</v>
      </c>
      <c r="C334" s="16"/>
      <c r="D334" s="16"/>
      <c r="E334" s="21"/>
    </row>
    <row r="335" spans="1:5" x14ac:dyDescent="0.25">
      <c r="A335" s="189"/>
      <c r="B335" s="11" t="s">
        <v>257</v>
      </c>
      <c r="C335" s="12">
        <v>7</v>
      </c>
      <c r="D335" s="12">
        <v>38</v>
      </c>
      <c r="E335" s="20">
        <v>6</v>
      </c>
    </row>
    <row r="336" spans="1:5" x14ac:dyDescent="0.25">
      <c r="A336" s="189"/>
      <c r="B336" s="11" t="s">
        <v>258</v>
      </c>
      <c r="C336" s="12">
        <v>7</v>
      </c>
      <c r="D336" s="12">
        <v>13</v>
      </c>
      <c r="E336" s="20">
        <v>3</v>
      </c>
    </row>
    <row r="337" spans="1:5" x14ac:dyDescent="0.25">
      <c r="A337" s="189"/>
      <c r="B337" s="11" t="s">
        <v>259</v>
      </c>
      <c r="C337" s="16"/>
      <c r="D337" s="16"/>
      <c r="E337" s="21"/>
    </row>
    <row r="338" spans="1:5" x14ac:dyDescent="0.25">
      <c r="A338" s="189"/>
      <c r="B338" s="11" t="s">
        <v>260</v>
      </c>
      <c r="C338" s="12">
        <v>0</v>
      </c>
      <c r="D338" s="12">
        <v>3</v>
      </c>
      <c r="E338" s="20">
        <v>0</v>
      </c>
    </row>
    <row r="339" spans="1:5" x14ac:dyDescent="0.25">
      <c r="A339" s="189"/>
      <c r="B339" s="11" t="s">
        <v>261</v>
      </c>
      <c r="C339" s="16"/>
      <c r="D339" s="16"/>
      <c r="E339" s="21"/>
    </row>
    <row r="340" spans="1:5" x14ac:dyDescent="0.25">
      <c r="A340" s="189"/>
      <c r="B340" s="11" t="s">
        <v>262</v>
      </c>
      <c r="C340" s="16"/>
      <c r="D340" s="16"/>
      <c r="E340" s="21"/>
    </row>
    <row r="341" spans="1:5" x14ac:dyDescent="0.25">
      <c r="A341" s="189"/>
      <c r="B341" s="11" t="s">
        <v>263</v>
      </c>
      <c r="C341" s="12">
        <v>1</v>
      </c>
      <c r="D341" s="12">
        <v>1</v>
      </c>
      <c r="E341" s="20">
        <v>0</v>
      </c>
    </row>
    <row r="342" spans="1:5" x14ac:dyDescent="0.25">
      <c r="A342" s="189"/>
      <c r="B342" s="11" t="s">
        <v>264</v>
      </c>
      <c r="C342" s="12">
        <v>1</v>
      </c>
      <c r="D342" s="12">
        <v>4</v>
      </c>
      <c r="E342" s="20">
        <v>1</v>
      </c>
    </row>
    <row r="343" spans="1:5" x14ac:dyDescent="0.25">
      <c r="A343" s="189"/>
      <c r="B343" s="11" t="s">
        <v>265</v>
      </c>
      <c r="C343" s="16"/>
      <c r="D343" s="16"/>
      <c r="E343" s="21"/>
    </row>
    <row r="344" spans="1:5" x14ac:dyDescent="0.25">
      <c r="A344" s="190"/>
      <c r="B344" s="11" t="s">
        <v>266</v>
      </c>
      <c r="C344" s="12">
        <v>2</v>
      </c>
      <c r="D344" s="12">
        <v>3</v>
      </c>
      <c r="E344" s="20">
        <v>0</v>
      </c>
    </row>
    <row r="345" spans="1:5" x14ac:dyDescent="0.25">
      <c r="A345" s="188" t="s">
        <v>267</v>
      </c>
      <c r="B345" s="11" t="s">
        <v>268</v>
      </c>
      <c r="C345" s="16"/>
      <c r="D345" s="16"/>
      <c r="E345" s="21"/>
    </row>
    <row r="346" spans="1:5" x14ac:dyDescent="0.25">
      <c r="A346" s="189"/>
      <c r="B346" s="11" t="s">
        <v>269</v>
      </c>
      <c r="C346" s="16"/>
      <c r="D346" s="16"/>
      <c r="E346" s="21"/>
    </row>
    <row r="347" spans="1:5" x14ac:dyDescent="0.25">
      <c r="A347" s="189"/>
      <c r="B347" s="11" t="s">
        <v>270</v>
      </c>
      <c r="C347" s="12">
        <v>1</v>
      </c>
      <c r="D347" s="12">
        <v>3</v>
      </c>
      <c r="E347" s="20">
        <v>0</v>
      </c>
    </row>
    <row r="348" spans="1:5" x14ac:dyDescent="0.25">
      <c r="A348" s="189"/>
      <c r="B348" s="11" t="s">
        <v>271</v>
      </c>
      <c r="C348" s="16"/>
      <c r="D348" s="16"/>
      <c r="E348" s="21"/>
    </row>
    <row r="349" spans="1:5" x14ac:dyDescent="0.25">
      <c r="A349" s="189"/>
      <c r="B349" s="11" t="s">
        <v>272</v>
      </c>
      <c r="C349" s="16"/>
      <c r="D349" s="16"/>
      <c r="E349" s="21"/>
    </row>
    <row r="350" spans="1:5" x14ac:dyDescent="0.25">
      <c r="A350" s="189"/>
      <c r="B350" s="11" t="s">
        <v>273</v>
      </c>
      <c r="C350" s="12">
        <v>1</v>
      </c>
      <c r="D350" s="12">
        <v>2</v>
      </c>
      <c r="E350" s="20">
        <v>0</v>
      </c>
    </row>
    <row r="351" spans="1:5" x14ac:dyDescent="0.25">
      <c r="A351" s="189"/>
      <c r="B351" s="11" t="s">
        <v>274</v>
      </c>
      <c r="C351" s="16"/>
      <c r="D351" s="16"/>
      <c r="E351" s="21"/>
    </row>
    <row r="352" spans="1:5" x14ac:dyDescent="0.25">
      <c r="A352" s="189"/>
      <c r="B352" s="11" t="s">
        <v>275</v>
      </c>
      <c r="C352" s="16"/>
      <c r="D352" s="16"/>
      <c r="E352" s="21"/>
    </row>
    <row r="353" spans="1:5" x14ac:dyDescent="0.25">
      <c r="A353" s="189"/>
      <c r="B353" s="11" t="s">
        <v>276</v>
      </c>
      <c r="C353" s="12">
        <v>0</v>
      </c>
      <c r="D353" s="12">
        <v>1</v>
      </c>
      <c r="E353" s="20">
        <v>0</v>
      </c>
    </row>
    <row r="354" spans="1:5" x14ac:dyDescent="0.25">
      <c r="A354" s="189"/>
      <c r="B354" s="11" t="s">
        <v>277</v>
      </c>
      <c r="C354" s="16"/>
      <c r="D354" s="16"/>
      <c r="E354" s="21"/>
    </row>
    <row r="355" spans="1:5" x14ac:dyDescent="0.25">
      <c r="A355" s="190"/>
      <c r="B355" s="11" t="s">
        <v>278</v>
      </c>
      <c r="C355" s="16"/>
      <c r="D355" s="16"/>
      <c r="E355" s="21"/>
    </row>
    <row r="356" spans="1:5" x14ac:dyDescent="0.25">
      <c r="A356" s="188" t="s">
        <v>279</v>
      </c>
      <c r="B356" s="11" t="s">
        <v>280</v>
      </c>
      <c r="C356" s="12">
        <v>10</v>
      </c>
      <c r="D356" s="12">
        <v>30</v>
      </c>
      <c r="E356" s="20">
        <v>0</v>
      </c>
    </row>
    <row r="357" spans="1:5" x14ac:dyDescent="0.25">
      <c r="A357" s="189"/>
      <c r="B357" s="11" t="s">
        <v>281</v>
      </c>
      <c r="C357" s="16"/>
      <c r="D357" s="16"/>
      <c r="E357" s="21"/>
    </row>
    <row r="358" spans="1:5" x14ac:dyDescent="0.25">
      <c r="A358" s="189"/>
      <c r="B358" s="11" t="s">
        <v>282</v>
      </c>
      <c r="C358" s="16"/>
      <c r="D358" s="16"/>
      <c r="E358" s="21"/>
    </row>
    <row r="359" spans="1:5" x14ac:dyDescent="0.25">
      <c r="A359" s="189"/>
      <c r="B359" s="11" t="s">
        <v>283</v>
      </c>
      <c r="C359" s="12">
        <v>4</v>
      </c>
      <c r="D359" s="12">
        <v>3</v>
      </c>
      <c r="E359" s="20">
        <v>0</v>
      </c>
    </row>
    <row r="360" spans="1:5" x14ac:dyDescent="0.25">
      <c r="A360" s="189"/>
      <c r="B360" s="11" t="s">
        <v>284</v>
      </c>
      <c r="C360" s="16"/>
      <c r="D360" s="16"/>
      <c r="E360" s="21"/>
    </row>
    <row r="361" spans="1:5" x14ac:dyDescent="0.25">
      <c r="A361" s="189"/>
      <c r="B361" s="11" t="s">
        <v>285</v>
      </c>
      <c r="C361" s="16"/>
      <c r="D361" s="16"/>
      <c r="E361" s="21"/>
    </row>
    <row r="362" spans="1:5" x14ac:dyDescent="0.25">
      <c r="A362" s="189"/>
      <c r="B362" s="11" t="s">
        <v>286</v>
      </c>
      <c r="C362" s="16"/>
      <c r="D362" s="16"/>
      <c r="E362" s="21"/>
    </row>
    <row r="363" spans="1:5" x14ac:dyDescent="0.25">
      <c r="A363" s="189"/>
      <c r="B363" s="11" t="s">
        <v>287</v>
      </c>
      <c r="C363" s="16"/>
      <c r="D363" s="16"/>
      <c r="E363" s="21"/>
    </row>
    <row r="364" spans="1:5" x14ac:dyDescent="0.25">
      <c r="A364" s="190"/>
      <c r="B364" s="11" t="s">
        <v>288</v>
      </c>
      <c r="C364" s="16"/>
      <c r="D364" s="16"/>
      <c r="E364" s="21"/>
    </row>
    <row r="365" spans="1:5" x14ac:dyDescent="0.25">
      <c r="A365" s="188" t="s">
        <v>289</v>
      </c>
      <c r="B365" s="11" t="s">
        <v>290</v>
      </c>
      <c r="C365" s="16"/>
      <c r="D365" s="16"/>
      <c r="E365" s="21"/>
    </row>
    <row r="366" spans="1:5" x14ac:dyDescent="0.25">
      <c r="A366" s="189"/>
      <c r="B366" s="11" t="s">
        <v>291</v>
      </c>
      <c r="C366" s="12">
        <v>1</v>
      </c>
      <c r="D366" s="12">
        <v>1</v>
      </c>
      <c r="E366" s="20">
        <v>0</v>
      </c>
    </row>
    <row r="367" spans="1:5" x14ac:dyDescent="0.25">
      <c r="A367" s="189"/>
      <c r="B367" s="11" t="s">
        <v>292</v>
      </c>
      <c r="C367" s="16"/>
      <c r="D367" s="16"/>
      <c r="E367" s="21"/>
    </row>
    <row r="368" spans="1:5" x14ac:dyDescent="0.25">
      <c r="A368" s="189"/>
      <c r="B368" s="11" t="s">
        <v>293</v>
      </c>
      <c r="C368" s="12">
        <v>94</v>
      </c>
      <c r="D368" s="12">
        <v>103</v>
      </c>
      <c r="E368" s="20">
        <v>0</v>
      </c>
    </row>
    <row r="369" spans="1:5" x14ac:dyDescent="0.25">
      <c r="A369" s="189"/>
      <c r="B369" s="11" t="s">
        <v>209</v>
      </c>
      <c r="C369" s="16"/>
      <c r="D369" s="16"/>
      <c r="E369" s="21"/>
    </row>
    <row r="370" spans="1:5" x14ac:dyDescent="0.25">
      <c r="A370" s="189"/>
      <c r="B370" s="11" t="s">
        <v>294</v>
      </c>
      <c r="C370" s="12">
        <v>1</v>
      </c>
      <c r="D370" s="12">
        <v>1</v>
      </c>
      <c r="E370" s="20">
        <v>0</v>
      </c>
    </row>
    <row r="371" spans="1:5" x14ac:dyDescent="0.25">
      <c r="A371" s="189"/>
      <c r="B371" s="11" t="s">
        <v>295</v>
      </c>
      <c r="C371" s="16"/>
      <c r="D371" s="16"/>
      <c r="E371" s="21"/>
    </row>
    <row r="372" spans="1:5" x14ac:dyDescent="0.25">
      <c r="A372" s="189"/>
      <c r="B372" s="11" t="s">
        <v>296</v>
      </c>
      <c r="C372" s="12">
        <v>2</v>
      </c>
      <c r="D372" s="12">
        <v>8</v>
      </c>
      <c r="E372" s="20">
        <v>0</v>
      </c>
    </row>
    <row r="373" spans="1:5" x14ac:dyDescent="0.25">
      <c r="A373" s="189"/>
      <c r="B373" s="11" t="s">
        <v>297</v>
      </c>
      <c r="C373" s="12">
        <v>329</v>
      </c>
      <c r="D373" s="12">
        <v>41</v>
      </c>
      <c r="E373" s="20">
        <v>35</v>
      </c>
    </row>
    <row r="374" spans="1:5" x14ac:dyDescent="0.25">
      <c r="A374" s="189"/>
      <c r="B374" s="11" t="s">
        <v>298</v>
      </c>
      <c r="C374" s="16"/>
      <c r="D374" s="16"/>
      <c r="E374" s="21"/>
    </row>
    <row r="375" spans="1:5" x14ac:dyDescent="0.25">
      <c r="A375" s="189"/>
      <c r="B375" s="11" t="s">
        <v>299</v>
      </c>
      <c r="C375" s="16"/>
      <c r="D375" s="16"/>
      <c r="E375" s="21"/>
    </row>
    <row r="376" spans="1:5" x14ac:dyDescent="0.25">
      <c r="A376" s="189"/>
      <c r="B376" s="11" t="s">
        <v>300</v>
      </c>
      <c r="C376" s="16"/>
      <c r="D376" s="16"/>
      <c r="E376" s="21"/>
    </row>
    <row r="377" spans="1:5" x14ac:dyDescent="0.25">
      <c r="A377" s="190"/>
      <c r="B377" s="11" t="s">
        <v>301</v>
      </c>
      <c r="C377" s="12">
        <v>24</v>
      </c>
      <c r="D377" s="12">
        <v>25</v>
      </c>
      <c r="E377" s="20">
        <v>0</v>
      </c>
    </row>
    <row r="378" spans="1:5" x14ac:dyDescent="0.25">
      <c r="A378" s="22"/>
    </row>
  </sheetData>
  <sheetProtection algorithmName="SHA-512" hashValue="3q+ulLGSaWbsGGKnoJLaydG1j+MYCzOnOAkCjL/D5bqZDFcUKPx3WO3qQJFzlrceOqMqUs+60x+sAAqXO6eXUA==" saltValue="V7r6UOOnadRKHddjKnAOY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9421-17DA-4DAB-BD34-265A255DA65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7" t="s">
        <v>1828</v>
      </c>
      <c r="D1" s="237"/>
      <c r="E1" s="237"/>
      <c r="F1" s="135"/>
      <c r="H1" s="178"/>
      <c r="I1" s="178"/>
      <c r="J1" s="17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2XfQPj0h7At6pnfVGb8ni1ryp+KS3sD7mFnNDNp+VxtSUhVmbHDSPNUbseDy2bC4ldze6lKwODVFiaDUJsVLVA==" saltValue="kOb0aPYjHhV5EaqjHXQo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1681-3E05-41E9-8849-BAC1779684F0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7" t="s">
        <v>1833</v>
      </c>
      <c r="D1" s="237"/>
      <c r="E1" s="237"/>
      <c r="F1" s="135"/>
      <c r="H1" s="178"/>
      <c r="I1" s="178"/>
      <c r="J1" s="178"/>
      <c r="K1" s="135"/>
      <c r="M1" s="178"/>
      <c r="N1" s="178"/>
      <c r="O1" s="178"/>
      <c r="P1" s="135"/>
      <c r="R1" s="178"/>
      <c r="S1" s="178"/>
      <c r="T1" s="178"/>
      <c r="U1" s="135"/>
      <c r="W1" s="178"/>
      <c r="X1" s="178"/>
      <c r="Y1" s="178"/>
      <c r="Z1" s="135"/>
      <c r="AB1" s="178"/>
      <c r="AC1" s="178"/>
      <c r="AD1" s="178"/>
      <c r="AE1" s="135"/>
      <c r="AG1" s="178"/>
      <c r="AH1" s="178"/>
      <c r="AI1" s="178"/>
      <c r="AJ1" s="135"/>
      <c r="AL1" s="178"/>
      <c r="AM1" s="178"/>
      <c r="AN1" s="178"/>
      <c r="AO1" s="135"/>
      <c r="AQ1" s="178"/>
      <c r="AR1" s="178"/>
      <c r="AS1" s="178"/>
      <c r="AT1" s="135"/>
      <c r="AV1" s="178"/>
      <c r="AW1" s="178"/>
      <c r="AX1" s="178"/>
      <c r="AY1" s="135"/>
      <c r="BA1" s="178"/>
      <c r="BB1" s="178"/>
      <c r="BC1" s="178"/>
      <c r="BD1" s="135"/>
      <c r="BF1" s="178"/>
      <c r="BG1" s="178"/>
      <c r="BH1" s="17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lS0eL9ZWcCXapPyPwIdTAEyb9pmEkkQhAtvArPs9oBTfaJqirw1DNhf9UB7SaGJTD2s6xUpQ0/xDD/QwDDCTeA==" saltValue="88OPg3QTv/MVi/3ukgoU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B44A-C7FD-4131-9320-16BEF1B342D8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7" t="s">
        <v>1837</v>
      </c>
      <c r="D1" s="237"/>
      <c r="E1" s="237"/>
      <c r="F1" s="135"/>
      <c r="H1" s="178"/>
      <c r="I1" s="178"/>
      <c r="J1" s="178"/>
      <c r="K1" s="135"/>
      <c r="M1" s="178"/>
      <c r="N1" s="178"/>
      <c r="O1" s="178"/>
      <c r="P1" s="178"/>
      <c r="Q1" s="178"/>
      <c r="S1" s="135"/>
      <c r="U1" s="178"/>
      <c r="V1" s="178"/>
      <c r="W1" s="178"/>
      <c r="X1" s="178"/>
      <c r="Y1" s="178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79" t="s">
        <v>1194</v>
      </c>
      <c r="N5" s="179" t="s">
        <v>1195</v>
      </c>
      <c r="O5" s="179" t="s">
        <v>1196</v>
      </c>
      <c r="P5" s="179" t="s">
        <v>1197</v>
      </c>
      <c r="Q5" s="179" t="s">
        <v>615</v>
      </c>
      <c r="R5" s="179" t="s">
        <v>1198</v>
      </c>
      <c r="S5" s="180"/>
      <c r="U5" s="181" t="s">
        <v>1194</v>
      </c>
      <c r="V5" s="181" t="s">
        <v>1195</v>
      </c>
      <c r="W5" s="181" t="s">
        <v>1196</v>
      </c>
      <c r="X5" s="181" t="s">
        <v>1197</v>
      </c>
      <c r="Y5" s="181" t="s">
        <v>615</v>
      </c>
      <c r="Z5" s="181" t="s">
        <v>1198</v>
      </c>
    </row>
    <row r="6" spans="1:26" x14ac:dyDescent="0.2">
      <c r="M6" s="182">
        <f>DatosMedioAmbiente!C53</f>
        <v>0</v>
      </c>
      <c r="N6" s="182">
        <f>DatosMedioAmbiente!C55</f>
        <v>1</v>
      </c>
      <c r="O6" s="182">
        <f>DatosMedioAmbiente!C57</f>
        <v>0</v>
      </c>
      <c r="P6" s="182">
        <f>DatosMedioAmbiente!C59</f>
        <v>14</v>
      </c>
      <c r="Q6" s="182">
        <f>DatosMedioAmbiente!C61</f>
        <v>1</v>
      </c>
      <c r="R6" s="182">
        <f>DatosMedioAmbiente!C63</f>
        <v>9</v>
      </c>
      <c r="S6" s="180"/>
      <c r="U6" s="183">
        <f>DatosMedioAmbiente!C54</f>
        <v>0</v>
      </c>
      <c r="V6" s="183">
        <f>DatosMedioAmbiente!C56</f>
        <v>0</v>
      </c>
      <c r="W6" s="183">
        <f>DatosMedioAmbiente!C58</f>
        <v>0</v>
      </c>
      <c r="X6" s="183">
        <f>DatosMedioAmbiente!C60</f>
        <v>5</v>
      </c>
      <c r="Y6" s="183">
        <f>DatosMedioAmbiente!C62</f>
        <v>1</v>
      </c>
      <c r="Z6" s="183">
        <f>DatosMedioAmbiente!C64</f>
        <v>1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KB0otLE5lp7a3lZWV6xN/tIW8a3M75Z3JIHn5Yp9dR+vS3HkJz2laM6klKrS4VjON+dyZhZRXkL6X+nvzVNv/Q==" saltValue="h/17GSpuY7Ws0oE08L57y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E385-9719-4900-B0D6-C241432BF38A}">
  <dimension ref="A1:BI21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978</v>
      </c>
      <c r="G2" s="78" t="s">
        <v>1619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1623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C2" s="78" t="s">
        <v>1158</v>
      </c>
      <c r="AD2" s="78" t="s">
        <v>647</v>
      </c>
      <c r="AE2" s="78" t="s">
        <v>1194</v>
      </c>
      <c r="AF2" s="78" t="s">
        <v>1107</v>
      </c>
      <c r="AI2" s="78" t="s">
        <v>229</v>
      </c>
      <c r="AL2" s="78" t="s">
        <v>647</v>
      </c>
      <c r="AM2" s="78" t="s">
        <v>647</v>
      </c>
      <c r="AN2" s="78" t="s">
        <v>647</v>
      </c>
      <c r="AO2" s="78" t="s">
        <v>647</v>
      </c>
      <c r="AT2" s="78" t="s">
        <v>651</v>
      </c>
      <c r="AV2" s="78" t="s">
        <v>647</v>
      </c>
      <c r="AW2" s="78" t="s">
        <v>1195</v>
      </c>
      <c r="AX2" s="78" t="s">
        <v>1197</v>
      </c>
      <c r="BA2" s="78" t="s">
        <v>82</v>
      </c>
      <c r="BC2" s="78" t="s">
        <v>983</v>
      </c>
      <c r="BD2" s="78" t="s">
        <v>961</v>
      </c>
      <c r="BF2" s="78" t="s">
        <v>104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1628</v>
      </c>
      <c r="G3" s="78" t="s">
        <v>1620</v>
      </c>
      <c r="H3" s="78" t="s">
        <v>1619</v>
      </c>
      <c r="I3" s="78" t="s">
        <v>1619</v>
      </c>
      <c r="J3" s="78" t="s">
        <v>1619</v>
      </c>
      <c r="K3" s="78" t="s">
        <v>1619</v>
      </c>
      <c r="L3" s="78" t="s">
        <v>1619</v>
      </c>
      <c r="M3" s="78" t="s">
        <v>1624</v>
      </c>
      <c r="N3" s="78" t="s">
        <v>1624</v>
      </c>
      <c r="O3" s="78" t="s">
        <v>1619</v>
      </c>
      <c r="P3" s="78" t="s">
        <v>1620</v>
      </c>
      <c r="Q3" s="78" t="s">
        <v>1620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C3" s="78" t="s">
        <v>1159</v>
      </c>
      <c r="AD3" s="78" t="s">
        <v>649</v>
      </c>
      <c r="AE3" s="78" t="s">
        <v>1195</v>
      </c>
      <c r="AF3" s="78" t="s">
        <v>1204</v>
      </c>
      <c r="AI3" s="78" t="s">
        <v>230</v>
      </c>
      <c r="AL3" s="78" t="s">
        <v>649</v>
      </c>
      <c r="AM3" s="78" t="s">
        <v>649</v>
      </c>
      <c r="AN3" s="78" t="s">
        <v>649</v>
      </c>
      <c r="AO3" s="78" t="s">
        <v>649</v>
      </c>
      <c r="AT3" s="78" t="s">
        <v>657</v>
      </c>
      <c r="AV3" s="78" t="s">
        <v>649</v>
      </c>
      <c r="AW3" s="78" t="s">
        <v>1197</v>
      </c>
      <c r="AX3" s="78" t="s">
        <v>615</v>
      </c>
      <c r="BA3" s="78" t="s">
        <v>1802</v>
      </c>
      <c r="BC3" s="78" t="s">
        <v>1804</v>
      </c>
      <c r="BD3" s="78" t="s">
        <v>334</v>
      </c>
      <c r="BH3" s="78" t="s">
        <v>1164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1620</v>
      </c>
      <c r="F4" s="78" t="s">
        <v>1194</v>
      </c>
      <c r="G4" s="78" t="s">
        <v>978</v>
      </c>
      <c r="H4" s="78" t="s">
        <v>1620</v>
      </c>
      <c r="I4" s="78" t="s">
        <v>1620</v>
      </c>
      <c r="J4" s="78" t="s">
        <v>1620</v>
      </c>
      <c r="K4" s="78" t="s">
        <v>1622</v>
      </c>
      <c r="L4" s="78" t="s">
        <v>1622</v>
      </c>
      <c r="M4" s="78" t="s">
        <v>1642</v>
      </c>
      <c r="O4" s="78" t="s">
        <v>1620</v>
      </c>
      <c r="P4" s="78" t="s">
        <v>1676</v>
      </c>
      <c r="Q4" s="78" t="s">
        <v>1673</v>
      </c>
      <c r="R4" s="78" t="s">
        <v>1062</v>
      </c>
      <c r="S4" s="78" t="s">
        <v>1672</v>
      </c>
      <c r="T4" s="78" t="s">
        <v>1672</v>
      </c>
      <c r="V4" s="78" t="s">
        <v>31</v>
      </c>
      <c r="W4" s="78" t="s">
        <v>1767</v>
      </c>
      <c r="AA4" s="78" t="s">
        <v>1153</v>
      </c>
      <c r="AB4" s="78" t="s">
        <v>1157</v>
      </c>
      <c r="AC4" s="78" t="s">
        <v>1160</v>
      </c>
      <c r="AD4" s="78" t="s">
        <v>651</v>
      </c>
      <c r="AE4" s="78" t="s">
        <v>1197</v>
      </c>
      <c r="AF4" s="78" t="s">
        <v>1147</v>
      </c>
      <c r="AI4" s="78" t="s">
        <v>232</v>
      </c>
      <c r="AL4" s="78" t="s">
        <v>651</v>
      </c>
      <c r="AM4" s="78" t="s">
        <v>651</v>
      </c>
      <c r="AN4" s="78" t="s">
        <v>651</v>
      </c>
      <c r="AO4" s="78" t="s">
        <v>651</v>
      </c>
      <c r="AV4" s="78" t="s">
        <v>651</v>
      </c>
      <c r="AW4" s="78" t="s">
        <v>615</v>
      </c>
      <c r="AX4" s="78" t="s">
        <v>1198</v>
      </c>
      <c r="BA4" s="78" t="s">
        <v>1803</v>
      </c>
      <c r="BC4" s="78" t="s">
        <v>989</v>
      </c>
      <c r="BD4" s="78" t="s">
        <v>962</v>
      </c>
    </row>
    <row r="5" spans="1:61" x14ac:dyDescent="0.2">
      <c r="A5" s="78" t="s">
        <v>1051</v>
      </c>
      <c r="B5" s="78" t="s">
        <v>109</v>
      </c>
      <c r="C5" s="78" t="s">
        <v>174</v>
      </c>
      <c r="D5" s="78" t="s">
        <v>1622</v>
      </c>
      <c r="E5" s="78" t="s">
        <v>1622</v>
      </c>
      <c r="F5" s="78" t="s">
        <v>1633</v>
      </c>
      <c r="G5" s="78" t="s">
        <v>1633</v>
      </c>
      <c r="H5" s="78" t="s">
        <v>978</v>
      </c>
      <c r="I5" s="78" t="s">
        <v>1622</v>
      </c>
      <c r="J5" s="78" t="s">
        <v>1626</v>
      </c>
      <c r="K5" s="78" t="s">
        <v>1623</v>
      </c>
      <c r="L5" s="78" t="s">
        <v>1632</v>
      </c>
      <c r="O5" s="78" t="s">
        <v>1626</v>
      </c>
      <c r="Q5" s="78" t="s">
        <v>1676</v>
      </c>
      <c r="R5" s="78" t="s">
        <v>1063</v>
      </c>
      <c r="S5" s="78" t="s">
        <v>1673</v>
      </c>
      <c r="T5" s="78" t="s">
        <v>1673</v>
      </c>
      <c r="V5" s="78" t="s">
        <v>32</v>
      </c>
      <c r="AD5" s="78" t="s">
        <v>653</v>
      </c>
      <c r="AE5" s="78" t="s">
        <v>615</v>
      </c>
      <c r="AF5" s="78" t="s">
        <v>1205</v>
      </c>
      <c r="AI5" s="78" t="s">
        <v>238</v>
      </c>
      <c r="AL5" s="78" t="s">
        <v>655</v>
      </c>
      <c r="AM5" s="78" t="s">
        <v>655</v>
      </c>
      <c r="AN5" s="78" t="s">
        <v>655</v>
      </c>
      <c r="AO5" s="78" t="s">
        <v>655</v>
      </c>
      <c r="AV5" s="78" t="s">
        <v>655</v>
      </c>
      <c r="AW5" s="78" t="s">
        <v>1198</v>
      </c>
      <c r="BC5" s="78" t="s">
        <v>990</v>
      </c>
      <c r="BD5" s="78" t="s">
        <v>963</v>
      </c>
    </row>
    <row r="6" spans="1:61" x14ac:dyDescent="0.2">
      <c r="A6" s="78" t="s">
        <v>1761</v>
      </c>
      <c r="B6" s="78" t="s">
        <v>110</v>
      </c>
      <c r="C6" s="78" t="s">
        <v>1744</v>
      </c>
      <c r="D6" s="78" t="s">
        <v>1624</v>
      </c>
      <c r="E6" s="78" t="s">
        <v>1624</v>
      </c>
      <c r="F6" s="78" t="s">
        <v>1634</v>
      </c>
      <c r="G6" s="78" t="s">
        <v>1636</v>
      </c>
      <c r="H6" s="78" t="s">
        <v>1631</v>
      </c>
      <c r="I6" s="78" t="s">
        <v>1626</v>
      </c>
      <c r="J6" s="78" t="s">
        <v>978</v>
      </c>
      <c r="K6" s="78" t="s">
        <v>1631</v>
      </c>
      <c r="O6" s="78" t="s">
        <v>978</v>
      </c>
      <c r="R6" s="78" t="s">
        <v>1064</v>
      </c>
      <c r="S6" s="78" t="s">
        <v>1674</v>
      </c>
      <c r="T6" s="78" t="s">
        <v>1674</v>
      </c>
      <c r="V6" s="78" t="s">
        <v>33</v>
      </c>
      <c r="AD6" s="78" t="s">
        <v>655</v>
      </c>
      <c r="AE6" s="78" t="s">
        <v>1198</v>
      </c>
      <c r="AI6" s="78" t="s">
        <v>111</v>
      </c>
      <c r="AL6" s="78" t="s">
        <v>657</v>
      </c>
      <c r="AM6" s="78" t="s">
        <v>657</v>
      </c>
      <c r="AN6" s="78" t="s">
        <v>657</v>
      </c>
      <c r="AO6" s="78" t="s">
        <v>657</v>
      </c>
      <c r="AV6" s="78" t="s">
        <v>657</v>
      </c>
      <c r="BC6" s="78" t="s">
        <v>993</v>
      </c>
      <c r="BD6" s="78" t="s">
        <v>964</v>
      </c>
    </row>
    <row r="7" spans="1:61" x14ac:dyDescent="0.2">
      <c r="B7" s="78" t="s">
        <v>111</v>
      </c>
      <c r="C7" s="78" t="s">
        <v>1745</v>
      </c>
      <c r="D7" s="78" t="s">
        <v>1625</v>
      </c>
      <c r="E7" s="78" t="s">
        <v>1626</v>
      </c>
      <c r="F7" s="78" t="s">
        <v>1635</v>
      </c>
      <c r="G7" s="78" t="s">
        <v>1642</v>
      </c>
      <c r="H7" s="78" t="s">
        <v>1632</v>
      </c>
      <c r="I7" s="78" t="s">
        <v>978</v>
      </c>
      <c r="J7" s="78" t="s">
        <v>1632</v>
      </c>
      <c r="K7" s="78" t="s">
        <v>1643</v>
      </c>
      <c r="O7" s="78" t="s">
        <v>1632</v>
      </c>
      <c r="R7" s="78" t="s">
        <v>1065</v>
      </c>
      <c r="S7" s="78" t="s">
        <v>1676</v>
      </c>
      <c r="T7" s="78" t="s">
        <v>1676</v>
      </c>
      <c r="AD7" s="78" t="s">
        <v>657</v>
      </c>
      <c r="AL7" s="78" t="s">
        <v>659</v>
      </c>
      <c r="AN7" s="78" t="s">
        <v>659</v>
      </c>
      <c r="BC7" s="78" t="s">
        <v>1805</v>
      </c>
      <c r="BD7" s="78" t="s">
        <v>965</v>
      </c>
    </row>
    <row r="8" spans="1:61" x14ac:dyDescent="0.2">
      <c r="C8" s="78" t="s">
        <v>1746</v>
      </c>
      <c r="D8" s="78" t="s">
        <v>1626</v>
      </c>
      <c r="E8" s="78" t="s">
        <v>978</v>
      </c>
      <c r="F8" s="78" t="s">
        <v>111</v>
      </c>
      <c r="G8" s="78" t="s">
        <v>111</v>
      </c>
      <c r="H8" s="78" t="s">
        <v>1633</v>
      </c>
      <c r="I8" s="78" t="s">
        <v>1631</v>
      </c>
      <c r="J8" s="78" t="s">
        <v>1633</v>
      </c>
      <c r="O8" s="78" t="s">
        <v>1633</v>
      </c>
      <c r="R8" s="78" t="s">
        <v>1066</v>
      </c>
      <c r="AD8" s="78" t="s">
        <v>659</v>
      </c>
      <c r="BC8" s="78" t="s">
        <v>995</v>
      </c>
      <c r="BD8" s="78" t="s">
        <v>966</v>
      </c>
    </row>
    <row r="9" spans="1:61" x14ac:dyDescent="0.2">
      <c r="C9" s="78" t="s">
        <v>209</v>
      </c>
      <c r="D9" s="78" t="s">
        <v>978</v>
      </c>
      <c r="E9" s="78" t="s">
        <v>1631</v>
      </c>
      <c r="H9" s="78" t="s">
        <v>1636</v>
      </c>
      <c r="I9" s="78" t="s">
        <v>1632</v>
      </c>
      <c r="J9" s="78" t="s">
        <v>1636</v>
      </c>
      <c r="O9" s="78" t="s">
        <v>1636</v>
      </c>
      <c r="R9" s="78" t="s">
        <v>1068</v>
      </c>
      <c r="BD9" s="78" t="s">
        <v>518</v>
      </c>
    </row>
    <row r="10" spans="1:61" x14ac:dyDescent="0.2">
      <c r="C10" s="78" t="s">
        <v>1747</v>
      </c>
      <c r="D10" s="78" t="s">
        <v>1631</v>
      </c>
      <c r="E10" s="78" t="s">
        <v>1632</v>
      </c>
      <c r="H10" s="78" t="s">
        <v>1638</v>
      </c>
      <c r="I10" s="78" t="s">
        <v>1633</v>
      </c>
      <c r="J10" s="78" t="s">
        <v>1638</v>
      </c>
      <c r="O10" s="78" t="s">
        <v>1638</v>
      </c>
      <c r="R10" s="78" t="s">
        <v>1069</v>
      </c>
      <c r="BD10" s="78" t="s">
        <v>967</v>
      </c>
    </row>
    <row r="11" spans="1:61" x14ac:dyDescent="0.2">
      <c r="C11" s="78" t="s">
        <v>289</v>
      </c>
      <c r="D11" s="78" t="s">
        <v>1632</v>
      </c>
      <c r="E11" s="78" t="s">
        <v>1636</v>
      </c>
      <c r="H11" s="78" t="s">
        <v>111</v>
      </c>
      <c r="I11" s="78" t="s">
        <v>1634</v>
      </c>
      <c r="J11" s="78" t="s">
        <v>111</v>
      </c>
      <c r="O11" s="78" t="s">
        <v>111</v>
      </c>
      <c r="BD11" s="78" t="s">
        <v>968</v>
      </c>
    </row>
    <row r="12" spans="1:61" x14ac:dyDescent="0.2">
      <c r="D12" s="78" t="s">
        <v>1633</v>
      </c>
      <c r="E12" s="78" t="s">
        <v>1642</v>
      </c>
      <c r="I12" s="78" t="s">
        <v>1636</v>
      </c>
      <c r="BD12" s="78" t="s">
        <v>651</v>
      </c>
    </row>
    <row r="13" spans="1:61" x14ac:dyDescent="0.2">
      <c r="D13" s="78" t="s">
        <v>1634</v>
      </c>
      <c r="E13" s="78" t="s">
        <v>1643</v>
      </c>
      <c r="I13" s="78" t="s">
        <v>1638</v>
      </c>
      <c r="BD13" s="78" t="s">
        <v>969</v>
      </c>
    </row>
    <row r="14" spans="1:61" x14ac:dyDescent="0.2">
      <c r="D14" s="78" t="s">
        <v>1636</v>
      </c>
      <c r="I14" s="78" t="s">
        <v>1642</v>
      </c>
      <c r="BD14" s="78" t="s">
        <v>970</v>
      </c>
    </row>
    <row r="15" spans="1:61" x14ac:dyDescent="0.2">
      <c r="D15" s="78" t="s">
        <v>1638</v>
      </c>
      <c r="I15" s="78" t="s">
        <v>111</v>
      </c>
      <c r="BD15" s="78" t="s">
        <v>971</v>
      </c>
    </row>
    <row r="16" spans="1:61" x14ac:dyDescent="0.2">
      <c r="D16" s="78" t="s">
        <v>1642</v>
      </c>
      <c r="BD16" s="78" t="s">
        <v>972</v>
      </c>
    </row>
    <row r="17" spans="4:56" x14ac:dyDescent="0.2">
      <c r="D17" s="78" t="s">
        <v>111</v>
      </c>
      <c r="BD17" s="78" t="s">
        <v>973</v>
      </c>
    </row>
    <row r="18" spans="4:56" x14ac:dyDescent="0.2">
      <c r="BD18" s="78" t="s">
        <v>974</v>
      </c>
    </row>
    <row r="19" spans="4:56" x14ac:dyDescent="0.2">
      <c r="BD19" s="78" t="s">
        <v>111</v>
      </c>
    </row>
    <row r="20" spans="4:56" x14ac:dyDescent="0.2">
      <c r="BD20" s="78" t="s">
        <v>975</v>
      </c>
    </row>
    <row r="21" spans="4:56" x14ac:dyDescent="0.2">
      <c r="BD21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5E01-5504-46AD-96AC-685ACF46BB70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810</v>
      </c>
      <c r="D4" s="95">
        <f>SUM(DatosViolenciaGénero!D63:D69)</f>
        <v>266</v>
      </c>
    </row>
    <row r="5" spans="2:4" x14ac:dyDescent="0.2">
      <c r="B5" s="94" t="s">
        <v>1620</v>
      </c>
      <c r="C5" s="95">
        <f>SUM(DatosViolenciaGénero!C70:C73)</f>
        <v>225</v>
      </c>
      <c r="D5" s="95">
        <f>SUM(DatosViolenciaGénero!D70:D73)</f>
        <v>122</v>
      </c>
    </row>
    <row r="6" spans="2:4" ht="12.75" customHeight="1" x14ac:dyDescent="0.2">
      <c r="B6" s="94" t="s">
        <v>1672</v>
      </c>
      <c r="C6" s="95">
        <f>DatosViolenciaGénero!C74</f>
        <v>10</v>
      </c>
      <c r="D6" s="95">
        <f>DatosViolenciaGénero!D74</f>
        <v>2</v>
      </c>
    </row>
    <row r="7" spans="2:4" ht="12.75" customHeight="1" x14ac:dyDescent="0.2">
      <c r="B7" s="94" t="s">
        <v>1673</v>
      </c>
      <c r="C7" s="95">
        <f>SUM(DatosViolenciaGénero!C75:C77)</f>
        <v>24</v>
      </c>
      <c r="D7" s="95">
        <f>SUM(DatosViolenciaGénero!D75:D77)</f>
        <v>8</v>
      </c>
    </row>
    <row r="8" spans="2:4" ht="12.75" customHeight="1" x14ac:dyDescent="0.2">
      <c r="B8" s="94" t="s">
        <v>1674</v>
      </c>
      <c r="C8" s="95">
        <f>DatosViolenciaGénero!C81</f>
        <v>11</v>
      </c>
      <c r="D8" s="95">
        <f>DatosViolenciaGénero!D81</f>
        <v>2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1676</v>
      </c>
      <c r="C10" s="95">
        <f>SUM(DatosViolenciaGénero!C79:C80)</f>
        <v>396</v>
      </c>
      <c r="D10" s="95">
        <f>SUM(DatosViolenciaGénero!D79:D80)</f>
        <v>234</v>
      </c>
    </row>
    <row r="14" spans="2:4" ht="12.95" customHeight="1" thickTop="1" thickBot="1" x14ac:dyDescent="0.25">
      <c r="B14" s="238" t="s">
        <v>1680</v>
      </c>
      <c r="C14" s="238"/>
    </row>
    <row r="15" spans="2:4" ht="13.5" thickTop="1" x14ac:dyDescent="0.2">
      <c r="B15" s="96" t="s">
        <v>1678</v>
      </c>
      <c r="C15" s="97">
        <f>DatosViolenciaGénero!C38</f>
        <v>64</v>
      </c>
    </row>
    <row r="16" spans="2:4" ht="13.5" thickBot="1" x14ac:dyDescent="0.25">
      <c r="B16" s="98" t="s">
        <v>1679</v>
      </c>
      <c r="C16" s="99">
        <f>DatosViolenciaGénero!C39</f>
        <v>502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F634-E111-490D-A717-0B79195A1E07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189</v>
      </c>
      <c r="D4" s="95">
        <f>SUM(DatosViolenciaDoméstica!D48:D54)</f>
        <v>54</v>
      </c>
    </row>
    <row r="5" spans="2:4" x14ac:dyDescent="0.2">
      <c r="B5" s="94" t="s">
        <v>1620</v>
      </c>
      <c r="C5" s="95">
        <f>SUM(DatosViolenciaDoméstica!C55:C58)</f>
        <v>41</v>
      </c>
      <c r="D5" s="95">
        <f>SUM(DatosViolenciaDoméstica!D55:D58)</f>
        <v>10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2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64</v>
      </c>
      <c r="D10" s="95">
        <f>SUM(DatosViolenciaDoméstica!D64:D65)</f>
        <v>45</v>
      </c>
    </row>
    <row r="14" spans="2:4" ht="12.95" customHeight="1" thickTop="1" thickBot="1" x14ac:dyDescent="0.25">
      <c r="B14" s="238" t="s">
        <v>1677</v>
      </c>
      <c r="C14" s="238"/>
    </row>
    <row r="15" spans="2:4" ht="13.5" thickTop="1" x14ac:dyDescent="0.2">
      <c r="B15" s="96" t="s">
        <v>1678</v>
      </c>
      <c r="C15" s="97">
        <f>DatosViolenciaDoméstica!C33</f>
        <v>14</v>
      </c>
    </row>
    <row r="16" spans="2:4" ht="13.5" thickBot="1" x14ac:dyDescent="0.25">
      <c r="B16" s="98" t="s">
        <v>1679</v>
      </c>
      <c r="C16" s="99">
        <f>DatosViolenciaDoméstica!C34</f>
        <v>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C608-9655-407E-85F2-6DB78D9D8317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1" t="s">
        <v>1655</v>
      </c>
      <c r="F4" s="241"/>
    </row>
    <row r="5" spans="2:6" ht="12.75" customHeight="1" x14ac:dyDescent="0.2">
      <c r="B5" s="239" t="s">
        <v>1656</v>
      </c>
      <c r="C5" s="82" t="s">
        <v>1018</v>
      </c>
      <c r="D5" s="83">
        <f>DatosMenores!C86</f>
        <v>128</v>
      </c>
      <c r="E5" s="84" t="s">
        <v>1657</v>
      </c>
      <c r="F5" s="85">
        <f>DatosMenores!C105+DatosMenores!C106</f>
        <v>7</v>
      </c>
    </row>
    <row r="6" spans="2:6" ht="33.75" x14ac:dyDescent="0.2">
      <c r="B6" s="240"/>
      <c r="C6" s="82" t="s">
        <v>1013</v>
      </c>
      <c r="D6" s="83">
        <f>DatosMenores!C87</f>
        <v>353</v>
      </c>
      <c r="E6" s="86" t="s">
        <v>1658</v>
      </c>
      <c r="F6" s="85">
        <f>DatosMenores!C107</f>
        <v>9</v>
      </c>
    </row>
    <row r="7" spans="2:6" ht="33.75" x14ac:dyDescent="0.2">
      <c r="B7" s="239" t="s">
        <v>1659</v>
      </c>
      <c r="C7" s="82" t="s">
        <v>1018</v>
      </c>
      <c r="D7" s="83">
        <f>DatosMenores!C88</f>
        <v>13</v>
      </c>
      <c r="E7" s="86" t="s">
        <v>1660</v>
      </c>
      <c r="F7" s="85">
        <f>DatosMenores!C108</f>
        <v>0</v>
      </c>
    </row>
    <row r="8" spans="2:6" ht="33.75" x14ac:dyDescent="0.2">
      <c r="B8" s="240"/>
      <c r="C8" s="82" t="s">
        <v>1013</v>
      </c>
      <c r="D8" s="83">
        <f>DatosMenores!C89</f>
        <v>22</v>
      </c>
      <c r="E8" s="86" t="s">
        <v>1661</v>
      </c>
      <c r="F8" s="85">
        <f>DatosMenores!C109</f>
        <v>0</v>
      </c>
    </row>
    <row r="9" spans="2:6" ht="33.75" x14ac:dyDescent="0.2">
      <c r="B9" s="239" t="s">
        <v>266</v>
      </c>
      <c r="C9" s="82" t="s">
        <v>1018</v>
      </c>
      <c r="D9" s="83">
        <f>DatosMenores!C90</f>
        <v>94</v>
      </c>
      <c r="E9" s="86" t="s">
        <v>1662</v>
      </c>
      <c r="F9" s="85">
        <f>DatosMenores!C110</f>
        <v>1</v>
      </c>
    </row>
    <row r="10" spans="2:6" ht="22.5" x14ac:dyDescent="0.2">
      <c r="B10" s="240"/>
      <c r="C10" s="82" t="s">
        <v>1013</v>
      </c>
      <c r="D10" s="83">
        <f>DatosMenores!C91</f>
        <v>332</v>
      </c>
      <c r="E10" s="86" t="s">
        <v>1663</v>
      </c>
      <c r="F10" s="85">
        <f>DatosMenores!C111</f>
        <v>0</v>
      </c>
    </row>
    <row r="11" spans="2:6" ht="45" x14ac:dyDescent="0.2">
      <c r="B11" s="239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0"/>
      <c r="C12" s="82" t="s">
        <v>1013</v>
      </c>
      <c r="D12" s="83">
        <f>DatosMenores!C93</f>
        <v>0</v>
      </c>
    </row>
    <row r="13" spans="2:6" x14ac:dyDescent="0.2">
      <c r="B13" s="239" t="s">
        <v>1666</v>
      </c>
      <c r="C13" s="82" t="s">
        <v>1018</v>
      </c>
      <c r="D13" s="83">
        <f>DatosMenores!C94</f>
        <v>71</v>
      </c>
    </row>
    <row r="14" spans="2:6" x14ac:dyDescent="0.2">
      <c r="B14" s="240"/>
      <c r="C14" s="82" t="s">
        <v>1013</v>
      </c>
      <c r="D14" s="83">
        <f>DatosMenores!C95</f>
        <v>5</v>
      </c>
    </row>
    <row r="15" spans="2:6" x14ac:dyDescent="0.2">
      <c r="B15" s="239" t="s">
        <v>1667</v>
      </c>
      <c r="C15" s="82" t="s">
        <v>1018</v>
      </c>
      <c r="D15" s="83">
        <f>DatosMenores!C96</f>
        <v>6</v>
      </c>
    </row>
    <row r="16" spans="2:6" x14ac:dyDescent="0.2">
      <c r="B16" s="240"/>
      <c r="C16" s="82" t="s">
        <v>1013</v>
      </c>
      <c r="D16" s="83">
        <f>DatosMenores!C97</f>
        <v>1</v>
      </c>
    </row>
    <row r="17" spans="2:4" x14ac:dyDescent="0.2">
      <c r="B17" s="239" t="s">
        <v>1668</v>
      </c>
      <c r="C17" s="82" t="s">
        <v>1018</v>
      </c>
      <c r="D17" s="83">
        <f>DatosMenores!C98</f>
        <v>0</v>
      </c>
    </row>
    <row r="18" spans="2:4" x14ac:dyDescent="0.2">
      <c r="B18" s="240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0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403A-72FB-4710-855B-E0D900CF56E3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2" t="s">
        <v>1618</v>
      </c>
      <c r="C11" s="242"/>
      <c r="D11" s="61">
        <f>DatosDelitos!C5+DatosDelitos!C13-DatosDelitos!C17</f>
        <v>10528</v>
      </c>
      <c r="E11" s="62">
        <f>DatosDelitos!H5+DatosDelitos!H13-DatosDelitos!H17</f>
        <v>208</v>
      </c>
      <c r="F11" s="62">
        <f>DatosDelitos!I5+DatosDelitos!I13-DatosDelitos!I17</f>
        <v>164</v>
      </c>
      <c r="G11" s="62">
        <f>DatosDelitos!J5+DatosDelitos!J13-DatosDelitos!J17</f>
        <v>6</v>
      </c>
      <c r="H11" s="63">
        <f>DatosDelitos!K5+DatosDelitos!K13-DatosDelitos!K17</f>
        <v>7</v>
      </c>
      <c r="I11" s="63">
        <f>DatosDelitos!L5+DatosDelitos!L13-DatosDelitos!L17</f>
        <v>2</v>
      </c>
      <c r="J11" s="63">
        <f>DatosDelitos!M5+DatosDelitos!M13-DatosDelitos!M17</f>
        <v>0</v>
      </c>
      <c r="K11" s="63">
        <f>DatosDelitos!O5+DatosDelitos!O13-DatosDelitos!O17</f>
        <v>6</v>
      </c>
      <c r="L11" s="64">
        <f>DatosDelitos!P5+DatosDelitos!P13-DatosDelitos!P17</f>
        <v>271</v>
      </c>
    </row>
    <row r="12" spans="2:13" ht="13.35" customHeight="1" x14ac:dyDescent="0.2">
      <c r="B12" s="243" t="s">
        <v>329</v>
      </c>
      <c r="C12" s="243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3" t="s">
        <v>347</v>
      </c>
      <c r="C13" s="243"/>
      <c r="D13" s="65">
        <f>DatosDelitos!C20</f>
        <v>2</v>
      </c>
      <c r="E13" s="66">
        <f>DatosDelitos!H20</f>
        <v>0</v>
      </c>
      <c r="F13" s="66">
        <f>DatosDelitos!I20</f>
        <v>1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2</v>
      </c>
    </row>
    <row r="14" spans="2:13" ht="13.35" customHeight="1" x14ac:dyDescent="0.2">
      <c r="B14" s="243" t="s">
        <v>352</v>
      </c>
      <c r="C14" s="243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3" t="s">
        <v>1619</v>
      </c>
      <c r="C15" s="243"/>
      <c r="D15" s="65">
        <f>DatosDelitos!C17+DatosDelitos!C44</f>
        <v>1436</v>
      </c>
      <c r="E15" s="66">
        <f>DatosDelitos!H17+DatosDelitos!H44</f>
        <v>252</v>
      </c>
      <c r="F15" s="66">
        <f>DatosDelitos!I16+DatosDelitos!I44</f>
        <v>62</v>
      </c>
      <c r="G15" s="66">
        <f>DatosDelitos!J17+DatosDelitos!J44</f>
        <v>3</v>
      </c>
      <c r="H15" s="66">
        <f>DatosDelitos!K17+DatosDelitos!K44</f>
        <v>1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11</v>
      </c>
      <c r="L15" s="67">
        <f>DatosDelitos!P17+DatosDelitos!P44</f>
        <v>309</v>
      </c>
    </row>
    <row r="16" spans="2:13" ht="13.35" customHeight="1" x14ac:dyDescent="0.2">
      <c r="B16" s="243" t="s">
        <v>1620</v>
      </c>
      <c r="C16" s="243"/>
      <c r="D16" s="65">
        <f>DatosDelitos!C30</f>
        <v>948</v>
      </c>
      <c r="E16" s="66">
        <f>DatosDelitos!H30</f>
        <v>102</v>
      </c>
      <c r="F16" s="66">
        <f>DatosDelitos!I30</f>
        <v>172</v>
      </c>
      <c r="G16" s="66">
        <f>DatosDelitos!J30</f>
        <v>0</v>
      </c>
      <c r="H16" s="66">
        <f>DatosDelitos!K30</f>
        <v>0</v>
      </c>
      <c r="I16" s="66">
        <f>DatosDelitos!L30</f>
        <v>0</v>
      </c>
      <c r="J16" s="66">
        <f>DatosDelitos!M30</f>
        <v>0</v>
      </c>
      <c r="K16" s="66">
        <f>DatosDelitos!O30</f>
        <v>1</v>
      </c>
      <c r="L16" s="67">
        <f>DatosDelitos!P30</f>
        <v>241</v>
      </c>
    </row>
    <row r="17" spans="2:12" ht="13.35" customHeight="1" x14ac:dyDescent="0.2">
      <c r="B17" s="244" t="s">
        <v>1621</v>
      </c>
      <c r="C17" s="244"/>
      <c r="D17" s="65">
        <f>DatosDelitos!C42-DatosDelitos!C44</f>
        <v>52</v>
      </c>
      <c r="E17" s="66">
        <f>DatosDelitos!H42-DatosDelitos!H44</f>
        <v>8</v>
      </c>
      <c r="F17" s="66">
        <f>DatosDelitos!I42-DatosDelitos!I44</f>
        <v>1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3</v>
      </c>
    </row>
    <row r="18" spans="2:12" ht="13.35" customHeight="1" x14ac:dyDescent="0.2">
      <c r="B18" s="243" t="s">
        <v>1622</v>
      </c>
      <c r="C18" s="243"/>
      <c r="D18" s="65">
        <f>DatosDelitos!C50</f>
        <v>351</v>
      </c>
      <c r="E18" s="66">
        <f>DatosDelitos!H50</f>
        <v>56</v>
      </c>
      <c r="F18" s="66">
        <f>DatosDelitos!I50</f>
        <v>36</v>
      </c>
      <c r="G18" s="66">
        <f>DatosDelitos!J50</f>
        <v>13</v>
      </c>
      <c r="H18" s="66">
        <f>DatosDelitos!K50</f>
        <v>15</v>
      </c>
      <c r="I18" s="66">
        <f>DatosDelitos!L50</f>
        <v>0</v>
      </c>
      <c r="J18" s="66">
        <f>DatosDelitos!M50</f>
        <v>0</v>
      </c>
      <c r="K18" s="66">
        <f>DatosDelitos!O50</f>
        <v>7</v>
      </c>
      <c r="L18" s="67">
        <f>DatosDelitos!P50</f>
        <v>48</v>
      </c>
    </row>
    <row r="19" spans="2:12" ht="13.35" customHeight="1" x14ac:dyDescent="0.2">
      <c r="B19" s="243" t="s">
        <v>1623</v>
      </c>
      <c r="C19" s="243"/>
      <c r="D19" s="65">
        <f>DatosDelitos!C72</f>
        <v>1</v>
      </c>
      <c r="E19" s="66">
        <f>DatosDelitos!H72</f>
        <v>0</v>
      </c>
      <c r="F19" s="66">
        <f>DatosDelitos!I72</f>
        <v>1</v>
      </c>
      <c r="G19" s="66">
        <f>DatosDelitos!J72</f>
        <v>1</v>
      </c>
      <c r="H19" s="66">
        <f>DatosDelitos!K72</f>
        <v>0</v>
      </c>
      <c r="I19" s="66">
        <f>DatosDelitos!L72</f>
        <v>0</v>
      </c>
      <c r="J19" s="66">
        <f>DatosDelitos!M72</f>
        <v>1</v>
      </c>
      <c r="K19" s="66">
        <f>DatosDelitos!O72</f>
        <v>0</v>
      </c>
      <c r="L19" s="67">
        <f>DatosDelitos!P72</f>
        <v>3</v>
      </c>
    </row>
    <row r="20" spans="2:12" ht="27" customHeight="1" x14ac:dyDescent="0.2">
      <c r="B20" s="243" t="s">
        <v>1624</v>
      </c>
      <c r="C20" s="243"/>
      <c r="D20" s="65">
        <f>DatosDelitos!C74</f>
        <v>103</v>
      </c>
      <c r="E20" s="66">
        <f>DatosDelitos!H74</f>
        <v>20</v>
      </c>
      <c r="F20" s="66">
        <f>DatosDelitos!I74</f>
        <v>12</v>
      </c>
      <c r="G20" s="66">
        <f>DatosDelitos!J74</f>
        <v>0</v>
      </c>
      <c r="H20" s="66">
        <f>DatosDelitos!K74</f>
        <v>0</v>
      </c>
      <c r="I20" s="66">
        <f>DatosDelitos!L74</f>
        <v>1</v>
      </c>
      <c r="J20" s="66">
        <f>DatosDelitos!M74</f>
        <v>2</v>
      </c>
      <c r="K20" s="66">
        <f>DatosDelitos!O74</f>
        <v>1</v>
      </c>
      <c r="L20" s="67">
        <f>DatosDelitos!P74</f>
        <v>6</v>
      </c>
    </row>
    <row r="21" spans="2:12" ht="13.35" customHeight="1" x14ac:dyDescent="0.2">
      <c r="B21" s="244" t="s">
        <v>1625</v>
      </c>
      <c r="C21" s="244"/>
      <c r="D21" s="65">
        <f>DatosDelitos!C82</f>
        <v>131</v>
      </c>
      <c r="E21" s="66">
        <f>DatosDelitos!H82</f>
        <v>9</v>
      </c>
      <c r="F21" s="66">
        <f>DatosDelitos!I82</f>
        <v>4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10</v>
      </c>
    </row>
    <row r="22" spans="2:12" ht="13.35" customHeight="1" x14ac:dyDescent="0.2">
      <c r="B22" s="243" t="s">
        <v>1626</v>
      </c>
      <c r="C22" s="243"/>
      <c r="D22" s="65">
        <f>DatosDelitos!C85</f>
        <v>374</v>
      </c>
      <c r="E22" s="66">
        <f>DatosDelitos!H85</f>
        <v>148</v>
      </c>
      <c r="F22" s="66">
        <f>DatosDelitos!I85</f>
        <v>83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1</v>
      </c>
      <c r="L22" s="67">
        <f>DatosDelitos!P85</f>
        <v>103</v>
      </c>
    </row>
    <row r="23" spans="2:12" ht="13.35" customHeight="1" x14ac:dyDescent="0.2">
      <c r="B23" s="243" t="s">
        <v>978</v>
      </c>
      <c r="C23" s="243"/>
      <c r="D23" s="65">
        <f>DatosDelitos!C97</f>
        <v>3812</v>
      </c>
      <c r="E23" s="66">
        <f>DatosDelitos!H97</f>
        <v>924</v>
      </c>
      <c r="F23" s="66">
        <f>DatosDelitos!I97</f>
        <v>703</v>
      </c>
      <c r="G23" s="66">
        <f>DatosDelitos!J97</f>
        <v>0</v>
      </c>
      <c r="H23" s="66">
        <f>DatosDelitos!K97</f>
        <v>0</v>
      </c>
      <c r="I23" s="66">
        <f>DatosDelitos!L97</f>
        <v>0</v>
      </c>
      <c r="J23" s="66">
        <f>DatosDelitos!M97</f>
        <v>0</v>
      </c>
      <c r="K23" s="66">
        <f>DatosDelitos!O97</f>
        <v>39</v>
      </c>
      <c r="L23" s="67">
        <f>DatosDelitos!P97</f>
        <v>668</v>
      </c>
    </row>
    <row r="24" spans="2:12" ht="27" customHeight="1" x14ac:dyDescent="0.2">
      <c r="B24" s="243" t="s">
        <v>1627</v>
      </c>
      <c r="C24" s="243"/>
      <c r="D24" s="65">
        <f>DatosDelitos!C131</f>
        <v>32</v>
      </c>
      <c r="E24" s="66">
        <f>DatosDelitos!H131</f>
        <v>4</v>
      </c>
      <c r="F24" s="66">
        <f>DatosDelitos!I131</f>
        <v>18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7</v>
      </c>
    </row>
    <row r="25" spans="2:12" ht="13.35" customHeight="1" x14ac:dyDescent="0.2">
      <c r="B25" s="243" t="s">
        <v>1628</v>
      </c>
      <c r="C25" s="243"/>
      <c r="D25" s="65">
        <f>DatosDelitos!C137</f>
        <v>78</v>
      </c>
      <c r="E25" s="66">
        <f>DatosDelitos!H137</f>
        <v>16</v>
      </c>
      <c r="F25" s="66">
        <f>DatosDelitos!I137</f>
        <v>7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3</v>
      </c>
    </row>
    <row r="26" spans="2:12" ht="13.35" customHeight="1" x14ac:dyDescent="0.2">
      <c r="B26" s="244" t="s">
        <v>1629</v>
      </c>
      <c r="C26" s="244"/>
      <c r="D26" s="65">
        <f>DatosDelitos!C144</f>
        <v>3</v>
      </c>
      <c r="E26" s="66">
        <f>DatosDelitos!H144</f>
        <v>0</v>
      </c>
      <c r="F26" s="66">
        <f>DatosDelitos!I144</f>
        <v>2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0</v>
      </c>
    </row>
    <row r="27" spans="2:12" ht="38.25" customHeight="1" x14ac:dyDescent="0.2">
      <c r="B27" s="243" t="s">
        <v>1630</v>
      </c>
      <c r="C27" s="243"/>
      <c r="D27" s="65">
        <f>DatosDelitos!C147</f>
        <v>76</v>
      </c>
      <c r="E27" s="66">
        <f>DatosDelitos!H147</f>
        <v>39</v>
      </c>
      <c r="F27" s="66">
        <f>DatosDelitos!I147</f>
        <v>34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24</v>
      </c>
    </row>
    <row r="28" spans="2:12" ht="13.35" customHeight="1" x14ac:dyDescent="0.2">
      <c r="B28" s="243" t="s">
        <v>1631</v>
      </c>
      <c r="C28" s="243"/>
      <c r="D28" s="65">
        <f>DatosDelitos!C156+SUM(DatosDelitos!C167:C172)</f>
        <v>139</v>
      </c>
      <c r="E28" s="66">
        <f>DatosDelitos!H156+SUM(DatosDelitos!H167:H172)</f>
        <v>51</v>
      </c>
      <c r="F28" s="66">
        <f>DatosDelitos!I156+SUM(DatosDelitos!I167:I172)</f>
        <v>2</v>
      </c>
      <c r="G28" s="66">
        <f>DatosDelitos!J156+SUM(DatosDelitos!J167:J172)</f>
        <v>1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1</v>
      </c>
      <c r="L28" s="66">
        <f>DatosDelitos!P156+SUM(DatosDelitos!P167:Q172)</f>
        <v>13</v>
      </c>
    </row>
    <row r="29" spans="2:12" ht="13.35" customHeight="1" x14ac:dyDescent="0.2">
      <c r="B29" s="243" t="s">
        <v>1632</v>
      </c>
      <c r="C29" s="243"/>
      <c r="D29" s="65">
        <f>SUM(DatosDelitos!C173:C177)</f>
        <v>134</v>
      </c>
      <c r="E29" s="66">
        <f>SUM(DatosDelitos!H173:H177)</f>
        <v>76</v>
      </c>
      <c r="F29" s="66">
        <f>SUM(DatosDelitos!I173:I177)</f>
        <v>77</v>
      </c>
      <c r="G29" s="66">
        <f>SUM(DatosDelitos!J173:J177)</f>
        <v>0</v>
      </c>
      <c r="H29" s="66">
        <f>SUM(DatosDelitos!K173:K177)</f>
        <v>1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4</v>
      </c>
      <c r="L29" s="66">
        <f>SUM(DatosDelitos!P173:P177)</f>
        <v>97</v>
      </c>
    </row>
    <row r="30" spans="2:12" ht="13.35" customHeight="1" x14ac:dyDescent="0.2">
      <c r="B30" s="243" t="s">
        <v>1633</v>
      </c>
      <c r="C30" s="243"/>
      <c r="D30" s="65">
        <f>DatosDelitos!C178</f>
        <v>429</v>
      </c>
      <c r="E30" s="66">
        <f>DatosDelitos!H178</f>
        <v>118</v>
      </c>
      <c r="F30" s="66">
        <f>DatosDelitos!I178</f>
        <v>90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744</v>
      </c>
    </row>
    <row r="31" spans="2:12" ht="13.35" customHeight="1" x14ac:dyDescent="0.2">
      <c r="B31" s="243" t="s">
        <v>1634</v>
      </c>
      <c r="C31" s="243"/>
      <c r="D31" s="65">
        <f>DatosDelitos!C186</f>
        <v>241</v>
      </c>
      <c r="E31" s="66">
        <f>DatosDelitos!H186</f>
        <v>70</v>
      </c>
      <c r="F31" s="66">
        <f>DatosDelitos!I186</f>
        <v>40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0</v>
      </c>
      <c r="L31" s="66">
        <f>DatosDelitos!P186</f>
        <v>32</v>
      </c>
    </row>
    <row r="32" spans="2:12" ht="13.35" customHeight="1" x14ac:dyDescent="0.2">
      <c r="B32" s="243" t="s">
        <v>1635</v>
      </c>
      <c r="C32" s="243"/>
      <c r="D32" s="65">
        <f>DatosDelitos!C201</f>
        <v>41</v>
      </c>
      <c r="E32" s="66">
        <f>DatosDelitos!H201</f>
        <v>12</v>
      </c>
      <c r="F32" s="66">
        <f>DatosDelitos!I201</f>
        <v>4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7</v>
      </c>
    </row>
    <row r="33" spans="2:13" ht="13.35" customHeight="1" x14ac:dyDescent="0.2">
      <c r="B33" s="243" t="s">
        <v>1636</v>
      </c>
      <c r="C33" s="243"/>
      <c r="D33" s="65">
        <f>DatosDelitos!C223</f>
        <v>780</v>
      </c>
      <c r="E33" s="66">
        <f>DatosDelitos!H223</f>
        <v>281</v>
      </c>
      <c r="F33" s="66">
        <f>DatosDelitos!I223</f>
        <v>203</v>
      </c>
      <c r="G33" s="66">
        <f>DatosDelitos!J223</f>
        <v>0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16</v>
      </c>
      <c r="L33" s="66">
        <f>DatosDelitos!P223</f>
        <v>335</v>
      </c>
    </row>
    <row r="34" spans="2:13" ht="13.35" customHeight="1" x14ac:dyDescent="0.2">
      <c r="B34" s="243" t="s">
        <v>1637</v>
      </c>
      <c r="C34" s="243"/>
      <c r="D34" s="65">
        <f>DatosDelitos!C244</f>
        <v>6</v>
      </c>
      <c r="E34" s="66">
        <f>DatosDelitos!H244</f>
        <v>2</v>
      </c>
      <c r="F34" s="66">
        <f>DatosDelitos!I244</f>
        <v>2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0</v>
      </c>
    </row>
    <row r="35" spans="2:13" ht="13.35" customHeight="1" x14ac:dyDescent="0.2">
      <c r="B35" s="243" t="s">
        <v>1638</v>
      </c>
      <c r="C35" s="243"/>
      <c r="D35" s="65">
        <f>DatosDelitos!C271</f>
        <v>172</v>
      </c>
      <c r="E35" s="66">
        <f>DatosDelitos!H271</f>
        <v>92</v>
      </c>
      <c r="F35" s="66">
        <f>DatosDelitos!I271</f>
        <v>108</v>
      </c>
      <c r="G35" s="66">
        <f>DatosDelitos!J271</f>
        <v>0</v>
      </c>
      <c r="H35" s="66">
        <f>DatosDelitos!K271</f>
        <v>0</v>
      </c>
      <c r="I35" s="66">
        <f>DatosDelitos!L271</f>
        <v>0</v>
      </c>
      <c r="J35" s="66">
        <f>DatosDelitos!M271</f>
        <v>0</v>
      </c>
      <c r="K35" s="66">
        <f>DatosDelitos!O271</f>
        <v>0</v>
      </c>
      <c r="L35" s="66">
        <f>DatosDelitos!P271</f>
        <v>148</v>
      </c>
    </row>
    <row r="36" spans="2:13" ht="38.25" customHeight="1" x14ac:dyDescent="0.2">
      <c r="B36" s="243" t="s">
        <v>1639</v>
      </c>
      <c r="C36" s="243"/>
      <c r="D36" s="65">
        <f>DatosDelitos!C301</f>
        <v>0</v>
      </c>
      <c r="E36" s="66">
        <f>DatosDelitos!H301</f>
        <v>1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3" t="s">
        <v>1640</v>
      </c>
      <c r="C37" s="243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3" t="s">
        <v>1641</v>
      </c>
      <c r="C38" s="243"/>
      <c r="D38" s="65">
        <f>DatosDelitos!C312+DatosDelitos!C318+DatosDelitos!C320</f>
        <v>14</v>
      </c>
      <c r="E38" s="66">
        <f>DatosDelitos!H312+DatosDelitos!H318+DatosDelitos!H320</f>
        <v>5</v>
      </c>
      <c r="F38" s="66">
        <f>DatosDelitos!I312+DatosDelitos!I318+DatosDelitos!I320</f>
        <v>9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6</v>
      </c>
    </row>
    <row r="39" spans="2:13" ht="13.35" customHeight="1" x14ac:dyDescent="0.2">
      <c r="B39" s="243" t="s">
        <v>1642</v>
      </c>
      <c r="C39" s="243"/>
      <c r="D39" s="65">
        <f>DatosDelitos!C323</f>
        <v>3804</v>
      </c>
      <c r="E39" s="66">
        <f>DatosDelitos!H323</f>
        <v>180</v>
      </c>
      <c r="F39" s="66">
        <f>DatosDelitos!I323</f>
        <v>4</v>
      </c>
      <c r="G39" s="66">
        <f>DatosDelitos!J323</f>
        <v>0</v>
      </c>
      <c r="H39" s="66">
        <f>DatosDelitos!K323</f>
        <v>0</v>
      </c>
      <c r="I39" s="66">
        <f>DatosDelitos!L323</f>
        <v>1</v>
      </c>
      <c r="J39" s="66">
        <f>DatosDelitos!M323</f>
        <v>0</v>
      </c>
      <c r="K39" s="66">
        <f>DatosDelitos!O323</f>
        <v>2</v>
      </c>
      <c r="L39" s="66">
        <f>DatosDelitos!P323</f>
        <v>0</v>
      </c>
    </row>
    <row r="40" spans="2:13" ht="13.35" customHeight="1" x14ac:dyDescent="0.2">
      <c r="B40" s="243" t="s">
        <v>1643</v>
      </c>
      <c r="C40" s="243"/>
      <c r="D40" s="65">
        <f>DatosDelitos!C325</f>
        <v>5</v>
      </c>
      <c r="E40" s="65">
        <f>DatosDelitos!H325</f>
        <v>1</v>
      </c>
      <c r="F40" s="65">
        <f>DatosDelitos!I325</f>
        <v>0</v>
      </c>
      <c r="G40" s="65">
        <f>DatosDelitos!J325</f>
        <v>1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2</v>
      </c>
      <c r="L40" s="65">
        <f>DatosDelitos!P325</f>
        <v>0</v>
      </c>
    </row>
    <row r="41" spans="2:13" ht="13.35" customHeight="1" x14ac:dyDescent="0.2">
      <c r="B41" s="243" t="s">
        <v>952</v>
      </c>
      <c r="C41" s="243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3" t="s">
        <v>1644</v>
      </c>
      <c r="C42" s="243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6" t="s">
        <v>956</v>
      </c>
      <c r="C43" s="246"/>
      <c r="D43" s="68">
        <f>SUM(D11:D42)</f>
        <v>23692</v>
      </c>
      <c r="E43" s="68">
        <f t="shared" ref="E43:L43" si="0">SUM(E11:E42)</f>
        <v>2675</v>
      </c>
      <c r="F43" s="68">
        <f t="shared" si="0"/>
        <v>1839</v>
      </c>
      <c r="G43" s="68">
        <f t="shared" si="0"/>
        <v>25</v>
      </c>
      <c r="H43" s="68">
        <f t="shared" si="0"/>
        <v>24</v>
      </c>
      <c r="I43" s="68">
        <f t="shared" si="0"/>
        <v>4</v>
      </c>
      <c r="J43" s="68">
        <f t="shared" si="0"/>
        <v>3</v>
      </c>
      <c r="K43" s="68">
        <f t="shared" si="0"/>
        <v>91</v>
      </c>
      <c r="L43" s="68">
        <f t="shared" si="0"/>
        <v>3080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5" t="s">
        <v>1646</v>
      </c>
      <c r="C49" s="245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5" t="s">
        <v>1647</v>
      </c>
      <c r="C50" s="245"/>
      <c r="D50" s="71">
        <f>DatosDelitos!F13-DatosDelitos!F17</f>
        <v>13</v>
      </c>
      <c r="E50" s="71">
        <f>DatosDelitos!G13-DatosDelitos!G17</f>
        <v>23</v>
      </c>
    </row>
    <row r="51" spans="2:5" ht="13.35" customHeight="1" x14ac:dyDescent="0.25">
      <c r="B51" s="245" t="s">
        <v>329</v>
      </c>
      <c r="C51" s="245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5" t="s">
        <v>347</v>
      </c>
      <c r="C52" s="245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5" t="s">
        <v>352</v>
      </c>
      <c r="C53" s="245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5" t="s">
        <v>1619</v>
      </c>
      <c r="C54" s="245"/>
      <c r="D54" s="71">
        <f>DatosDelitos!F17+DatosDelitos!F44</f>
        <v>431</v>
      </c>
      <c r="E54" s="71">
        <f>DatosDelitos!G17+DatosDelitos!G44</f>
        <v>151</v>
      </c>
    </row>
    <row r="55" spans="2:5" ht="13.35" customHeight="1" x14ac:dyDescent="0.25">
      <c r="B55" s="245" t="s">
        <v>1620</v>
      </c>
      <c r="C55" s="245"/>
      <c r="D55" s="71">
        <f>DatosDelitos!F30</f>
        <v>56</v>
      </c>
      <c r="E55" s="71">
        <f>DatosDelitos!G30</f>
        <v>127</v>
      </c>
    </row>
    <row r="56" spans="2:5" ht="13.35" customHeight="1" x14ac:dyDescent="0.25">
      <c r="B56" s="245" t="s">
        <v>1621</v>
      </c>
      <c r="C56" s="245"/>
      <c r="D56" s="71">
        <f>DatosDelitos!F42-DatosDelitos!F44</f>
        <v>10</v>
      </c>
      <c r="E56" s="71">
        <f>DatosDelitos!G42-DatosDelitos!G44</f>
        <v>2</v>
      </c>
    </row>
    <row r="57" spans="2:5" ht="13.35" customHeight="1" x14ac:dyDescent="0.25">
      <c r="B57" s="245" t="s">
        <v>1622</v>
      </c>
      <c r="C57" s="245"/>
      <c r="D57" s="71">
        <f>DatosDelitos!F50</f>
        <v>1</v>
      </c>
      <c r="E57" s="71">
        <f>DatosDelitos!G50</f>
        <v>2</v>
      </c>
    </row>
    <row r="58" spans="2:5" ht="13.35" customHeight="1" x14ac:dyDescent="0.25">
      <c r="B58" s="245" t="s">
        <v>1623</v>
      </c>
      <c r="C58" s="245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5" t="s">
        <v>1648</v>
      </c>
      <c r="C59" s="245"/>
      <c r="D59" s="71">
        <f>DatosDelitos!F74</f>
        <v>5</v>
      </c>
      <c r="E59" s="71">
        <f>DatosDelitos!G74</f>
        <v>4</v>
      </c>
    </row>
    <row r="60" spans="2:5" ht="13.35" customHeight="1" x14ac:dyDescent="0.25">
      <c r="B60" s="245" t="s">
        <v>1625</v>
      </c>
      <c r="C60" s="245"/>
      <c r="D60" s="71">
        <f>DatosDelitos!F82</f>
        <v>1</v>
      </c>
      <c r="E60" s="71">
        <f>DatosDelitos!G82</f>
        <v>0</v>
      </c>
    </row>
    <row r="61" spans="2:5" ht="13.35" customHeight="1" x14ac:dyDescent="0.25">
      <c r="B61" s="245" t="s">
        <v>1626</v>
      </c>
      <c r="C61" s="245"/>
      <c r="D61" s="71">
        <f>DatosDelitos!F85</f>
        <v>10</v>
      </c>
      <c r="E61" s="71">
        <f>DatosDelitos!G85</f>
        <v>9</v>
      </c>
    </row>
    <row r="62" spans="2:5" ht="13.35" customHeight="1" x14ac:dyDescent="0.25">
      <c r="B62" s="245" t="s">
        <v>978</v>
      </c>
      <c r="C62" s="245"/>
      <c r="D62" s="71">
        <f>DatosDelitos!F97</f>
        <v>114</v>
      </c>
      <c r="E62" s="71">
        <f>DatosDelitos!G97</f>
        <v>90</v>
      </c>
    </row>
    <row r="63" spans="2:5" ht="27" customHeight="1" x14ac:dyDescent="0.25">
      <c r="B63" s="245" t="s">
        <v>1649</v>
      </c>
      <c r="C63" s="245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5" t="s">
        <v>1628</v>
      </c>
      <c r="C64" s="245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5" t="s">
        <v>1629</v>
      </c>
      <c r="C65" s="245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5" t="s">
        <v>1630</v>
      </c>
      <c r="C66" s="245"/>
      <c r="D66" s="71">
        <f>DatosDelitos!F147</f>
        <v>4</v>
      </c>
      <c r="E66" s="71">
        <f>DatosDelitos!G147</f>
        <v>5</v>
      </c>
    </row>
    <row r="67" spans="2:5" ht="13.35" customHeight="1" x14ac:dyDescent="0.25">
      <c r="B67" s="245" t="s">
        <v>1631</v>
      </c>
      <c r="C67" s="245"/>
      <c r="D67" s="71">
        <f>DatosDelitos!F156+SUM(DatosDelitos!F167:G172)</f>
        <v>1</v>
      </c>
      <c r="E67" s="71">
        <f>DatosDelitos!G156+SUM(DatosDelitos!G167:H172)</f>
        <v>46</v>
      </c>
    </row>
    <row r="68" spans="2:5" ht="13.35" customHeight="1" x14ac:dyDescent="0.25">
      <c r="B68" s="245" t="s">
        <v>1632</v>
      </c>
      <c r="C68" s="245"/>
      <c r="D68" s="71">
        <f>SUM(DatosDelitos!F173:G177)</f>
        <v>5</v>
      </c>
      <c r="E68" s="71">
        <f>SUM(DatosDelitos!G173:H177)</f>
        <v>79</v>
      </c>
    </row>
    <row r="69" spans="2:5" ht="13.35" customHeight="1" x14ac:dyDescent="0.25">
      <c r="B69" s="245" t="s">
        <v>1633</v>
      </c>
      <c r="C69" s="245"/>
      <c r="D69" s="71">
        <f>DatosDelitos!F178</f>
        <v>822</v>
      </c>
      <c r="E69" s="71">
        <f>DatosDelitos!G178</f>
        <v>648</v>
      </c>
    </row>
    <row r="70" spans="2:5" ht="13.35" customHeight="1" x14ac:dyDescent="0.25">
      <c r="B70" s="245" t="s">
        <v>1634</v>
      </c>
      <c r="C70" s="245"/>
      <c r="D70" s="71">
        <f>DatosDelitos!F186</f>
        <v>3</v>
      </c>
      <c r="E70" s="71">
        <f>DatosDelitos!G186</f>
        <v>6</v>
      </c>
    </row>
    <row r="71" spans="2:5" ht="13.35" customHeight="1" x14ac:dyDescent="0.25">
      <c r="B71" s="245" t="s">
        <v>1635</v>
      </c>
      <c r="C71" s="245"/>
      <c r="D71" s="71">
        <f>DatosDelitos!F201</f>
        <v>0</v>
      </c>
      <c r="E71" s="71">
        <f>DatosDelitos!G201</f>
        <v>0</v>
      </c>
    </row>
    <row r="72" spans="2:5" ht="13.35" customHeight="1" x14ac:dyDescent="0.25">
      <c r="B72" s="245" t="s">
        <v>1636</v>
      </c>
      <c r="C72" s="245"/>
      <c r="D72" s="71">
        <f>DatosDelitos!F223</f>
        <v>218</v>
      </c>
      <c r="E72" s="71">
        <f>DatosDelitos!G223</f>
        <v>172</v>
      </c>
    </row>
    <row r="73" spans="2:5" ht="13.35" customHeight="1" x14ac:dyDescent="0.25">
      <c r="B73" s="245" t="s">
        <v>1637</v>
      </c>
      <c r="C73" s="245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5" t="s">
        <v>1638</v>
      </c>
      <c r="C74" s="245"/>
      <c r="D74" s="71">
        <f>DatosDelitos!F271</f>
        <v>37</v>
      </c>
      <c r="E74" s="71">
        <f>DatosDelitos!G271</f>
        <v>38</v>
      </c>
    </row>
    <row r="75" spans="2:5" ht="38.25" customHeight="1" x14ac:dyDescent="0.25">
      <c r="B75" s="245" t="s">
        <v>1639</v>
      </c>
      <c r="C75" s="245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5" t="s">
        <v>1640</v>
      </c>
      <c r="C76" s="245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5" t="s">
        <v>1641</v>
      </c>
      <c r="C77" s="245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5" t="s">
        <v>1642</v>
      </c>
      <c r="C78" s="245"/>
      <c r="D78" s="71">
        <f>DatosDelitos!F323</f>
        <v>91</v>
      </c>
      <c r="E78" s="71">
        <f>DatosDelitos!G323</f>
        <v>5</v>
      </c>
    </row>
    <row r="79" spans="2:5" ht="15" customHeight="1" x14ac:dyDescent="0.25">
      <c r="B79" s="247" t="s">
        <v>1643</v>
      </c>
      <c r="C79" s="247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7" t="s">
        <v>952</v>
      </c>
      <c r="C80" s="247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7" t="s">
        <v>1644</v>
      </c>
      <c r="C81" s="247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7" t="s">
        <v>1650</v>
      </c>
      <c r="C82" s="247"/>
      <c r="D82" s="71">
        <f>SUM(D49:D81)</f>
        <v>1822</v>
      </c>
      <c r="E82" s="71">
        <f>SUM(E49:E81)</f>
        <v>1407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5" t="s">
        <v>1618</v>
      </c>
      <c r="C87" s="245"/>
      <c r="D87" s="71">
        <f>DatosDelitos!N5+DatosDelitos!N13-DatosDelitos!N17</f>
        <v>8</v>
      </c>
    </row>
    <row r="88" spans="2:13" ht="13.35" customHeight="1" x14ac:dyDescent="0.25">
      <c r="B88" s="245" t="s">
        <v>329</v>
      </c>
      <c r="C88" s="245"/>
      <c r="D88" s="71">
        <f>DatosDelitos!N10</f>
        <v>0</v>
      </c>
    </row>
    <row r="89" spans="2:13" ht="13.35" customHeight="1" x14ac:dyDescent="0.25">
      <c r="B89" s="245" t="s">
        <v>347</v>
      </c>
      <c r="C89" s="245"/>
      <c r="D89" s="71">
        <f>DatosDelitos!N20</f>
        <v>0</v>
      </c>
    </row>
    <row r="90" spans="2:13" ht="13.35" customHeight="1" x14ac:dyDescent="0.25">
      <c r="B90" s="245" t="s">
        <v>352</v>
      </c>
      <c r="C90" s="245"/>
      <c r="D90" s="71">
        <f>DatosDelitos!N23</f>
        <v>0</v>
      </c>
    </row>
    <row r="91" spans="2:13" ht="13.35" customHeight="1" x14ac:dyDescent="0.25">
      <c r="B91" s="245" t="s">
        <v>1652</v>
      </c>
      <c r="C91" s="245"/>
      <c r="D91" s="71">
        <f>SUM(DatosDelitos!N17,DatosDelitos!N44)</f>
        <v>2</v>
      </c>
    </row>
    <row r="92" spans="2:13" ht="13.35" customHeight="1" x14ac:dyDescent="0.25">
      <c r="B92" s="245" t="s">
        <v>1620</v>
      </c>
      <c r="C92" s="245"/>
      <c r="D92" s="71">
        <f>DatosDelitos!N30</f>
        <v>9</v>
      </c>
    </row>
    <row r="93" spans="2:13" ht="13.35" customHeight="1" x14ac:dyDescent="0.25">
      <c r="B93" s="245" t="s">
        <v>1621</v>
      </c>
      <c r="C93" s="245"/>
      <c r="D93" s="71">
        <f>DatosDelitos!N42-DatosDelitos!N44</f>
        <v>1</v>
      </c>
    </row>
    <row r="94" spans="2:13" ht="13.35" customHeight="1" x14ac:dyDescent="0.25">
      <c r="B94" s="245" t="s">
        <v>1622</v>
      </c>
      <c r="C94" s="245"/>
      <c r="D94" s="71">
        <f>DatosDelitos!N50</f>
        <v>3</v>
      </c>
    </row>
    <row r="95" spans="2:13" ht="13.35" customHeight="1" x14ac:dyDescent="0.25">
      <c r="B95" s="245" t="s">
        <v>1623</v>
      </c>
      <c r="C95" s="245"/>
      <c r="D95" s="71">
        <f>DatosDelitos!N72</f>
        <v>0</v>
      </c>
    </row>
    <row r="96" spans="2:13" ht="27" customHeight="1" x14ac:dyDescent="0.25">
      <c r="B96" s="245" t="s">
        <v>1648</v>
      </c>
      <c r="C96" s="245"/>
      <c r="D96" s="71">
        <f>DatosDelitos!N74</f>
        <v>6</v>
      </c>
    </row>
    <row r="97" spans="2:4" ht="13.35" customHeight="1" x14ac:dyDescent="0.25">
      <c r="B97" s="245" t="s">
        <v>1625</v>
      </c>
      <c r="C97" s="245"/>
      <c r="D97" s="71">
        <f>DatosDelitos!N82</f>
        <v>1</v>
      </c>
    </row>
    <row r="98" spans="2:4" ht="13.35" customHeight="1" x14ac:dyDescent="0.25">
      <c r="B98" s="245" t="s">
        <v>1626</v>
      </c>
      <c r="C98" s="245"/>
      <c r="D98" s="71">
        <f>DatosDelitos!N85</f>
        <v>1</v>
      </c>
    </row>
    <row r="99" spans="2:4" ht="13.35" customHeight="1" x14ac:dyDescent="0.25">
      <c r="B99" s="245" t="s">
        <v>978</v>
      </c>
      <c r="C99" s="245"/>
      <c r="D99" s="71">
        <f>DatosDelitos!N97</f>
        <v>25</v>
      </c>
    </row>
    <row r="100" spans="2:4" ht="27" customHeight="1" x14ac:dyDescent="0.25">
      <c r="B100" s="245" t="s">
        <v>1649</v>
      </c>
      <c r="C100" s="245"/>
      <c r="D100" s="71">
        <f>DatosDelitos!N131</f>
        <v>9</v>
      </c>
    </row>
    <row r="101" spans="2:4" ht="13.35" customHeight="1" x14ac:dyDescent="0.25">
      <c r="B101" s="245" t="s">
        <v>1628</v>
      </c>
      <c r="C101" s="245"/>
      <c r="D101" s="71">
        <f>DatosDelitos!N137</f>
        <v>22</v>
      </c>
    </row>
    <row r="102" spans="2:4" ht="13.35" customHeight="1" x14ac:dyDescent="0.25">
      <c r="B102" s="245" t="s">
        <v>1629</v>
      </c>
      <c r="C102" s="245"/>
      <c r="D102" s="71">
        <f>DatosDelitos!N144</f>
        <v>1</v>
      </c>
    </row>
    <row r="103" spans="2:4" ht="13.35" customHeight="1" x14ac:dyDescent="0.25">
      <c r="B103" s="245" t="s">
        <v>1653</v>
      </c>
      <c r="C103" s="245"/>
      <c r="D103" s="71">
        <f>DatosDelitos!N148</f>
        <v>0</v>
      </c>
    </row>
    <row r="104" spans="2:4" ht="13.35" customHeight="1" x14ac:dyDescent="0.25">
      <c r="B104" s="245" t="s">
        <v>1196</v>
      </c>
      <c r="C104" s="245"/>
      <c r="D104" s="71">
        <f>SUM(DatosDelitos!N149,DatosDelitos!N150)</f>
        <v>0</v>
      </c>
    </row>
    <row r="105" spans="2:4" ht="13.35" customHeight="1" x14ac:dyDescent="0.25">
      <c r="B105" s="245" t="s">
        <v>1194</v>
      </c>
      <c r="C105" s="245"/>
      <c r="D105" s="71">
        <f>SUM(DatosDelitos!N151:N155)</f>
        <v>26</v>
      </c>
    </row>
    <row r="106" spans="2:4" ht="13.35" customHeight="1" x14ac:dyDescent="0.25">
      <c r="B106" s="245" t="s">
        <v>1631</v>
      </c>
      <c r="C106" s="245"/>
      <c r="D106" s="71">
        <f>SUM(SUM(DatosDelitos!N157:N160),SUM(DatosDelitos!N167:N172))</f>
        <v>0</v>
      </c>
    </row>
    <row r="107" spans="2:4" ht="13.35" customHeight="1" x14ac:dyDescent="0.25">
      <c r="B107" s="245" t="s">
        <v>1654</v>
      </c>
      <c r="C107" s="245"/>
      <c r="D107" s="71">
        <f>SUM(DatosDelitos!N161:N165)</f>
        <v>0</v>
      </c>
    </row>
    <row r="108" spans="2:4" ht="13.35" customHeight="1" x14ac:dyDescent="0.25">
      <c r="B108" s="245" t="s">
        <v>1632</v>
      </c>
      <c r="C108" s="245"/>
      <c r="D108" s="71">
        <f>SUM(DatosDelitos!N173:N177)</f>
        <v>4</v>
      </c>
    </row>
    <row r="109" spans="2:4" ht="13.35" customHeight="1" x14ac:dyDescent="0.25">
      <c r="B109" s="245" t="s">
        <v>1633</v>
      </c>
      <c r="C109" s="245"/>
      <c r="D109" s="71">
        <f>DatosDelitos!N178</f>
        <v>12</v>
      </c>
    </row>
    <row r="110" spans="2:4" ht="13.35" customHeight="1" x14ac:dyDescent="0.25">
      <c r="B110" s="245" t="s">
        <v>1634</v>
      </c>
      <c r="C110" s="245"/>
      <c r="D110" s="71">
        <f>DatosDelitos!N186</f>
        <v>17</v>
      </c>
    </row>
    <row r="111" spans="2:4" ht="13.35" customHeight="1" x14ac:dyDescent="0.25">
      <c r="B111" s="245" t="s">
        <v>1635</v>
      </c>
      <c r="C111" s="245"/>
      <c r="D111" s="71">
        <f>DatosDelitos!N201</f>
        <v>16</v>
      </c>
    </row>
    <row r="112" spans="2:4" ht="13.35" customHeight="1" x14ac:dyDescent="0.25">
      <c r="B112" s="245" t="s">
        <v>1636</v>
      </c>
      <c r="C112" s="245"/>
      <c r="D112" s="71">
        <f>DatosDelitos!N223</f>
        <v>6</v>
      </c>
    </row>
    <row r="113" spans="2:4" ht="13.35" customHeight="1" x14ac:dyDescent="0.25">
      <c r="B113" s="245" t="s">
        <v>1637</v>
      </c>
      <c r="C113" s="245"/>
      <c r="D113" s="71">
        <f>DatosDelitos!N244</f>
        <v>5</v>
      </c>
    </row>
    <row r="114" spans="2:4" ht="13.35" customHeight="1" x14ac:dyDescent="0.25">
      <c r="B114" s="245" t="s">
        <v>1638</v>
      </c>
      <c r="C114" s="245"/>
      <c r="D114" s="71">
        <f>DatosDelitos!N271</f>
        <v>0</v>
      </c>
    </row>
    <row r="115" spans="2:4" ht="38.25" customHeight="1" x14ac:dyDescent="0.25">
      <c r="B115" s="245" t="s">
        <v>1639</v>
      </c>
      <c r="C115" s="245"/>
      <c r="D115" s="71">
        <f>DatosDelitos!N301</f>
        <v>0</v>
      </c>
    </row>
    <row r="116" spans="2:4" ht="13.35" customHeight="1" x14ac:dyDescent="0.25">
      <c r="B116" s="245" t="s">
        <v>1640</v>
      </c>
      <c r="C116" s="245"/>
      <c r="D116" s="71">
        <f>DatosDelitos!N305</f>
        <v>0</v>
      </c>
    </row>
    <row r="117" spans="2:4" ht="13.35" customHeight="1" x14ac:dyDescent="0.25">
      <c r="B117" s="245" t="s">
        <v>1641</v>
      </c>
      <c r="C117" s="245"/>
      <c r="D117" s="71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71">
        <f>DatosDelitos!N318</f>
        <v>0</v>
      </c>
    </row>
    <row r="119" spans="2:4" ht="14.1" customHeight="1" x14ac:dyDescent="0.25">
      <c r="B119" s="245" t="s">
        <v>1642</v>
      </c>
      <c r="C119" s="245"/>
      <c r="D119" s="71">
        <f>DatosDelitos!N323</f>
        <v>5</v>
      </c>
    </row>
    <row r="120" spans="2:4" ht="12.75" customHeight="1" x14ac:dyDescent="0.25">
      <c r="B120" s="247" t="s">
        <v>1643</v>
      </c>
      <c r="C120" s="247"/>
      <c r="D120" s="71">
        <f>DatosDelitos!N325</f>
        <v>0</v>
      </c>
    </row>
    <row r="121" spans="2:4" ht="15" customHeight="1" x14ac:dyDescent="0.25">
      <c r="B121" s="247" t="s">
        <v>952</v>
      </c>
      <c r="C121" s="247"/>
      <c r="D121" s="71">
        <f>DatosDelitos!N337</f>
        <v>0</v>
      </c>
    </row>
    <row r="122" spans="2:4" ht="15" customHeight="1" x14ac:dyDescent="0.25">
      <c r="B122" s="247" t="s">
        <v>1644</v>
      </c>
      <c r="C122" s="247"/>
      <c r="D122" s="71">
        <f>DatosDelitos!N339</f>
        <v>0</v>
      </c>
    </row>
    <row r="123" spans="2:4" ht="15" customHeight="1" x14ac:dyDescent="0.25">
      <c r="B123" s="245" t="s">
        <v>1650</v>
      </c>
      <c r="C123" s="245"/>
      <c r="D123" s="71">
        <f>SUM(D87:D122)</f>
        <v>179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31</v>
      </c>
      <c r="D5" s="24">
        <v>29</v>
      </c>
      <c r="E5" s="25">
        <v>6.8965517241379296E-2</v>
      </c>
      <c r="F5" s="24">
        <v>0</v>
      </c>
      <c r="G5" s="24">
        <v>0</v>
      </c>
      <c r="H5" s="24">
        <v>3</v>
      </c>
      <c r="I5" s="24">
        <v>3</v>
      </c>
      <c r="J5" s="24">
        <v>4</v>
      </c>
      <c r="K5" s="24">
        <v>6</v>
      </c>
      <c r="L5" s="24">
        <v>2</v>
      </c>
      <c r="M5" s="24">
        <v>0</v>
      </c>
      <c r="N5" s="24">
        <v>4</v>
      </c>
      <c r="O5" s="24">
        <v>3</v>
      </c>
      <c r="P5" s="26">
        <v>22</v>
      </c>
    </row>
    <row r="6" spans="1:16" x14ac:dyDescent="0.25">
      <c r="A6" s="27" t="s">
        <v>319</v>
      </c>
      <c r="B6" s="27" t="s">
        <v>320</v>
      </c>
      <c r="C6" s="12">
        <v>14</v>
      </c>
      <c r="D6" s="12">
        <v>21</v>
      </c>
      <c r="E6" s="28">
        <v>-0.33333333333333298</v>
      </c>
      <c r="F6" s="12">
        <v>0</v>
      </c>
      <c r="G6" s="12">
        <v>0</v>
      </c>
      <c r="H6" s="12">
        <v>1</v>
      </c>
      <c r="I6" s="12">
        <v>0</v>
      </c>
      <c r="J6" s="12">
        <v>4</v>
      </c>
      <c r="K6" s="12">
        <v>4</v>
      </c>
      <c r="L6" s="12">
        <v>1</v>
      </c>
      <c r="M6" s="12">
        <v>0</v>
      </c>
      <c r="N6" s="12">
        <v>0</v>
      </c>
      <c r="O6" s="12">
        <v>2</v>
      </c>
      <c r="P6" s="20">
        <v>10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</v>
      </c>
      <c r="L7" s="12">
        <v>1</v>
      </c>
      <c r="M7" s="12">
        <v>0</v>
      </c>
      <c r="N7" s="12">
        <v>1</v>
      </c>
      <c r="O7" s="12">
        <v>1</v>
      </c>
      <c r="P7" s="20">
        <v>2</v>
      </c>
    </row>
    <row r="8" spans="1:16" x14ac:dyDescent="0.25">
      <c r="A8" s="27" t="s">
        <v>323</v>
      </c>
      <c r="B8" s="27" t="s">
        <v>324</v>
      </c>
      <c r="C8" s="12">
        <v>11</v>
      </c>
      <c r="D8" s="12">
        <v>6</v>
      </c>
      <c r="E8" s="28">
        <v>0.83333333333333304</v>
      </c>
      <c r="F8" s="12">
        <v>0</v>
      </c>
      <c r="G8" s="12">
        <v>0</v>
      </c>
      <c r="H8" s="12">
        <v>2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3</v>
      </c>
      <c r="O8" s="12">
        <v>0</v>
      </c>
      <c r="P8" s="20">
        <v>10</v>
      </c>
    </row>
    <row r="9" spans="1:16" x14ac:dyDescent="0.25">
      <c r="A9" s="27" t="s">
        <v>325</v>
      </c>
      <c r="B9" s="27" t="s">
        <v>326</v>
      </c>
      <c r="C9" s="12">
        <v>5</v>
      </c>
      <c r="D9" s="12">
        <v>2</v>
      </c>
      <c r="E9" s="28">
        <v>1.5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8" t="s">
        <v>332</v>
      </c>
      <c r="B13" s="199"/>
      <c r="C13" s="24">
        <v>11457</v>
      </c>
      <c r="D13" s="24">
        <v>10728</v>
      </c>
      <c r="E13" s="25">
        <v>6.7953020134228201E-2</v>
      </c>
      <c r="F13" s="24">
        <v>290</v>
      </c>
      <c r="G13" s="24">
        <v>155</v>
      </c>
      <c r="H13" s="24">
        <v>361</v>
      </c>
      <c r="I13" s="24">
        <v>280</v>
      </c>
      <c r="J13" s="24">
        <v>4</v>
      </c>
      <c r="K13" s="24">
        <v>2</v>
      </c>
      <c r="L13" s="24">
        <v>0</v>
      </c>
      <c r="M13" s="24">
        <v>0</v>
      </c>
      <c r="N13" s="24">
        <v>5</v>
      </c>
      <c r="O13" s="24">
        <v>10</v>
      </c>
      <c r="P13" s="26">
        <v>502</v>
      </c>
    </row>
    <row r="14" spans="1:16" x14ac:dyDescent="0.25">
      <c r="A14" s="27" t="s">
        <v>333</v>
      </c>
      <c r="B14" s="27" t="s">
        <v>334</v>
      </c>
      <c r="C14" s="12">
        <v>9259</v>
      </c>
      <c r="D14" s="12">
        <v>8460</v>
      </c>
      <c r="E14" s="28">
        <v>9.44444444444444E-2</v>
      </c>
      <c r="F14" s="12">
        <v>9</v>
      </c>
      <c r="G14" s="12">
        <v>17</v>
      </c>
      <c r="H14" s="12">
        <v>177</v>
      </c>
      <c r="I14" s="12">
        <v>133</v>
      </c>
      <c r="J14" s="12">
        <v>2</v>
      </c>
      <c r="K14" s="12">
        <v>1</v>
      </c>
      <c r="L14" s="12">
        <v>0</v>
      </c>
      <c r="M14" s="12">
        <v>0</v>
      </c>
      <c r="N14" s="12">
        <v>4</v>
      </c>
      <c r="O14" s="12">
        <v>3</v>
      </c>
      <c r="P14" s="20">
        <v>223</v>
      </c>
    </row>
    <row r="15" spans="1:16" x14ac:dyDescent="0.25">
      <c r="A15" s="27" t="s">
        <v>335</v>
      </c>
      <c r="B15" s="27" t="s">
        <v>336</v>
      </c>
      <c r="C15" s="12">
        <v>1</v>
      </c>
      <c r="D15" s="12">
        <v>2</v>
      </c>
      <c r="E15" s="28">
        <v>-0.5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25">
      <c r="A16" s="27" t="s">
        <v>337</v>
      </c>
      <c r="B16" s="27" t="s">
        <v>338</v>
      </c>
      <c r="C16" s="12">
        <v>1232</v>
      </c>
      <c r="D16" s="12">
        <v>1383</v>
      </c>
      <c r="E16" s="28">
        <v>-0.109182935647144</v>
      </c>
      <c r="F16" s="12">
        <v>4</v>
      </c>
      <c r="G16" s="12">
        <v>6</v>
      </c>
      <c r="H16" s="12">
        <v>28</v>
      </c>
      <c r="I16" s="12">
        <v>27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26</v>
      </c>
    </row>
    <row r="17" spans="1:16" ht="33.75" x14ac:dyDescent="0.25">
      <c r="A17" s="27" t="s">
        <v>339</v>
      </c>
      <c r="B17" s="27" t="s">
        <v>340</v>
      </c>
      <c r="C17" s="12">
        <v>960</v>
      </c>
      <c r="D17" s="12">
        <v>881</v>
      </c>
      <c r="E17" s="28">
        <v>8.9670828603859304E-2</v>
      </c>
      <c r="F17" s="12">
        <v>277</v>
      </c>
      <c r="G17" s="12">
        <v>132</v>
      </c>
      <c r="H17" s="12">
        <v>156</v>
      </c>
      <c r="I17" s="12">
        <v>119</v>
      </c>
      <c r="J17" s="12">
        <v>2</v>
      </c>
      <c r="K17" s="12">
        <v>1</v>
      </c>
      <c r="L17" s="12">
        <v>0</v>
      </c>
      <c r="M17" s="12">
        <v>0</v>
      </c>
      <c r="N17" s="12">
        <v>1</v>
      </c>
      <c r="O17" s="12">
        <v>7</v>
      </c>
      <c r="P17" s="20">
        <v>253</v>
      </c>
    </row>
    <row r="18" spans="1:16" x14ac:dyDescent="0.25">
      <c r="A18" s="27" t="s">
        <v>341</v>
      </c>
      <c r="B18" s="27" t="s">
        <v>342</v>
      </c>
      <c r="C18" s="12">
        <v>5</v>
      </c>
      <c r="D18" s="12">
        <v>2</v>
      </c>
      <c r="E18" s="28">
        <v>1.5</v>
      </c>
      <c r="F18" s="12">
        <v>0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8" t="s">
        <v>345</v>
      </c>
      <c r="B20" s="199"/>
      <c r="C20" s="24">
        <v>2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2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7" t="s">
        <v>348</v>
      </c>
      <c r="B22" s="27" t="s">
        <v>349</v>
      </c>
      <c r="C22" s="12">
        <v>2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2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8" t="s">
        <v>363</v>
      </c>
      <c r="B30" s="199"/>
      <c r="C30" s="24">
        <v>948</v>
      </c>
      <c r="D30" s="24">
        <v>927</v>
      </c>
      <c r="E30" s="25">
        <v>2.2653721682847901E-2</v>
      </c>
      <c r="F30" s="24">
        <v>56</v>
      </c>
      <c r="G30" s="24">
        <v>127</v>
      </c>
      <c r="H30" s="24">
        <v>102</v>
      </c>
      <c r="I30" s="24">
        <v>172</v>
      </c>
      <c r="J30" s="24">
        <v>0</v>
      </c>
      <c r="K30" s="24">
        <v>0</v>
      </c>
      <c r="L30" s="24">
        <v>0</v>
      </c>
      <c r="M30" s="24">
        <v>0</v>
      </c>
      <c r="N30" s="24">
        <v>9</v>
      </c>
      <c r="O30" s="24">
        <v>1</v>
      </c>
      <c r="P30" s="26">
        <v>241</v>
      </c>
    </row>
    <row r="31" spans="1:16" x14ac:dyDescent="0.25">
      <c r="A31" s="27" t="s">
        <v>364</v>
      </c>
      <c r="B31" s="27" t="s">
        <v>365</v>
      </c>
      <c r="C31" s="12">
        <v>13</v>
      </c>
      <c r="D31" s="12">
        <v>4</v>
      </c>
      <c r="E31" s="28">
        <v>2.25</v>
      </c>
      <c r="F31" s="12">
        <v>0</v>
      </c>
      <c r="G31" s="12">
        <v>0</v>
      </c>
      <c r="H31" s="12">
        <v>1</v>
      </c>
      <c r="I31" s="12">
        <v>4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7" t="s">
        <v>366</v>
      </c>
      <c r="B32" s="27" t="s">
        <v>367</v>
      </c>
      <c r="C32" s="12">
        <v>1</v>
      </c>
      <c r="D32" s="12">
        <v>1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7" t="s">
        <v>368</v>
      </c>
      <c r="B33" s="27" t="s">
        <v>369</v>
      </c>
      <c r="C33" s="12">
        <v>594</v>
      </c>
      <c r="D33" s="12">
        <v>572</v>
      </c>
      <c r="E33" s="28">
        <v>3.8461538461538498E-2</v>
      </c>
      <c r="F33" s="12">
        <v>28</v>
      </c>
      <c r="G33" s="12">
        <v>23</v>
      </c>
      <c r="H33" s="12">
        <v>50</v>
      </c>
      <c r="I33" s="12">
        <v>43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1</v>
      </c>
      <c r="P33" s="20">
        <v>54</v>
      </c>
    </row>
    <row r="34" spans="1:16" x14ac:dyDescent="0.25">
      <c r="A34" s="27" t="s">
        <v>370</v>
      </c>
      <c r="B34" s="27" t="s">
        <v>371</v>
      </c>
      <c r="C34" s="12">
        <v>8</v>
      </c>
      <c r="D34" s="12">
        <v>15</v>
      </c>
      <c r="E34" s="28">
        <v>-0.46666666666666701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0">
        <v>4</v>
      </c>
    </row>
    <row r="35" spans="1:16" x14ac:dyDescent="0.25">
      <c r="A35" s="27" t="s">
        <v>372</v>
      </c>
      <c r="B35" s="27" t="s">
        <v>373</v>
      </c>
      <c r="C35" s="12">
        <v>183</v>
      </c>
      <c r="D35" s="12">
        <v>156</v>
      </c>
      <c r="E35" s="28">
        <v>0.17307692307692299</v>
      </c>
      <c r="F35" s="12">
        <v>4</v>
      </c>
      <c r="G35" s="12">
        <v>13</v>
      </c>
      <c r="H35" s="12">
        <v>20</v>
      </c>
      <c r="I35" s="12">
        <v>16</v>
      </c>
      <c r="J35" s="12">
        <v>0</v>
      </c>
      <c r="K35" s="12">
        <v>0</v>
      </c>
      <c r="L35" s="12">
        <v>0</v>
      </c>
      <c r="M35" s="12">
        <v>0</v>
      </c>
      <c r="N35" s="12">
        <v>4</v>
      </c>
      <c r="O35" s="12">
        <v>0</v>
      </c>
      <c r="P35" s="20">
        <v>21</v>
      </c>
    </row>
    <row r="36" spans="1:16" ht="22.5" x14ac:dyDescent="0.25">
      <c r="A36" s="27" t="s">
        <v>374</v>
      </c>
      <c r="B36" s="27" t="s">
        <v>375</v>
      </c>
      <c r="C36" s="12">
        <v>53</v>
      </c>
      <c r="D36" s="12">
        <v>47</v>
      </c>
      <c r="E36" s="28">
        <v>0.12765957446808501</v>
      </c>
      <c r="F36" s="12">
        <v>17</v>
      </c>
      <c r="G36" s="12">
        <v>62</v>
      </c>
      <c r="H36" s="12">
        <v>9</v>
      </c>
      <c r="I36" s="12">
        <v>61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103</v>
      </c>
    </row>
    <row r="37" spans="1:16" ht="22.5" x14ac:dyDescent="0.25">
      <c r="A37" s="27" t="s">
        <v>376</v>
      </c>
      <c r="B37" s="27" t="s">
        <v>377</v>
      </c>
      <c r="C37" s="12">
        <v>16</v>
      </c>
      <c r="D37" s="12">
        <v>19</v>
      </c>
      <c r="E37" s="28">
        <v>-0.157894736842105</v>
      </c>
      <c r="F37" s="12">
        <v>2</v>
      </c>
      <c r="G37" s="12">
        <v>16</v>
      </c>
      <c r="H37" s="12">
        <v>4</v>
      </c>
      <c r="I37" s="12">
        <v>13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30</v>
      </c>
    </row>
    <row r="38" spans="1:16" ht="22.5" x14ac:dyDescent="0.25">
      <c r="A38" s="27" t="s">
        <v>378</v>
      </c>
      <c r="B38" s="27" t="s">
        <v>379</v>
      </c>
      <c r="C38" s="12">
        <v>10</v>
      </c>
      <c r="D38" s="12">
        <v>12</v>
      </c>
      <c r="E38" s="28">
        <v>-0.16666666666666699</v>
      </c>
      <c r="F38" s="12">
        <v>4</v>
      </c>
      <c r="G38" s="12">
        <v>7</v>
      </c>
      <c r="H38" s="12">
        <v>5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18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7" t="s">
        <v>384</v>
      </c>
      <c r="B41" s="27" t="s">
        <v>385</v>
      </c>
      <c r="C41" s="12">
        <v>70</v>
      </c>
      <c r="D41" s="12">
        <v>101</v>
      </c>
      <c r="E41" s="28">
        <v>-0.30693069306930698</v>
      </c>
      <c r="F41" s="12">
        <v>1</v>
      </c>
      <c r="G41" s="12">
        <v>6</v>
      </c>
      <c r="H41" s="12">
        <v>11</v>
      </c>
      <c r="I41" s="12">
        <v>28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20">
        <v>11</v>
      </c>
    </row>
    <row r="42" spans="1:16" x14ac:dyDescent="0.25">
      <c r="A42" s="198" t="s">
        <v>386</v>
      </c>
      <c r="B42" s="199"/>
      <c r="C42" s="24">
        <v>528</v>
      </c>
      <c r="D42" s="24">
        <v>562</v>
      </c>
      <c r="E42" s="25">
        <v>-6.0498220640569401E-2</v>
      </c>
      <c r="F42" s="24">
        <v>164</v>
      </c>
      <c r="G42" s="24">
        <v>21</v>
      </c>
      <c r="H42" s="24">
        <v>104</v>
      </c>
      <c r="I42" s="24">
        <v>36</v>
      </c>
      <c r="J42" s="24">
        <v>1</v>
      </c>
      <c r="K42" s="24">
        <v>0</v>
      </c>
      <c r="L42" s="24">
        <v>0</v>
      </c>
      <c r="M42" s="24">
        <v>0</v>
      </c>
      <c r="N42" s="24">
        <v>2</v>
      </c>
      <c r="O42" s="24">
        <v>4</v>
      </c>
      <c r="P42" s="26">
        <v>59</v>
      </c>
    </row>
    <row r="43" spans="1:16" x14ac:dyDescent="0.25">
      <c r="A43" s="27" t="s">
        <v>387</v>
      </c>
      <c r="B43" s="27" t="s">
        <v>388</v>
      </c>
      <c r="C43" s="12">
        <v>33</v>
      </c>
      <c r="D43" s="12">
        <v>27</v>
      </c>
      <c r="E43" s="28">
        <v>0.22222222222222199</v>
      </c>
      <c r="F43" s="12">
        <v>9</v>
      </c>
      <c r="G43" s="12">
        <v>2</v>
      </c>
      <c r="H43" s="12">
        <v>6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2</v>
      </c>
    </row>
    <row r="44" spans="1:16" ht="22.5" x14ac:dyDescent="0.25">
      <c r="A44" s="27" t="s">
        <v>389</v>
      </c>
      <c r="B44" s="27" t="s">
        <v>390</v>
      </c>
      <c r="C44" s="12">
        <v>476</v>
      </c>
      <c r="D44" s="12">
        <v>529</v>
      </c>
      <c r="E44" s="28">
        <v>-0.100189035916824</v>
      </c>
      <c r="F44" s="12">
        <v>154</v>
      </c>
      <c r="G44" s="12">
        <v>19</v>
      </c>
      <c r="H44" s="12">
        <v>96</v>
      </c>
      <c r="I44" s="12">
        <v>35</v>
      </c>
      <c r="J44" s="12">
        <v>1</v>
      </c>
      <c r="K44" s="12">
        <v>0</v>
      </c>
      <c r="L44" s="12">
        <v>0</v>
      </c>
      <c r="M44" s="12">
        <v>0</v>
      </c>
      <c r="N44" s="12">
        <v>1</v>
      </c>
      <c r="O44" s="12">
        <v>4</v>
      </c>
      <c r="P44" s="20">
        <v>56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1</v>
      </c>
      <c r="E45" s="28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7" t="s">
        <v>393</v>
      </c>
      <c r="B46" s="27" t="s">
        <v>394</v>
      </c>
      <c r="C46" s="12">
        <v>6</v>
      </c>
      <c r="D46" s="12">
        <v>1</v>
      </c>
      <c r="E46" s="28">
        <v>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1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7" t="s">
        <v>397</v>
      </c>
      <c r="B48" s="27" t="s">
        <v>398</v>
      </c>
      <c r="C48" s="12">
        <v>8</v>
      </c>
      <c r="D48" s="12">
        <v>3</v>
      </c>
      <c r="E48" s="28">
        <v>1.6666666666666701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0">
        <v>0</v>
      </c>
    </row>
    <row r="49" spans="1:16" x14ac:dyDescent="0.25">
      <c r="A49" s="27" t="s">
        <v>399</v>
      </c>
      <c r="B49" s="27" t="s">
        <v>400</v>
      </c>
      <c r="C49" s="12">
        <v>5</v>
      </c>
      <c r="D49" s="12">
        <v>1</v>
      </c>
      <c r="E49" s="28">
        <v>4</v>
      </c>
      <c r="F49" s="12">
        <v>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8" t="s">
        <v>401</v>
      </c>
      <c r="B50" s="199"/>
      <c r="C50" s="24">
        <v>351</v>
      </c>
      <c r="D50" s="24">
        <v>326</v>
      </c>
      <c r="E50" s="25">
        <v>7.6687116564417193E-2</v>
      </c>
      <c r="F50" s="24">
        <v>1</v>
      </c>
      <c r="G50" s="24">
        <v>2</v>
      </c>
      <c r="H50" s="24">
        <v>56</v>
      </c>
      <c r="I50" s="24">
        <v>36</v>
      </c>
      <c r="J50" s="24">
        <v>13</v>
      </c>
      <c r="K50" s="24">
        <v>15</v>
      </c>
      <c r="L50" s="24">
        <v>0</v>
      </c>
      <c r="M50" s="24">
        <v>0</v>
      </c>
      <c r="N50" s="24">
        <v>3</v>
      </c>
      <c r="O50" s="24">
        <v>7</v>
      </c>
      <c r="P50" s="26">
        <v>48</v>
      </c>
    </row>
    <row r="51" spans="1:16" x14ac:dyDescent="0.25">
      <c r="A51" s="27" t="s">
        <v>402</v>
      </c>
      <c r="B51" s="27" t="s">
        <v>403</v>
      </c>
      <c r="C51" s="12">
        <v>235</v>
      </c>
      <c r="D51" s="12">
        <v>198</v>
      </c>
      <c r="E51" s="28">
        <v>0.18686868686868699</v>
      </c>
      <c r="F51" s="12">
        <v>0</v>
      </c>
      <c r="G51" s="12">
        <v>0</v>
      </c>
      <c r="H51" s="12">
        <v>33</v>
      </c>
      <c r="I51" s="12">
        <v>21</v>
      </c>
      <c r="J51" s="12">
        <v>6</v>
      </c>
      <c r="K51" s="12">
        <v>6</v>
      </c>
      <c r="L51" s="12">
        <v>0</v>
      </c>
      <c r="M51" s="12">
        <v>0</v>
      </c>
      <c r="N51" s="12">
        <v>1</v>
      </c>
      <c r="O51" s="12">
        <v>7</v>
      </c>
      <c r="P51" s="20">
        <v>19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7" t="s">
        <v>406</v>
      </c>
      <c r="B53" s="27" t="s">
        <v>407</v>
      </c>
      <c r="C53" s="12">
        <v>22</v>
      </c>
      <c r="D53" s="12">
        <v>24</v>
      </c>
      <c r="E53" s="28">
        <v>-8.3333333333333301E-2</v>
      </c>
      <c r="F53" s="12">
        <v>0</v>
      </c>
      <c r="G53" s="12">
        <v>0</v>
      </c>
      <c r="H53" s="12">
        <v>8</v>
      </c>
      <c r="I53" s="12">
        <v>1</v>
      </c>
      <c r="J53" s="12">
        <v>2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0">
        <v>6</v>
      </c>
    </row>
    <row r="54" spans="1:16" ht="22.5" x14ac:dyDescent="0.25">
      <c r="A54" s="27" t="s">
        <v>408</v>
      </c>
      <c r="B54" s="27" t="s">
        <v>409</v>
      </c>
      <c r="C54" s="12">
        <v>1</v>
      </c>
      <c r="D54" s="12">
        <v>3</v>
      </c>
      <c r="E54" s="28">
        <v>-0.66666666666666696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1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7" t="s">
        <v>412</v>
      </c>
      <c r="B56" s="27" t="s">
        <v>413</v>
      </c>
      <c r="C56" s="12">
        <v>19</v>
      </c>
      <c r="D56" s="12">
        <v>12</v>
      </c>
      <c r="E56" s="28">
        <v>0.58333333333333304</v>
      </c>
      <c r="F56" s="12">
        <v>0</v>
      </c>
      <c r="G56" s="12">
        <v>0</v>
      </c>
      <c r="H56" s="12">
        <v>3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0">
        <v>2</v>
      </c>
    </row>
    <row r="57" spans="1:16" ht="22.5" x14ac:dyDescent="0.25">
      <c r="A57" s="27" t="s">
        <v>414</v>
      </c>
      <c r="B57" s="27" t="s">
        <v>415</v>
      </c>
      <c r="C57" s="12">
        <v>10</v>
      </c>
      <c r="D57" s="12">
        <v>9</v>
      </c>
      <c r="E57" s="28">
        <v>0.11111111111111099</v>
      </c>
      <c r="F57" s="12">
        <v>0</v>
      </c>
      <c r="G57" s="12">
        <v>0</v>
      </c>
      <c r="H57" s="12">
        <v>3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3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7" t="s">
        <v>420</v>
      </c>
      <c r="B60" s="27" t="s">
        <v>421</v>
      </c>
      <c r="C60" s="12">
        <v>1</v>
      </c>
      <c r="D60" s="12">
        <v>1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7" t="s">
        <v>422</v>
      </c>
      <c r="B61" s="27" t="s">
        <v>423</v>
      </c>
      <c r="C61" s="12">
        <v>5</v>
      </c>
      <c r="D61" s="12">
        <v>10</v>
      </c>
      <c r="E61" s="28">
        <v>-0.5</v>
      </c>
      <c r="F61" s="12">
        <v>1</v>
      </c>
      <c r="G61" s="12">
        <v>1</v>
      </c>
      <c r="H61" s="12">
        <v>4</v>
      </c>
      <c r="I61" s="12">
        <v>3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3</v>
      </c>
    </row>
    <row r="62" spans="1:16" x14ac:dyDescent="0.25">
      <c r="A62" s="27" t="s">
        <v>424</v>
      </c>
      <c r="B62" s="27" t="s">
        <v>425</v>
      </c>
      <c r="C62" s="12">
        <v>10</v>
      </c>
      <c r="D62" s="12">
        <v>8</v>
      </c>
      <c r="E62" s="28">
        <v>0.25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7" t="s">
        <v>426</v>
      </c>
      <c r="B63" s="27" t="s">
        <v>427</v>
      </c>
      <c r="C63" s="12">
        <v>8</v>
      </c>
      <c r="D63" s="12">
        <v>18</v>
      </c>
      <c r="E63" s="28">
        <v>-0.55555555555555503</v>
      </c>
      <c r="F63" s="12">
        <v>0</v>
      </c>
      <c r="G63" s="12">
        <v>0</v>
      </c>
      <c r="H63" s="12">
        <v>1</v>
      </c>
      <c r="I63" s="12">
        <v>1</v>
      </c>
      <c r="J63" s="12">
        <v>1</v>
      </c>
      <c r="K63" s="12">
        <v>3</v>
      </c>
      <c r="L63" s="12">
        <v>0</v>
      </c>
      <c r="M63" s="12">
        <v>0</v>
      </c>
      <c r="N63" s="12">
        <v>0</v>
      </c>
      <c r="O63" s="12">
        <v>0</v>
      </c>
      <c r="P63" s="20">
        <v>4</v>
      </c>
    </row>
    <row r="64" spans="1:16" ht="22.5" x14ac:dyDescent="0.25">
      <c r="A64" s="27" t="s">
        <v>428</v>
      </c>
      <c r="B64" s="27" t="s">
        <v>429</v>
      </c>
      <c r="C64" s="12">
        <v>29</v>
      </c>
      <c r="D64" s="12">
        <v>33</v>
      </c>
      <c r="E64" s="28">
        <v>-0.12121212121212099</v>
      </c>
      <c r="F64" s="12">
        <v>0</v>
      </c>
      <c r="G64" s="12">
        <v>0</v>
      </c>
      <c r="H64" s="12">
        <v>3</v>
      </c>
      <c r="I64" s="12">
        <v>2</v>
      </c>
      <c r="J64" s="12">
        <v>4</v>
      </c>
      <c r="K64" s="12">
        <v>4</v>
      </c>
      <c r="L64" s="12">
        <v>0</v>
      </c>
      <c r="M64" s="12">
        <v>0</v>
      </c>
      <c r="N64" s="12">
        <v>0</v>
      </c>
      <c r="O64" s="12">
        <v>0</v>
      </c>
      <c r="P64" s="20">
        <v>8</v>
      </c>
    </row>
    <row r="65" spans="1:16" ht="33.75" x14ac:dyDescent="0.25">
      <c r="A65" s="27" t="s">
        <v>430</v>
      </c>
      <c r="B65" s="27" t="s">
        <v>431</v>
      </c>
      <c r="C65" s="12">
        <v>2</v>
      </c>
      <c r="D65" s="12">
        <v>6</v>
      </c>
      <c r="E65" s="28">
        <v>-0.66666666666666696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7" t="s">
        <v>434</v>
      </c>
      <c r="B67" s="27" t="s">
        <v>435</v>
      </c>
      <c r="C67" s="12">
        <v>9</v>
      </c>
      <c r="D67" s="12">
        <v>2</v>
      </c>
      <c r="E67" s="28">
        <v>3.5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1</v>
      </c>
      <c r="E68" s="28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1</v>
      </c>
      <c r="E69" s="28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8" t="s">
        <v>444</v>
      </c>
      <c r="B72" s="199"/>
      <c r="C72" s="24">
        <v>1</v>
      </c>
      <c r="D72" s="24">
        <v>1</v>
      </c>
      <c r="E72" s="25">
        <v>0</v>
      </c>
      <c r="F72" s="24">
        <v>0</v>
      </c>
      <c r="G72" s="24">
        <v>0</v>
      </c>
      <c r="H72" s="24">
        <v>0</v>
      </c>
      <c r="I72" s="24">
        <v>1</v>
      </c>
      <c r="J72" s="24">
        <v>1</v>
      </c>
      <c r="K72" s="24">
        <v>0</v>
      </c>
      <c r="L72" s="24">
        <v>0</v>
      </c>
      <c r="M72" s="24">
        <v>1</v>
      </c>
      <c r="N72" s="24">
        <v>0</v>
      </c>
      <c r="O72" s="24">
        <v>0</v>
      </c>
      <c r="P72" s="26">
        <v>3</v>
      </c>
    </row>
    <row r="73" spans="1:16" x14ac:dyDescent="0.25">
      <c r="A73" s="27" t="s">
        <v>445</v>
      </c>
      <c r="B73" s="27" t="s">
        <v>446</v>
      </c>
      <c r="C73" s="12">
        <v>1</v>
      </c>
      <c r="D73" s="12">
        <v>1</v>
      </c>
      <c r="E73" s="28">
        <v>0</v>
      </c>
      <c r="F73" s="12">
        <v>0</v>
      </c>
      <c r="G73" s="12">
        <v>0</v>
      </c>
      <c r="H73" s="12">
        <v>0</v>
      </c>
      <c r="I73" s="12">
        <v>1</v>
      </c>
      <c r="J73" s="12">
        <v>1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  <c r="P73" s="20">
        <v>3</v>
      </c>
    </row>
    <row r="74" spans="1:16" x14ac:dyDescent="0.25">
      <c r="A74" s="198" t="s">
        <v>447</v>
      </c>
      <c r="B74" s="199"/>
      <c r="C74" s="24">
        <v>103</v>
      </c>
      <c r="D74" s="24">
        <v>68</v>
      </c>
      <c r="E74" s="25">
        <v>0.51470588235294101</v>
      </c>
      <c r="F74" s="24">
        <v>5</v>
      </c>
      <c r="G74" s="24">
        <v>4</v>
      </c>
      <c r="H74" s="24">
        <v>20</v>
      </c>
      <c r="I74" s="24">
        <v>12</v>
      </c>
      <c r="J74" s="24">
        <v>0</v>
      </c>
      <c r="K74" s="24">
        <v>0</v>
      </c>
      <c r="L74" s="24">
        <v>1</v>
      </c>
      <c r="M74" s="24">
        <v>2</v>
      </c>
      <c r="N74" s="24">
        <v>6</v>
      </c>
      <c r="O74" s="24">
        <v>1</v>
      </c>
      <c r="P74" s="26">
        <v>6</v>
      </c>
    </row>
    <row r="75" spans="1:16" x14ac:dyDescent="0.25">
      <c r="A75" s="27" t="s">
        <v>448</v>
      </c>
      <c r="B75" s="27" t="s">
        <v>449</v>
      </c>
      <c r="C75" s="12">
        <v>37</v>
      </c>
      <c r="D75" s="12">
        <v>26</v>
      </c>
      <c r="E75" s="28">
        <v>0.42307692307692302</v>
      </c>
      <c r="F75" s="12">
        <v>0</v>
      </c>
      <c r="G75" s="12">
        <v>0</v>
      </c>
      <c r="H75" s="12">
        <v>11</v>
      </c>
      <c r="I75" s="12">
        <v>9</v>
      </c>
      <c r="J75" s="12">
        <v>0</v>
      </c>
      <c r="K75" s="12">
        <v>0</v>
      </c>
      <c r="L75" s="12">
        <v>0</v>
      </c>
      <c r="M75" s="12">
        <v>0</v>
      </c>
      <c r="N75" s="12">
        <v>4</v>
      </c>
      <c r="O75" s="12">
        <v>0</v>
      </c>
      <c r="P75" s="20">
        <v>4</v>
      </c>
    </row>
    <row r="76" spans="1:16" ht="33.75" x14ac:dyDescent="0.25">
      <c r="A76" s="27" t="s">
        <v>450</v>
      </c>
      <c r="B76" s="27" t="s">
        <v>451</v>
      </c>
      <c r="C76" s="12">
        <v>16</v>
      </c>
      <c r="D76" s="12">
        <v>2</v>
      </c>
      <c r="E76" s="28">
        <v>7</v>
      </c>
      <c r="F76" s="12">
        <v>0</v>
      </c>
      <c r="G76" s="12">
        <v>0</v>
      </c>
      <c r="H76" s="12">
        <v>6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7" t="s">
        <v>452</v>
      </c>
      <c r="B77" s="27" t="s">
        <v>453</v>
      </c>
      <c r="C77" s="12">
        <v>26</v>
      </c>
      <c r="D77" s="12">
        <v>26</v>
      </c>
      <c r="E77" s="28">
        <v>0</v>
      </c>
      <c r="F77" s="12">
        <v>4</v>
      </c>
      <c r="G77" s="12">
        <v>3</v>
      </c>
      <c r="H77" s="12">
        <v>1</v>
      </c>
      <c r="I77" s="12">
        <v>0</v>
      </c>
      <c r="J77" s="12">
        <v>0</v>
      </c>
      <c r="K77" s="12">
        <v>0</v>
      </c>
      <c r="L77" s="12">
        <v>1</v>
      </c>
      <c r="M77" s="12">
        <v>2</v>
      </c>
      <c r="N77" s="12">
        <v>0</v>
      </c>
      <c r="O77" s="12">
        <v>0</v>
      </c>
      <c r="P77" s="20">
        <v>2</v>
      </c>
    </row>
    <row r="78" spans="1:16" x14ac:dyDescent="0.25">
      <c r="A78" s="27" t="s">
        <v>454</v>
      </c>
      <c r="B78" s="27" t="s">
        <v>455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7" t="s">
        <v>456</v>
      </c>
      <c r="B79" s="27" t="s">
        <v>457</v>
      </c>
      <c r="C79" s="12">
        <v>20</v>
      </c>
      <c r="D79" s="12">
        <v>11</v>
      </c>
      <c r="E79" s="28">
        <v>0.81818181818181801</v>
      </c>
      <c r="F79" s="12">
        <v>0</v>
      </c>
      <c r="G79" s="12">
        <v>0</v>
      </c>
      <c r="H79" s="12">
        <v>2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2</v>
      </c>
      <c r="O79" s="12">
        <v>1</v>
      </c>
      <c r="P79" s="20">
        <v>0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2</v>
      </c>
      <c r="E80" s="28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7" t="s">
        <v>460</v>
      </c>
      <c r="B81" s="27" t="s">
        <v>461</v>
      </c>
      <c r="C81" s="12">
        <v>3</v>
      </c>
      <c r="D81" s="12">
        <v>1</v>
      </c>
      <c r="E81" s="28">
        <v>2</v>
      </c>
      <c r="F81" s="12">
        <v>1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8" t="s">
        <v>462</v>
      </c>
      <c r="B82" s="199"/>
      <c r="C82" s="24">
        <v>131</v>
      </c>
      <c r="D82" s="24">
        <v>99</v>
      </c>
      <c r="E82" s="25">
        <v>0.32323232323232298</v>
      </c>
      <c r="F82" s="24">
        <v>1</v>
      </c>
      <c r="G82" s="24">
        <v>0</v>
      </c>
      <c r="H82" s="24">
        <v>9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10</v>
      </c>
    </row>
    <row r="83" spans="1:16" x14ac:dyDescent="0.25">
      <c r="A83" s="27" t="s">
        <v>463</v>
      </c>
      <c r="B83" s="27" t="s">
        <v>464</v>
      </c>
      <c r="C83" s="12">
        <v>31</v>
      </c>
      <c r="D83" s="12">
        <v>27</v>
      </c>
      <c r="E83" s="28">
        <v>0.148148148148148</v>
      </c>
      <c r="F83" s="12">
        <v>0</v>
      </c>
      <c r="G83" s="12">
        <v>0</v>
      </c>
      <c r="H83" s="12">
        <v>6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0</v>
      </c>
    </row>
    <row r="84" spans="1:16" x14ac:dyDescent="0.25">
      <c r="A84" s="27" t="s">
        <v>465</v>
      </c>
      <c r="B84" s="27" t="s">
        <v>466</v>
      </c>
      <c r="C84" s="12">
        <v>100</v>
      </c>
      <c r="D84" s="12">
        <v>72</v>
      </c>
      <c r="E84" s="28">
        <v>0.38888888888888901</v>
      </c>
      <c r="F84" s="12">
        <v>1</v>
      </c>
      <c r="G84" s="12">
        <v>0</v>
      </c>
      <c r="H84" s="12">
        <v>3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10</v>
      </c>
    </row>
    <row r="85" spans="1:16" x14ac:dyDescent="0.25">
      <c r="A85" s="198" t="s">
        <v>467</v>
      </c>
      <c r="B85" s="199"/>
      <c r="C85" s="24">
        <v>374</v>
      </c>
      <c r="D85" s="24">
        <v>384</v>
      </c>
      <c r="E85" s="25">
        <v>-2.6041666666666699E-2</v>
      </c>
      <c r="F85" s="24">
        <v>10</v>
      </c>
      <c r="G85" s="24">
        <v>9</v>
      </c>
      <c r="H85" s="24">
        <v>148</v>
      </c>
      <c r="I85" s="24">
        <v>83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1</v>
      </c>
      <c r="P85" s="26">
        <v>103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7" t="s">
        <v>474</v>
      </c>
      <c r="B89" s="27" t="s">
        <v>475</v>
      </c>
      <c r="C89" s="12">
        <v>67</v>
      </c>
      <c r="D89" s="12">
        <v>47</v>
      </c>
      <c r="E89" s="28">
        <v>0.42553191489361702</v>
      </c>
      <c r="F89" s="12">
        <v>1</v>
      </c>
      <c r="G89" s="12">
        <v>1</v>
      </c>
      <c r="H89" s="12">
        <v>8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20">
        <v>0</v>
      </c>
    </row>
    <row r="90" spans="1:16" ht="22.5" x14ac:dyDescent="0.25">
      <c r="A90" s="27" t="s">
        <v>476</v>
      </c>
      <c r="B90" s="27" t="s">
        <v>477</v>
      </c>
      <c r="C90" s="12">
        <v>3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7" t="s">
        <v>478</v>
      </c>
      <c r="B91" s="27" t="s">
        <v>479</v>
      </c>
      <c r="C91" s="12">
        <v>10</v>
      </c>
      <c r="D91" s="12">
        <v>12</v>
      </c>
      <c r="E91" s="28">
        <v>-0.16666666666666699</v>
      </c>
      <c r="F91" s="12">
        <v>0</v>
      </c>
      <c r="G91" s="12">
        <v>0</v>
      </c>
      <c r="H91" s="12">
        <v>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7" t="s">
        <v>480</v>
      </c>
      <c r="B92" s="27" t="s">
        <v>481</v>
      </c>
      <c r="C92" s="12">
        <v>34</v>
      </c>
      <c r="D92" s="12">
        <v>36</v>
      </c>
      <c r="E92" s="28">
        <v>-5.5555555555555601E-2</v>
      </c>
      <c r="F92" s="12">
        <v>0</v>
      </c>
      <c r="G92" s="12">
        <v>3</v>
      </c>
      <c r="H92" s="12">
        <v>13</v>
      </c>
      <c r="I92" s="12">
        <v>10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29</v>
      </c>
    </row>
    <row r="93" spans="1:16" x14ac:dyDescent="0.25">
      <c r="A93" s="27" t="s">
        <v>482</v>
      </c>
      <c r="B93" s="27" t="s">
        <v>483</v>
      </c>
      <c r="C93" s="12">
        <v>11</v>
      </c>
      <c r="D93" s="12">
        <v>7</v>
      </c>
      <c r="E93" s="28">
        <v>0.57142857142857095</v>
      </c>
      <c r="F93" s="12">
        <v>0</v>
      </c>
      <c r="G93" s="12">
        <v>1</v>
      </c>
      <c r="H93" s="12">
        <v>1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0">
        <v>0</v>
      </c>
    </row>
    <row r="94" spans="1:16" x14ac:dyDescent="0.25">
      <c r="A94" s="27" t="s">
        <v>484</v>
      </c>
      <c r="B94" s="27" t="s">
        <v>485</v>
      </c>
      <c r="C94" s="12">
        <v>248</v>
      </c>
      <c r="D94" s="12">
        <v>280</v>
      </c>
      <c r="E94" s="28">
        <v>-0.114285714285714</v>
      </c>
      <c r="F94" s="12">
        <v>9</v>
      </c>
      <c r="G94" s="12">
        <v>4</v>
      </c>
      <c r="H94" s="12">
        <v>124</v>
      </c>
      <c r="I94" s="12">
        <v>69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74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7" t="s">
        <v>488</v>
      </c>
      <c r="B96" s="27" t="s">
        <v>489</v>
      </c>
      <c r="C96" s="12">
        <v>1</v>
      </c>
      <c r="D96" s="12">
        <v>2</v>
      </c>
      <c r="E96" s="28">
        <v>-0.5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8" t="s">
        <v>490</v>
      </c>
      <c r="B97" s="199"/>
      <c r="C97" s="24">
        <v>3812</v>
      </c>
      <c r="D97" s="24">
        <v>3873</v>
      </c>
      <c r="E97" s="25">
        <v>-1.57500645494449E-2</v>
      </c>
      <c r="F97" s="24">
        <v>114</v>
      </c>
      <c r="G97" s="24">
        <v>90</v>
      </c>
      <c r="H97" s="24">
        <v>924</v>
      </c>
      <c r="I97" s="24">
        <v>703</v>
      </c>
      <c r="J97" s="24">
        <v>0</v>
      </c>
      <c r="K97" s="24">
        <v>0</v>
      </c>
      <c r="L97" s="24">
        <v>0</v>
      </c>
      <c r="M97" s="24">
        <v>0</v>
      </c>
      <c r="N97" s="24">
        <v>25</v>
      </c>
      <c r="O97" s="24">
        <v>39</v>
      </c>
      <c r="P97" s="26">
        <v>668</v>
      </c>
    </row>
    <row r="98" spans="1:16" x14ac:dyDescent="0.25">
      <c r="A98" s="27" t="s">
        <v>491</v>
      </c>
      <c r="B98" s="27" t="s">
        <v>492</v>
      </c>
      <c r="C98" s="12">
        <v>699</v>
      </c>
      <c r="D98" s="12">
        <v>672</v>
      </c>
      <c r="E98" s="28">
        <v>4.0178571428571397E-2</v>
      </c>
      <c r="F98" s="12">
        <v>44</v>
      </c>
      <c r="G98" s="12">
        <v>33</v>
      </c>
      <c r="H98" s="12">
        <v>155</v>
      </c>
      <c r="I98" s="12">
        <v>90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0">
        <v>115</v>
      </c>
    </row>
    <row r="99" spans="1:16" x14ac:dyDescent="0.25">
      <c r="A99" s="27" t="s">
        <v>493</v>
      </c>
      <c r="B99" s="27" t="s">
        <v>494</v>
      </c>
      <c r="C99" s="12">
        <v>472</v>
      </c>
      <c r="D99" s="12">
        <v>527</v>
      </c>
      <c r="E99" s="28">
        <v>-0.104364326375711</v>
      </c>
      <c r="F99" s="12">
        <v>29</v>
      </c>
      <c r="G99" s="12">
        <v>13</v>
      </c>
      <c r="H99" s="12">
        <v>179</v>
      </c>
      <c r="I99" s="12">
        <v>53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9</v>
      </c>
      <c r="P99" s="20">
        <v>107</v>
      </c>
    </row>
    <row r="100" spans="1:16" ht="33.75" x14ac:dyDescent="0.25">
      <c r="A100" s="27" t="s">
        <v>495</v>
      </c>
      <c r="B100" s="27" t="s">
        <v>496</v>
      </c>
      <c r="C100" s="12">
        <v>32</v>
      </c>
      <c r="D100" s="12">
        <v>46</v>
      </c>
      <c r="E100" s="28">
        <v>-0.30434782608695599</v>
      </c>
      <c r="F100" s="12">
        <v>3</v>
      </c>
      <c r="G100" s="12">
        <v>9</v>
      </c>
      <c r="H100" s="12">
        <v>18</v>
      </c>
      <c r="I100" s="12">
        <v>81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20">
        <v>61</v>
      </c>
    </row>
    <row r="101" spans="1:16" ht="22.5" x14ac:dyDescent="0.25">
      <c r="A101" s="27" t="s">
        <v>497</v>
      </c>
      <c r="B101" s="27" t="s">
        <v>498</v>
      </c>
      <c r="C101" s="12">
        <v>212</v>
      </c>
      <c r="D101" s="12">
        <v>216</v>
      </c>
      <c r="E101" s="28">
        <v>-1.85185185185185E-2</v>
      </c>
      <c r="F101" s="12">
        <v>8</v>
      </c>
      <c r="G101" s="12">
        <v>6</v>
      </c>
      <c r="H101" s="12">
        <v>73</v>
      </c>
      <c r="I101" s="12">
        <v>78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29</v>
      </c>
      <c r="P101" s="20">
        <v>62</v>
      </c>
    </row>
    <row r="102" spans="1:16" x14ac:dyDescent="0.25">
      <c r="A102" s="27" t="s">
        <v>499</v>
      </c>
      <c r="B102" s="27" t="s">
        <v>500</v>
      </c>
      <c r="C102" s="12">
        <v>20</v>
      </c>
      <c r="D102" s="12">
        <v>21</v>
      </c>
      <c r="E102" s="28">
        <v>-4.7619047619047603E-2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2</v>
      </c>
    </row>
    <row r="103" spans="1:16" ht="22.5" x14ac:dyDescent="0.25">
      <c r="A103" s="27" t="s">
        <v>501</v>
      </c>
      <c r="B103" s="27" t="s">
        <v>502</v>
      </c>
      <c r="C103" s="12">
        <v>50</v>
      </c>
      <c r="D103" s="12">
        <v>64</v>
      </c>
      <c r="E103" s="28">
        <v>-0.21875</v>
      </c>
      <c r="F103" s="12">
        <v>3</v>
      </c>
      <c r="G103" s="12">
        <v>5</v>
      </c>
      <c r="H103" s="12">
        <v>10</v>
      </c>
      <c r="I103" s="12">
        <v>9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5</v>
      </c>
    </row>
    <row r="104" spans="1:16" x14ac:dyDescent="0.25">
      <c r="A104" s="27" t="s">
        <v>503</v>
      </c>
      <c r="B104" s="27" t="s">
        <v>504</v>
      </c>
      <c r="C104" s="12">
        <v>99</v>
      </c>
      <c r="D104" s="12">
        <v>103</v>
      </c>
      <c r="E104" s="28">
        <v>-3.8834951456310697E-2</v>
      </c>
      <c r="F104" s="12">
        <v>0</v>
      </c>
      <c r="G104" s="12">
        <v>0</v>
      </c>
      <c r="H104" s="12">
        <v>5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</v>
      </c>
    </row>
    <row r="105" spans="1:16" x14ac:dyDescent="0.25">
      <c r="A105" s="27" t="s">
        <v>505</v>
      </c>
      <c r="B105" s="27" t="s">
        <v>506</v>
      </c>
      <c r="C105" s="12">
        <v>1374</v>
      </c>
      <c r="D105" s="12">
        <v>1284</v>
      </c>
      <c r="E105" s="28">
        <v>7.00934579439252E-2</v>
      </c>
      <c r="F105" s="12">
        <v>13</v>
      </c>
      <c r="G105" s="12">
        <v>15</v>
      </c>
      <c r="H105" s="12">
        <v>327</v>
      </c>
      <c r="I105" s="12">
        <v>226</v>
      </c>
      <c r="J105" s="12">
        <v>0</v>
      </c>
      <c r="K105" s="12">
        <v>0</v>
      </c>
      <c r="L105" s="12">
        <v>0</v>
      </c>
      <c r="M105" s="12">
        <v>0</v>
      </c>
      <c r="N105" s="12">
        <v>7</v>
      </c>
      <c r="O105" s="12">
        <v>0</v>
      </c>
      <c r="P105" s="20">
        <v>178</v>
      </c>
    </row>
    <row r="106" spans="1:16" ht="22.5" x14ac:dyDescent="0.25">
      <c r="A106" s="27" t="s">
        <v>507</v>
      </c>
      <c r="B106" s="27" t="s">
        <v>508</v>
      </c>
      <c r="C106" s="12">
        <v>214</v>
      </c>
      <c r="D106" s="12">
        <v>316</v>
      </c>
      <c r="E106" s="28">
        <v>-0.322784810126582</v>
      </c>
      <c r="F106" s="12">
        <v>0</v>
      </c>
      <c r="G106" s="12">
        <v>0</v>
      </c>
      <c r="H106" s="12">
        <v>46</v>
      </c>
      <c r="I106" s="12">
        <v>22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0">
        <v>27</v>
      </c>
    </row>
    <row r="107" spans="1:16" ht="22.5" x14ac:dyDescent="0.25">
      <c r="A107" s="27" t="s">
        <v>509</v>
      </c>
      <c r="B107" s="27" t="s">
        <v>510</v>
      </c>
      <c r="C107" s="12">
        <v>9</v>
      </c>
      <c r="D107" s="12">
        <v>19</v>
      </c>
      <c r="E107" s="28">
        <v>-0.52631578947368396</v>
      </c>
      <c r="F107" s="12">
        <v>0</v>
      </c>
      <c r="G107" s="12">
        <v>0</v>
      </c>
      <c r="H107" s="12">
        <v>0</v>
      </c>
      <c r="I107" s="12">
        <v>6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5</v>
      </c>
    </row>
    <row r="108" spans="1:16" x14ac:dyDescent="0.25">
      <c r="A108" s="27" t="s">
        <v>511</v>
      </c>
      <c r="B108" s="27" t="s">
        <v>512</v>
      </c>
      <c r="C108" s="12">
        <v>26</v>
      </c>
      <c r="D108" s="12">
        <v>8</v>
      </c>
      <c r="E108" s="28">
        <v>2.25</v>
      </c>
      <c r="F108" s="12">
        <v>0</v>
      </c>
      <c r="G108" s="12">
        <v>0</v>
      </c>
      <c r="H108" s="12">
        <v>7</v>
      </c>
      <c r="I108" s="12">
        <v>9</v>
      </c>
      <c r="J108" s="12">
        <v>0</v>
      </c>
      <c r="K108" s="12">
        <v>0</v>
      </c>
      <c r="L108" s="12">
        <v>0</v>
      </c>
      <c r="M108" s="12">
        <v>0</v>
      </c>
      <c r="N108" s="12">
        <v>4</v>
      </c>
      <c r="O108" s="12">
        <v>0</v>
      </c>
      <c r="P108" s="20">
        <v>5</v>
      </c>
    </row>
    <row r="109" spans="1:16" x14ac:dyDescent="0.25">
      <c r="A109" s="27" t="s">
        <v>513</v>
      </c>
      <c r="B109" s="27" t="s">
        <v>514</v>
      </c>
      <c r="C109" s="12">
        <v>2</v>
      </c>
      <c r="D109" s="12">
        <v>0</v>
      </c>
      <c r="E109" s="28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2.5" x14ac:dyDescent="0.25">
      <c r="A110" s="27" t="s">
        <v>515</v>
      </c>
      <c r="B110" s="27" t="s">
        <v>516</v>
      </c>
      <c r="C110" s="12">
        <v>2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7" t="s">
        <v>517</v>
      </c>
      <c r="B111" s="27" t="s">
        <v>518</v>
      </c>
      <c r="C111" s="12">
        <v>480</v>
      </c>
      <c r="D111" s="12">
        <v>498</v>
      </c>
      <c r="E111" s="28">
        <v>-3.6144578313252997E-2</v>
      </c>
      <c r="F111" s="12">
        <v>12</v>
      </c>
      <c r="G111" s="12">
        <v>8</v>
      </c>
      <c r="H111" s="12">
        <v>74</v>
      </c>
      <c r="I111" s="12">
        <v>68</v>
      </c>
      <c r="J111" s="12">
        <v>0</v>
      </c>
      <c r="K111" s="12">
        <v>0</v>
      </c>
      <c r="L111" s="12">
        <v>0</v>
      </c>
      <c r="M111" s="12">
        <v>0</v>
      </c>
      <c r="N111" s="12">
        <v>4</v>
      </c>
      <c r="O111" s="12">
        <v>0</v>
      </c>
      <c r="P111" s="20">
        <v>67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7" t="s">
        <v>521</v>
      </c>
      <c r="B113" s="27" t="s">
        <v>522</v>
      </c>
      <c r="C113" s="12">
        <v>1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7" t="s">
        <v>523</v>
      </c>
      <c r="B114" s="27" t="s">
        <v>524</v>
      </c>
      <c r="C114" s="12">
        <v>7</v>
      </c>
      <c r="D114" s="12">
        <v>11</v>
      </c>
      <c r="E114" s="28">
        <v>-0.36363636363636398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1</v>
      </c>
    </row>
    <row r="115" spans="1:16" ht="22.5" x14ac:dyDescent="0.25">
      <c r="A115" s="27" t="s">
        <v>525</v>
      </c>
      <c r="B115" s="27" t="s">
        <v>526</v>
      </c>
      <c r="C115" s="12">
        <v>2</v>
      </c>
      <c r="D115" s="12">
        <v>3</v>
      </c>
      <c r="E115" s="28">
        <v>-0.33333333333333298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7" t="s">
        <v>527</v>
      </c>
      <c r="B116" s="27" t="s">
        <v>528</v>
      </c>
      <c r="C116" s="12">
        <v>43</v>
      </c>
      <c r="D116" s="12">
        <v>35</v>
      </c>
      <c r="E116" s="28">
        <v>0.22857142857142901</v>
      </c>
      <c r="F116" s="12">
        <v>1</v>
      </c>
      <c r="G116" s="12">
        <v>1</v>
      </c>
      <c r="H116" s="12">
        <v>5</v>
      </c>
      <c r="I116" s="12">
        <v>4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3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2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7" t="s">
        <v>531</v>
      </c>
      <c r="B118" s="27" t="s">
        <v>532</v>
      </c>
      <c r="C118" s="12">
        <v>5</v>
      </c>
      <c r="D118" s="12">
        <v>14</v>
      </c>
      <c r="E118" s="28">
        <v>-0.64285714285714302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2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7" t="s">
        <v>535</v>
      </c>
      <c r="B120" s="27" t="s">
        <v>536</v>
      </c>
      <c r="C120" s="12">
        <v>16</v>
      </c>
      <c r="D120" s="12">
        <v>3</v>
      </c>
      <c r="E120" s="28">
        <v>4.3333333333333304</v>
      </c>
      <c r="F120" s="12">
        <v>0</v>
      </c>
      <c r="G120" s="12">
        <v>0</v>
      </c>
      <c r="H120" s="12">
        <v>7</v>
      </c>
      <c r="I120" s="12">
        <v>6</v>
      </c>
      <c r="J120" s="12">
        <v>0</v>
      </c>
      <c r="K120" s="12">
        <v>0</v>
      </c>
      <c r="L120" s="12">
        <v>0</v>
      </c>
      <c r="M120" s="12">
        <v>0</v>
      </c>
      <c r="N120" s="12">
        <v>4</v>
      </c>
      <c r="O120" s="12">
        <v>0</v>
      </c>
      <c r="P120" s="20">
        <v>0</v>
      </c>
    </row>
    <row r="121" spans="1:16" ht="22.5" x14ac:dyDescent="0.25">
      <c r="A121" s="27" t="s">
        <v>537</v>
      </c>
      <c r="B121" s="27" t="s">
        <v>538</v>
      </c>
      <c r="C121" s="12">
        <v>18</v>
      </c>
      <c r="D121" s="12">
        <v>17</v>
      </c>
      <c r="E121" s="28">
        <v>5.8823529411764698E-2</v>
      </c>
      <c r="F121" s="12">
        <v>0</v>
      </c>
      <c r="G121" s="12">
        <v>0</v>
      </c>
      <c r="H121" s="12">
        <v>7</v>
      </c>
      <c r="I121" s="12">
        <v>16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14</v>
      </c>
    </row>
    <row r="122" spans="1:16" x14ac:dyDescent="0.25">
      <c r="A122" s="27" t="s">
        <v>539</v>
      </c>
      <c r="B122" s="27" t="s">
        <v>540</v>
      </c>
      <c r="C122" s="12">
        <v>22</v>
      </c>
      <c r="D122" s="12">
        <v>3</v>
      </c>
      <c r="E122" s="28">
        <v>6.3333333333333304</v>
      </c>
      <c r="F122" s="12">
        <v>0</v>
      </c>
      <c r="G122" s="12">
        <v>0</v>
      </c>
      <c r="H122" s="12">
        <v>1</v>
      </c>
      <c r="I122" s="12">
        <v>25</v>
      </c>
      <c r="J122" s="12">
        <v>0</v>
      </c>
      <c r="K122" s="12">
        <v>0</v>
      </c>
      <c r="L122" s="12">
        <v>0</v>
      </c>
      <c r="M122" s="12">
        <v>0</v>
      </c>
      <c r="N122" s="12">
        <v>4</v>
      </c>
      <c r="O122" s="12">
        <v>0</v>
      </c>
      <c r="P122" s="20">
        <v>11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1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7" t="s">
        <v>547</v>
      </c>
      <c r="B126" s="27" t="s">
        <v>548</v>
      </c>
      <c r="C126" s="12">
        <v>7</v>
      </c>
      <c r="D126" s="12">
        <v>10</v>
      </c>
      <c r="E126" s="28">
        <v>-0.3</v>
      </c>
      <c r="F126" s="12">
        <v>0</v>
      </c>
      <c r="G126" s="12">
        <v>0</v>
      </c>
      <c r="H126" s="12">
        <v>7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8" t="s">
        <v>557</v>
      </c>
      <c r="B131" s="199"/>
      <c r="C131" s="24">
        <v>32</v>
      </c>
      <c r="D131" s="24">
        <v>17</v>
      </c>
      <c r="E131" s="25">
        <v>0.88235294117647001</v>
      </c>
      <c r="F131" s="24">
        <v>0</v>
      </c>
      <c r="G131" s="24">
        <v>0</v>
      </c>
      <c r="H131" s="24">
        <v>4</v>
      </c>
      <c r="I131" s="24">
        <v>18</v>
      </c>
      <c r="J131" s="24">
        <v>0</v>
      </c>
      <c r="K131" s="24">
        <v>0</v>
      </c>
      <c r="L131" s="24">
        <v>0</v>
      </c>
      <c r="M131" s="24">
        <v>0</v>
      </c>
      <c r="N131" s="24">
        <v>9</v>
      </c>
      <c r="O131" s="24">
        <v>0</v>
      </c>
      <c r="P131" s="26">
        <v>7</v>
      </c>
    </row>
    <row r="132" spans="1:16" x14ac:dyDescent="0.25">
      <c r="A132" s="27" t="s">
        <v>558</v>
      </c>
      <c r="B132" s="27" t="s">
        <v>559</v>
      </c>
      <c r="C132" s="12">
        <v>21</v>
      </c>
      <c r="D132" s="12">
        <v>5</v>
      </c>
      <c r="E132" s="28">
        <v>3.2</v>
      </c>
      <c r="F132" s="12">
        <v>0</v>
      </c>
      <c r="G132" s="12">
        <v>0</v>
      </c>
      <c r="H132" s="12">
        <v>0</v>
      </c>
      <c r="I132" s="12">
        <v>10</v>
      </c>
      <c r="J132" s="12">
        <v>0</v>
      </c>
      <c r="K132" s="12">
        <v>0</v>
      </c>
      <c r="L132" s="12">
        <v>0</v>
      </c>
      <c r="M132" s="12">
        <v>0</v>
      </c>
      <c r="N132" s="12">
        <v>7</v>
      </c>
      <c r="O132" s="12">
        <v>0</v>
      </c>
      <c r="P132" s="20">
        <v>4</v>
      </c>
    </row>
    <row r="133" spans="1:16" x14ac:dyDescent="0.25">
      <c r="A133" s="27" t="s">
        <v>560</v>
      </c>
      <c r="B133" s="27" t="s">
        <v>561</v>
      </c>
      <c r="C133" s="12">
        <v>1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1</v>
      </c>
      <c r="O133" s="12">
        <v>0</v>
      </c>
      <c r="P133" s="20">
        <v>0</v>
      </c>
    </row>
    <row r="134" spans="1:16" x14ac:dyDescent="0.25">
      <c r="A134" s="27" t="s">
        <v>562</v>
      </c>
      <c r="B134" s="27" t="s">
        <v>563</v>
      </c>
      <c r="C134" s="12">
        <v>10</v>
      </c>
      <c r="D134" s="12">
        <v>8</v>
      </c>
      <c r="E134" s="28">
        <v>0.25</v>
      </c>
      <c r="F134" s="12">
        <v>0</v>
      </c>
      <c r="G134" s="12">
        <v>0</v>
      </c>
      <c r="H134" s="12">
        <v>2</v>
      </c>
      <c r="I134" s="12">
        <v>7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2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4</v>
      </c>
      <c r="E135" s="28">
        <v>-1</v>
      </c>
      <c r="F135" s="12">
        <v>0</v>
      </c>
      <c r="G135" s="12">
        <v>0</v>
      </c>
      <c r="H135" s="12">
        <v>2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1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8" t="s">
        <v>568</v>
      </c>
      <c r="B137" s="199"/>
      <c r="C137" s="24">
        <v>78</v>
      </c>
      <c r="D137" s="24">
        <v>52</v>
      </c>
      <c r="E137" s="25">
        <v>0.5</v>
      </c>
      <c r="F137" s="24">
        <v>0</v>
      </c>
      <c r="G137" s="24">
        <v>0</v>
      </c>
      <c r="H137" s="24">
        <v>16</v>
      </c>
      <c r="I137" s="24">
        <v>7</v>
      </c>
      <c r="J137" s="24">
        <v>0</v>
      </c>
      <c r="K137" s="24">
        <v>0</v>
      </c>
      <c r="L137" s="24">
        <v>0</v>
      </c>
      <c r="M137" s="24">
        <v>0</v>
      </c>
      <c r="N137" s="24">
        <v>22</v>
      </c>
      <c r="O137" s="24">
        <v>0</v>
      </c>
      <c r="P137" s="26">
        <v>3</v>
      </c>
    </row>
    <row r="138" spans="1:16" ht="22.5" x14ac:dyDescent="0.25">
      <c r="A138" s="27" t="s">
        <v>569</v>
      </c>
      <c r="B138" s="27" t="s">
        <v>570</v>
      </c>
      <c r="C138" s="12">
        <v>8</v>
      </c>
      <c r="D138" s="12">
        <v>9</v>
      </c>
      <c r="E138" s="28">
        <v>-0.11111111111111099</v>
      </c>
      <c r="F138" s="12">
        <v>0</v>
      </c>
      <c r="G138" s="12">
        <v>0</v>
      </c>
      <c r="H138" s="12">
        <v>3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2</v>
      </c>
      <c r="O138" s="12">
        <v>0</v>
      </c>
      <c r="P138" s="20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1</v>
      </c>
      <c r="E140" s="28">
        <v>-1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2</v>
      </c>
      <c r="O140" s="12">
        <v>0</v>
      </c>
      <c r="P140" s="20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7" t="s">
        <v>577</v>
      </c>
      <c r="B142" s="27" t="s">
        <v>578</v>
      </c>
      <c r="C142" s="12">
        <v>67</v>
      </c>
      <c r="D142" s="12">
        <v>38</v>
      </c>
      <c r="E142" s="28">
        <v>0.76315789473684204</v>
      </c>
      <c r="F142" s="12">
        <v>0</v>
      </c>
      <c r="G142" s="12">
        <v>0</v>
      </c>
      <c r="H142" s="12">
        <v>10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17</v>
      </c>
      <c r="O142" s="12">
        <v>0</v>
      </c>
      <c r="P142" s="20">
        <v>3</v>
      </c>
    </row>
    <row r="143" spans="1:16" ht="22.5" x14ac:dyDescent="0.25">
      <c r="A143" s="27" t="s">
        <v>579</v>
      </c>
      <c r="B143" s="27" t="s">
        <v>580</v>
      </c>
      <c r="C143" s="12">
        <v>3</v>
      </c>
      <c r="D143" s="12">
        <v>4</v>
      </c>
      <c r="E143" s="28">
        <v>-0.25</v>
      </c>
      <c r="F143" s="12">
        <v>0</v>
      </c>
      <c r="G143" s="12">
        <v>0</v>
      </c>
      <c r="H143" s="12">
        <v>2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20">
        <v>0</v>
      </c>
    </row>
    <row r="144" spans="1:16" x14ac:dyDescent="0.25">
      <c r="A144" s="198" t="s">
        <v>581</v>
      </c>
      <c r="B144" s="199"/>
      <c r="C144" s="24">
        <v>3</v>
      </c>
      <c r="D144" s="24">
        <v>3</v>
      </c>
      <c r="E144" s="25">
        <v>0</v>
      </c>
      <c r="F144" s="24">
        <v>0</v>
      </c>
      <c r="G144" s="24">
        <v>0</v>
      </c>
      <c r="H144" s="24">
        <v>0</v>
      </c>
      <c r="I144" s="24">
        <v>2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3</v>
      </c>
      <c r="D145" s="12">
        <v>3</v>
      </c>
      <c r="E145" s="28">
        <v>0</v>
      </c>
      <c r="F145" s="12">
        <v>0</v>
      </c>
      <c r="G145" s="12">
        <v>0</v>
      </c>
      <c r="H145" s="12">
        <v>0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20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8" t="s">
        <v>586</v>
      </c>
      <c r="B147" s="199"/>
      <c r="C147" s="24">
        <v>76</v>
      </c>
      <c r="D147" s="24">
        <v>109</v>
      </c>
      <c r="E147" s="25">
        <v>-0.302752293577982</v>
      </c>
      <c r="F147" s="24">
        <v>4</v>
      </c>
      <c r="G147" s="24">
        <v>5</v>
      </c>
      <c r="H147" s="24">
        <v>39</v>
      </c>
      <c r="I147" s="24">
        <v>34</v>
      </c>
      <c r="J147" s="24">
        <v>0</v>
      </c>
      <c r="K147" s="24">
        <v>0</v>
      </c>
      <c r="L147" s="24">
        <v>0</v>
      </c>
      <c r="M147" s="24">
        <v>0</v>
      </c>
      <c r="N147" s="24">
        <v>26</v>
      </c>
      <c r="O147" s="24">
        <v>0</v>
      </c>
      <c r="P147" s="26">
        <v>24</v>
      </c>
    </row>
    <row r="148" spans="1:16" ht="22.5" x14ac:dyDescent="0.25">
      <c r="A148" s="27" t="s">
        <v>587</v>
      </c>
      <c r="B148" s="27" t="s">
        <v>588</v>
      </c>
      <c r="C148" s="12">
        <v>6</v>
      </c>
      <c r="D148" s="12">
        <v>7</v>
      </c>
      <c r="E148" s="28">
        <v>-0.14285714285714299</v>
      </c>
      <c r="F148" s="12">
        <v>0</v>
      </c>
      <c r="G148" s="12">
        <v>0</v>
      </c>
      <c r="H148" s="12">
        <v>3</v>
      </c>
      <c r="I148" s="12">
        <v>3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1</v>
      </c>
    </row>
    <row r="149" spans="1:16" x14ac:dyDescent="0.25">
      <c r="A149" s="27" t="s">
        <v>589</v>
      </c>
      <c r="B149" s="27" t="s">
        <v>590</v>
      </c>
      <c r="C149" s="12">
        <v>1</v>
      </c>
      <c r="D149" s="12">
        <v>1</v>
      </c>
      <c r="E149" s="28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7" t="s">
        <v>593</v>
      </c>
      <c r="B151" s="27" t="s">
        <v>594</v>
      </c>
      <c r="C151" s="12">
        <v>8</v>
      </c>
      <c r="D151" s="12">
        <v>10</v>
      </c>
      <c r="E151" s="28">
        <v>-0.2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6</v>
      </c>
      <c r="O151" s="12">
        <v>0</v>
      </c>
      <c r="P151" s="20">
        <v>0</v>
      </c>
    </row>
    <row r="152" spans="1:16" ht="33.75" x14ac:dyDescent="0.25">
      <c r="A152" s="27" t="s">
        <v>595</v>
      </c>
      <c r="B152" s="27" t="s">
        <v>596</v>
      </c>
      <c r="C152" s="12">
        <v>2</v>
      </c>
      <c r="D152" s="12">
        <v>1</v>
      </c>
      <c r="E152" s="28">
        <v>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1</v>
      </c>
    </row>
    <row r="154" spans="1:16" x14ac:dyDescent="0.25">
      <c r="A154" s="27" t="s">
        <v>599</v>
      </c>
      <c r="B154" s="27" t="s">
        <v>600</v>
      </c>
      <c r="C154" s="12">
        <v>27</v>
      </c>
      <c r="D154" s="12">
        <v>46</v>
      </c>
      <c r="E154" s="28">
        <v>-0.41304347826087001</v>
      </c>
      <c r="F154" s="12">
        <v>4</v>
      </c>
      <c r="G154" s="12">
        <v>5</v>
      </c>
      <c r="H154" s="12">
        <v>21</v>
      </c>
      <c r="I154" s="12">
        <v>17</v>
      </c>
      <c r="J154" s="12">
        <v>0</v>
      </c>
      <c r="K154" s="12">
        <v>0</v>
      </c>
      <c r="L154" s="12">
        <v>0</v>
      </c>
      <c r="M154" s="12">
        <v>0</v>
      </c>
      <c r="N154" s="12">
        <v>17</v>
      </c>
      <c r="O154" s="12">
        <v>0</v>
      </c>
      <c r="P154" s="20">
        <v>14</v>
      </c>
    </row>
    <row r="155" spans="1:16" ht="22.5" x14ac:dyDescent="0.25">
      <c r="A155" s="27" t="s">
        <v>601</v>
      </c>
      <c r="B155" s="27" t="s">
        <v>602</v>
      </c>
      <c r="C155" s="12">
        <v>31</v>
      </c>
      <c r="D155" s="12">
        <v>43</v>
      </c>
      <c r="E155" s="28">
        <v>-0.27906976744186002</v>
      </c>
      <c r="F155" s="12">
        <v>0</v>
      </c>
      <c r="G155" s="12">
        <v>0</v>
      </c>
      <c r="H155" s="12">
        <v>13</v>
      </c>
      <c r="I155" s="12">
        <v>12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0">
        <v>8</v>
      </c>
    </row>
    <row r="156" spans="1:16" x14ac:dyDescent="0.25">
      <c r="A156" s="198" t="s">
        <v>603</v>
      </c>
      <c r="B156" s="199"/>
      <c r="C156" s="24">
        <v>49</v>
      </c>
      <c r="D156" s="24">
        <v>27</v>
      </c>
      <c r="E156" s="25">
        <v>0.81481481481481499</v>
      </c>
      <c r="F156" s="24">
        <v>0</v>
      </c>
      <c r="G156" s="24">
        <v>0</v>
      </c>
      <c r="H156" s="24">
        <v>5</v>
      </c>
      <c r="I156" s="24">
        <v>2</v>
      </c>
      <c r="J156" s="24">
        <v>1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1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7" t="s">
        <v>612</v>
      </c>
      <c r="B161" s="27" t="s">
        <v>613</v>
      </c>
      <c r="C161" s="12">
        <v>5</v>
      </c>
      <c r="D161" s="12">
        <v>3</v>
      </c>
      <c r="E161" s="28">
        <v>0.66666666666666696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7" t="s">
        <v>614</v>
      </c>
      <c r="B162" s="27" t="s">
        <v>615</v>
      </c>
      <c r="C162" s="12">
        <v>25</v>
      </c>
      <c r="D162" s="12">
        <v>14</v>
      </c>
      <c r="E162" s="28">
        <v>0.78571428571428603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1</v>
      </c>
    </row>
    <row r="163" spans="1:16" ht="22.5" x14ac:dyDescent="0.25">
      <c r="A163" s="27" t="s">
        <v>616</v>
      </c>
      <c r="B163" s="27" t="s">
        <v>617</v>
      </c>
      <c r="C163" s="12">
        <v>4</v>
      </c>
      <c r="D163" s="12">
        <v>1</v>
      </c>
      <c r="E163" s="28">
        <v>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7" t="s">
        <v>618</v>
      </c>
      <c r="B164" s="27" t="s">
        <v>619</v>
      </c>
      <c r="C164" s="12">
        <v>4</v>
      </c>
      <c r="D164" s="12">
        <v>2</v>
      </c>
      <c r="E164" s="28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7" t="s">
        <v>620</v>
      </c>
      <c r="B165" s="27" t="s">
        <v>621</v>
      </c>
      <c r="C165" s="12">
        <v>11</v>
      </c>
      <c r="D165" s="12">
        <v>7</v>
      </c>
      <c r="E165" s="28">
        <v>0.57142857142857095</v>
      </c>
      <c r="F165" s="12">
        <v>0</v>
      </c>
      <c r="G165" s="12">
        <v>0</v>
      </c>
      <c r="H165" s="12">
        <v>2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8" t="s">
        <v>622</v>
      </c>
      <c r="B166" s="199"/>
      <c r="C166" s="24">
        <v>224</v>
      </c>
      <c r="D166" s="24">
        <v>240</v>
      </c>
      <c r="E166" s="25">
        <v>-6.6666666666666693E-2</v>
      </c>
      <c r="F166" s="24">
        <v>3</v>
      </c>
      <c r="G166" s="24">
        <v>3</v>
      </c>
      <c r="H166" s="24">
        <v>122</v>
      </c>
      <c r="I166" s="24">
        <v>77</v>
      </c>
      <c r="J166" s="24">
        <v>0</v>
      </c>
      <c r="K166" s="24">
        <v>1</v>
      </c>
      <c r="L166" s="24">
        <v>0</v>
      </c>
      <c r="M166" s="24">
        <v>0</v>
      </c>
      <c r="N166" s="24">
        <v>4</v>
      </c>
      <c r="O166" s="24">
        <v>5</v>
      </c>
      <c r="P166" s="26">
        <v>109</v>
      </c>
    </row>
    <row r="167" spans="1:16" ht="22.5" x14ac:dyDescent="0.25">
      <c r="A167" s="27" t="s">
        <v>623</v>
      </c>
      <c r="B167" s="27" t="s">
        <v>624</v>
      </c>
      <c r="C167" s="12">
        <v>85</v>
      </c>
      <c r="D167" s="12">
        <v>86</v>
      </c>
      <c r="E167" s="28">
        <v>-1.16279069767442E-2</v>
      </c>
      <c r="F167" s="12">
        <v>1</v>
      </c>
      <c r="G167" s="12">
        <v>0</v>
      </c>
      <c r="H167" s="12">
        <v>46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20">
        <v>12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7" t="s">
        <v>627</v>
      </c>
      <c r="B169" s="27" t="s">
        <v>628</v>
      </c>
      <c r="C169" s="12">
        <v>5</v>
      </c>
      <c r="D169" s="12">
        <v>5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2</v>
      </c>
      <c r="E171" s="28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7" t="s">
        <v>635</v>
      </c>
      <c r="B173" s="27" t="s">
        <v>636</v>
      </c>
      <c r="C173" s="12">
        <v>39</v>
      </c>
      <c r="D173" s="12">
        <v>80</v>
      </c>
      <c r="E173" s="28">
        <v>-0.51249999999999996</v>
      </c>
      <c r="F173" s="12">
        <v>0</v>
      </c>
      <c r="G173" s="12">
        <v>0</v>
      </c>
      <c r="H173" s="12">
        <v>39</v>
      </c>
      <c r="I173" s="12">
        <v>38</v>
      </c>
      <c r="J173" s="12">
        <v>0</v>
      </c>
      <c r="K173" s="12">
        <v>1</v>
      </c>
      <c r="L173" s="12">
        <v>0</v>
      </c>
      <c r="M173" s="12">
        <v>0</v>
      </c>
      <c r="N173" s="12">
        <v>3</v>
      </c>
      <c r="O173" s="12">
        <v>2</v>
      </c>
      <c r="P173" s="20">
        <v>34</v>
      </c>
    </row>
    <row r="174" spans="1:16" ht="22.5" x14ac:dyDescent="0.25">
      <c r="A174" s="27" t="s">
        <v>637</v>
      </c>
      <c r="B174" s="27" t="s">
        <v>638</v>
      </c>
      <c r="C174" s="12">
        <v>40</v>
      </c>
      <c r="D174" s="12">
        <v>43</v>
      </c>
      <c r="E174" s="28">
        <v>-6.9767441860465101E-2</v>
      </c>
      <c r="F174" s="12">
        <v>2</v>
      </c>
      <c r="G174" s="12">
        <v>3</v>
      </c>
      <c r="H174" s="12">
        <v>29</v>
      </c>
      <c r="I174" s="12">
        <v>37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20">
        <v>35</v>
      </c>
    </row>
    <row r="175" spans="1:16" x14ac:dyDescent="0.25">
      <c r="A175" s="27" t="s">
        <v>639</v>
      </c>
      <c r="B175" s="27" t="s">
        <v>640</v>
      </c>
      <c r="C175" s="12">
        <v>55</v>
      </c>
      <c r="D175" s="12">
        <v>22</v>
      </c>
      <c r="E175" s="28">
        <v>1.5</v>
      </c>
      <c r="F175" s="12">
        <v>0</v>
      </c>
      <c r="G175" s="12">
        <v>0</v>
      </c>
      <c r="H175" s="12">
        <v>8</v>
      </c>
      <c r="I175" s="12">
        <v>2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</v>
      </c>
      <c r="P175" s="20">
        <v>28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2</v>
      </c>
      <c r="E176" s="28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8" t="s">
        <v>645</v>
      </c>
      <c r="B178" s="199"/>
      <c r="C178" s="24">
        <v>429</v>
      </c>
      <c r="D178" s="24">
        <v>465</v>
      </c>
      <c r="E178" s="25">
        <v>-7.7419354838709695E-2</v>
      </c>
      <c r="F178" s="24">
        <v>822</v>
      </c>
      <c r="G178" s="24">
        <v>648</v>
      </c>
      <c r="H178" s="24">
        <v>118</v>
      </c>
      <c r="I178" s="24">
        <v>90</v>
      </c>
      <c r="J178" s="24">
        <v>0</v>
      </c>
      <c r="K178" s="24">
        <v>0</v>
      </c>
      <c r="L178" s="24">
        <v>0</v>
      </c>
      <c r="M178" s="24">
        <v>0</v>
      </c>
      <c r="N178" s="24">
        <v>12</v>
      </c>
      <c r="O178" s="24">
        <v>0</v>
      </c>
      <c r="P178" s="26">
        <v>744</v>
      </c>
    </row>
    <row r="179" spans="1:16" ht="22.5" x14ac:dyDescent="0.25">
      <c r="A179" s="27" t="s">
        <v>646</v>
      </c>
      <c r="B179" s="27" t="s">
        <v>647</v>
      </c>
      <c r="C179" s="12">
        <v>8</v>
      </c>
      <c r="D179" s="12">
        <v>9</v>
      </c>
      <c r="E179" s="28">
        <v>-0.11111111111111099</v>
      </c>
      <c r="F179" s="12">
        <v>9</v>
      </c>
      <c r="G179" s="12">
        <v>9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9</v>
      </c>
    </row>
    <row r="180" spans="1:16" ht="22.5" x14ac:dyDescent="0.25">
      <c r="A180" s="27" t="s">
        <v>648</v>
      </c>
      <c r="B180" s="27" t="s">
        <v>649</v>
      </c>
      <c r="C180" s="12">
        <v>240</v>
      </c>
      <c r="D180" s="12">
        <v>249</v>
      </c>
      <c r="E180" s="28">
        <v>-3.6144578313252997E-2</v>
      </c>
      <c r="F180" s="12">
        <v>485</v>
      </c>
      <c r="G180" s="12">
        <v>354</v>
      </c>
      <c r="H180" s="12">
        <v>57</v>
      </c>
      <c r="I180" s="12">
        <v>30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394</v>
      </c>
    </row>
    <row r="181" spans="1:16" x14ac:dyDescent="0.25">
      <c r="A181" s="27" t="s">
        <v>650</v>
      </c>
      <c r="B181" s="27" t="s">
        <v>651</v>
      </c>
      <c r="C181" s="12">
        <v>48</v>
      </c>
      <c r="D181" s="12">
        <v>41</v>
      </c>
      <c r="E181" s="28">
        <v>0.17073170731707299</v>
      </c>
      <c r="F181" s="12">
        <v>18</v>
      </c>
      <c r="G181" s="12">
        <v>11</v>
      </c>
      <c r="H181" s="12">
        <v>13</v>
      </c>
      <c r="I181" s="12">
        <v>12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  <c r="P181" s="20">
        <v>24</v>
      </c>
    </row>
    <row r="182" spans="1:16" ht="22.5" x14ac:dyDescent="0.25">
      <c r="A182" s="27" t="s">
        <v>652</v>
      </c>
      <c r="B182" s="27" t="s">
        <v>653</v>
      </c>
      <c r="C182" s="12">
        <v>1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7" t="s">
        <v>654</v>
      </c>
      <c r="B183" s="27" t="s">
        <v>655</v>
      </c>
      <c r="C183" s="12">
        <v>8</v>
      </c>
      <c r="D183" s="12">
        <v>10</v>
      </c>
      <c r="E183" s="28">
        <v>-0.2</v>
      </c>
      <c r="F183" s="12">
        <v>13</v>
      </c>
      <c r="G183" s="12">
        <v>9</v>
      </c>
      <c r="H183" s="12">
        <v>7</v>
      </c>
      <c r="I183" s="12">
        <v>8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15</v>
      </c>
    </row>
    <row r="184" spans="1:16" ht="22.5" x14ac:dyDescent="0.25">
      <c r="A184" s="27" t="s">
        <v>656</v>
      </c>
      <c r="B184" s="27" t="s">
        <v>657</v>
      </c>
      <c r="C184" s="12">
        <v>117</v>
      </c>
      <c r="D184" s="12">
        <v>142</v>
      </c>
      <c r="E184" s="28">
        <v>-0.176056338028169</v>
      </c>
      <c r="F184" s="12">
        <v>294</v>
      </c>
      <c r="G184" s="12">
        <v>265</v>
      </c>
      <c r="H184" s="12">
        <v>39</v>
      </c>
      <c r="I184" s="12">
        <v>39</v>
      </c>
      <c r="J184" s="12">
        <v>0</v>
      </c>
      <c r="K184" s="12">
        <v>0</v>
      </c>
      <c r="L184" s="12">
        <v>0</v>
      </c>
      <c r="M184" s="12">
        <v>0</v>
      </c>
      <c r="N184" s="12">
        <v>11</v>
      </c>
      <c r="O184" s="12">
        <v>0</v>
      </c>
      <c r="P184" s="20">
        <v>302</v>
      </c>
    </row>
    <row r="185" spans="1:16" ht="22.5" x14ac:dyDescent="0.25">
      <c r="A185" s="27" t="s">
        <v>658</v>
      </c>
      <c r="B185" s="27" t="s">
        <v>659</v>
      </c>
      <c r="C185" s="12">
        <v>7</v>
      </c>
      <c r="D185" s="12">
        <v>14</v>
      </c>
      <c r="E185" s="28">
        <v>-0.5</v>
      </c>
      <c r="F185" s="12">
        <v>3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8" t="s">
        <v>660</v>
      </c>
      <c r="B186" s="199"/>
      <c r="C186" s="24">
        <v>241</v>
      </c>
      <c r="D186" s="24">
        <v>235</v>
      </c>
      <c r="E186" s="25">
        <v>2.5531914893616999E-2</v>
      </c>
      <c r="F186" s="24">
        <v>3</v>
      </c>
      <c r="G186" s="24">
        <v>6</v>
      </c>
      <c r="H186" s="24">
        <v>70</v>
      </c>
      <c r="I186" s="24">
        <v>40</v>
      </c>
      <c r="J186" s="24">
        <v>0</v>
      </c>
      <c r="K186" s="24">
        <v>0</v>
      </c>
      <c r="L186" s="24">
        <v>0</v>
      </c>
      <c r="M186" s="24">
        <v>0</v>
      </c>
      <c r="N186" s="24">
        <v>17</v>
      </c>
      <c r="O186" s="24">
        <v>0</v>
      </c>
      <c r="P186" s="26">
        <v>32</v>
      </c>
    </row>
    <row r="187" spans="1:16" x14ac:dyDescent="0.25">
      <c r="A187" s="27" t="s">
        <v>661</v>
      </c>
      <c r="B187" s="27" t="s">
        <v>662</v>
      </c>
      <c r="C187" s="12">
        <v>8</v>
      </c>
      <c r="D187" s="12">
        <v>12</v>
      </c>
      <c r="E187" s="28">
        <v>-0.33333333333333298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1</v>
      </c>
      <c r="E188" s="28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7" t="s">
        <v>665</v>
      </c>
      <c r="B189" s="27" t="s">
        <v>666</v>
      </c>
      <c r="C189" s="12">
        <v>41</v>
      </c>
      <c r="D189" s="12">
        <v>56</v>
      </c>
      <c r="E189" s="28">
        <v>-0.26785714285714302</v>
      </c>
      <c r="F189" s="12">
        <v>1</v>
      </c>
      <c r="G189" s="12">
        <v>1</v>
      </c>
      <c r="H189" s="12">
        <v>20</v>
      </c>
      <c r="I189" s="12">
        <v>10</v>
      </c>
      <c r="J189" s="12">
        <v>0</v>
      </c>
      <c r="K189" s="12">
        <v>0</v>
      </c>
      <c r="L189" s="12">
        <v>0</v>
      </c>
      <c r="M189" s="12">
        <v>0</v>
      </c>
      <c r="N189" s="12">
        <v>13</v>
      </c>
      <c r="O189" s="12">
        <v>0</v>
      </c>
      <c r="P189" s="20">
        <v>17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1</v>
      </c>
      <c r="E190" s="28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1</v>
      </c>
    </row>
    <row r="191" spans="1:16" ht="33.75" x14ac:dyDescent="0.25">
      <c r="A191" s="27" t="s">
        <v>669</v>
      </c>
      <c r="B191" s="27" t="s">
        <v>670</v>
      </c>
      <c r="C191" s="12">
        <v>15</v>
      </c>
      <c r="D191" s="12">
        <v>9</v>
      </c>
      <c r="E191" s="28">
        <v>0.66666666666666696</v>
      </c>
      <c r="F191" s="12">
        <v>0</v>
      </c>
      <c r="G191" s="12">
        <v>3</v>
      </c>
      <c r="H191" s="12">
        <v>6</v>
      </c>
      <c r="I191" s="12">
        <v>22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4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7" t="s">
        <v>673</v>
      </c>
      <c r="B193" s="27" t="s">
        <v>674</v>
      </c>
      <c r="C193" s="12">
        <v>26</v>
      </c>
      <c r="D193" s="12">
        <v>24</v>
      </c>
      <c r="E193" s="28">
        <v>8.3333333333333301E-2</v>
      </c>
      <c r="F193" s="12">
        <v>0</v>
      </c>
      <c r="G193" s="12">
        <v>0</v>
      </c>
      <c r="H193" s="12">
        <v>5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3</v>
      </c>
      <c r="O193" s="12">
        <v>0</v>
      </c>
      <c r="P193" s="20">
        <v>8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2</v>
      </c>
      <c r="E194" s="28">
        <v>-1</v>
      </c>
      <c r="F194" s="12">
        <v>0</v>
      </c>
      <c r="G194" s="12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0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7" t="s">
        <v>679</v>
      </c>
      <c r="B196" s="27" t="s">
        <v>680</v>
      </c>
      <c r="C196" s="12">
        <v>2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7" t="s">
        <v>681</v>
      </c>
      <c r="B197" s="27" t="s">
        <v>682</v>
      </c>
      <c r="C197" s="12">
        <v>143</v>
      </c>
      <c r="D197" s="12">
        <v>126</v>
      </c>
      <c r="E197" s="28">
        <v>0.134920634920635</v>
      </c>
      <c r="F197" s="12">
        <v>2</v>
      </c>
      <c r="G197" s="12">
        <v>1</v>
      </c>
      <c r="H197" s="12">
        <v>38</v>
      </c>
      <c r="I197" s="12">
        <v>5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7" t="s">
        <v>683</v>
      </c>
      <c r="B198" s="27" t="s">
        <v>684</v>
      </c>
      <c r="C198" s="12">
        <v>5</v>
      </c>
      <c r="D198" s="12">
        <v>2</v>
      </c>
      <c r="E198" s="28">
        <v>1.5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2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1</v>
      </c>
    </row>
    <row r="200" spans="1:16" ht="22.5" x14ac:dyDescent="0.25">
      <c r="A200" s="27" t="s">
        <v>687</v>
      </c>
      <c r="B200" s="27" t="s">
        <v>688</v>
      </c>
      <c r="C200" s="12">
        <v>1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8" t="s">
        <v>689</v>
      </c>
      <c r="B201" s="199"/>
      <c r="C201" s="24">
        <v>41</v>
      </c>
      <c r="D201" s="24">
        <v>39</v>
      </c>
      <c r="E201" s="25">
        <v>5.1282051282051301E-2</v>
      </c>
      <c r="F201" s="24">
        <v>0</v>
      </c>
      <c r="G201" s="24">
        <v>0</v>
      </c>
      <c r="H201" s="24">
        <v>12</v>
      </c>
      <c r="I201" s="24">
        <v>4</v>
      </c>
      <c r="J201" s="24">
        <v>0</v>
      </c>
      <c r="K201" s="24">
        <v>0</v>
      </c>
      <c r="L201" s="24">
        <v>0</v>
      </c>
      <c r="M201" s="24">
        <v>0</v>
      </c>
      <c r="N201" s="24">
        <v>16</v>
      </c>
      <c r="O201" s="24">
        <v>0</v>
      </c>
      <c r="P201" s="26">
        <v>7</v>
      </c>
    </row>
    <row r="202" spans="1:16" x14ac:dyDescent="0.25">
      <c r="A202" s="27" t="s">
        <v>690</v>
      </c>
      <c r="B202" s="27" t="s">
        <v>691</v>
      </c>
      <c r="C202" s="12">
        <v>10</v>
      </c>
      <c r="D202" s="12">
        <v>20</v>
      </c>
      <c r="E202" s="28">
        <v>-0.5</v>
      </c>
      <c r="F202" s="12">
        <v>0</v>
      </c>
      <c r="G202" s="12">
        <v>0</v>
      </c>
      <c r="H202" s="12">
        <v>2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13</v>
      </c>
      <c r="O202" s="12">
        <v>0</v>
      </c>
      <c r="P202" s="20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7" t="s">
        <v>694</v>
      </c>
      <c r="B204" s="27" t="s">
        <v>695</v>
      </c>
      <c r="C204" s="12">
        <v>1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7" t="s">
        <v>696</v>
      </c>
      <c r="B205" s="27" t="s">
        <v>697</v>
      </c>
      <c r="C205" s="12">
        <v>1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7" t="s">
        <v>698</v>
      </c>
      <c r="B206" s="27" t="s">
        <v>699</v>
      </c>
      <c r="C206" s="12">
        <v>25</v>
      </c>
      <c r="D206" s="12">
        <v>13</v>
      </c>
      <c r="E206" s="28">
        <v>0.92307692307692302</v>
      </c>
      <c r="F206" s="12">
        <v>0</v>
      </c>
      <c r="G206" s="12">
        <v>0</v>
      </c>
      <c r="H206" s="12">
        <v>8</v>
      </c>
      <c r="I206" s="12">
        <v>4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0">
        <v>6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7" t="s">
        <v>702</v>
      </c>
      <c r="B208" s="27" t="s">
        <v>703</v>
      </c>
      <c r="C208" s="12">
        <v>3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0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7" t="s">
        <v>710</v>
      </c>
      <c r="B212" s="27" t="s">
        <v>711</v>
      </c>
      <c r="C212" s="12">
        <v>1</v>
      </c>
      <c r="D212" s="12">
        <v>1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1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2</v>
      </c>
      <c r="E214" s="28">
        <v>-1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0">
        <v>1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2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8" t="s">
        <v>732</v>
      </c>
      <c r="B223" s="199"/>
      <c r="C223" s="24">
        <v>780</v>
      </c>
      <c r="D223" s="24">
        <v>911</v>
      </c>
      <c r="E223" s="25">
        <v>-0.143798024149286</v>
      </c>
      <c r="F223" s="24">
        <v>218</v>
      </c>
      <c r="G223" s="24">
        <v>172</v>
      </c>
      <c r="H223" s="24">
        <v>281</v>
      </c>
      <c r="I223" s="24">
        <v>203</v>
      </c>
      <c r="J223" s="24">
        <v>0</v>
      </c>
      <c r="K223" s="24">
        <v>0</v>
      </c>
      <c r="L223" s="24">
        <v>0</v>
      </c>
      <c r="M223" s="24">
        <v>0</v>
      </c>
      <c r="N223" s="24">
        <v>6</v>
      </c>
      <c r="O223" s="24">
        <v>16</v>
      </c>
      <c r="P223" s="26">
        <v>335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4</v>
      </c>
      <c r="E224" s="28">
        <v>-0.75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0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7" t="s">
        <v>745</v>
      </c>
      <c r="B230" s="27" t="s">
        <v>746</v>
      </c>
      <c r="C230" s="12">
        <v>4</v>
      </c>
      <c r="D230" s="12">
        <v>2</v>
      </c>
      <c r="E230" s="28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2</v>
      </c>
    </row>
    <row r="231" spans="1:16" x14ac:dyDescent="0.25">
      <c r="A231" s="27" t="s">
        <v>747</v>
      </c>
      <c r="B231" s="27" t="s">
        <v>748</v>
      </c>
      <c r="C231" s="12">
        <v>23</v>
      </c>
      <c r="D231" s="12">
        <v>31</v>
      </c>
      <c r="E231" s="28">
        <v>-0.25806451612903197</v>
      </c>
      <c r="F231" s="12">
        <v>0</v>
      </c>
      <c r="G231" s="12">
        <v>1</v>
      </c>
      <c r="H231" s="12">
        <v>6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7" t="s">
        <v>749</v>
      </c>
      <c r="B232" s="27" t="s">
        <v>750</v>
      </c>
      <c r="C232" s="12">
        <v>40</v>
      </c>
      <c r="D232" s="12">
        <v>44</v>
      </c>
      <c r="E232" s="28">
        <v>-9.0909090909090898E-2</v>
      </c>
      <c r="F232" s="12">
        <v>2</v>
      </c>
      <c r="G232" s="12">
        <v>1</v>
      </c>
      <c r="H232" s="12">
        <v>13</v>
      </c>
      <c r="I232" s="12">
        <v>6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8</v>
      </c>
    </row>
    <row r="233" spans="1:16" x14ac:dyDescent="0.25">
      <c r="A233" s="27" t="s">
        <v>751</v>
      </c>
      <c r="B233" s="27" t="s">
        <v>752</v>
      </c>
      <c r="C233" s="12">
        <v>16</v>
      </c>
      <c r="D233" s="12">
        <v>7</v>
      </c>
      <c r="E233" s="28">
        <v>1.28571428571429</v>
      </c>
      <c r="F233" s="12">
        <v>0</v>
      </c>
      <c r="G233" s="12">
        <v>0</v>
      </c>
      <c r="H233" s="12">
        <v>2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0</v>
      </c>
      <c r="P233" s="20">
        <v>5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3</v>
      </c>
      <c r="E234" s="28">
        <v>-0.66666666666666696</v>
      </c>
      <c r="F234" s="12">
        <v>0</v>
      </c>
      <c r="G234" s="12">
        <v>0</v>
      </c>
      <c r="H234" s="12">
        <v>1</v>
      </c>
      <c r="I234" s="12">
        <v>4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7" t="s">
        <v>755</v>
      </c>
      <c r="B235" s="27" t="s">
        <v>756</v>
      </c>
      <c r="C235" s="12">
        <v>4</v>
      </c>
      <c r="D235" s="12">
        <v>3</v>
      </c>
      <c r="E235" s="28">
        <v>0.33333333333333298</v>
      </c>
      <c r="F235" s="12">
        <v>0</v>
      </c>
      <c r="G235" s="12">
        <v>0</v>
      </c>
      <c r="H235" s="12">
        <v>1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7" t="s">
        <v>757</v>
      </c>
      <c r="B236" s="27" t="s">
        <v>758</v>
      </c>
      <c r="C236" s="12">
        <v>2</v>
      </c>
      <c r="D236" s="12">
        <v>2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1</v>
      </c>
      <c r="E237" s="28">
        <v>-1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7" t="s">
        <v>761</v>
      </c>
      <c r="B238" s="27" t="s">
        <v>762</v>
      </c>
      <c r="C238" s="12">
        <v>689</v>
      </c>
      <c r="D238" s="12">
        <v>814</v>
      </c>
      <c r="E238" s="28">
        <v>-0.153562653562654</v>
      </c>
      <c r="F238" s="12">
        <v>216</v>
      </c>
      <c r="G238" s="12">
        <v>170</v>
      </c>
      <c r="H238" s="12">
        <v>258</v>
      </c>
      <c r="I238" s="12">
        <v>187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16</v>
      </c>
      <c r="P238" s="20">
        <v>316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8" t="s">
        <v>773</v>
      </c>
      <c r="B244" s="199"/>
      <c r="C244" s="24">
        <v>6</v>
      </c>
      <c r="D244" s="24">
        <v>2</v>
      </c>
      <c r="E244" s="25">
        <v>2</v>
      </c>
      <c r="F244" s="24">
        <v>0</v>
      </c>
      <c r="G244" s="24">
        <v>0</v>
      </c>
      <c r="H244" s="24">
        <v>2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5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7" t="s">
        <v>782</v>
      </c>
      <c r="B249" s="27" t="s">
        <v>783</v>
      </c>
      <c r="C249" s="12">
        <v>4</v>
      </c>
      <c r="D249" s="12">
        <v>1</v>
      </c>
      <c r="E249" s="28">
        <v>3</v>
      </c>
      <c r="F249" s="12">
        <v>0</v>
      </c>
      <c r="G249" s="12">
        <v>0</v>
      </c>
      <c r="H249" s="12">
        <v>1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5</v>
      </c>
      <c r="O249" s="12">
        <v>0</v>
      </c>
      <c r="P249" s="20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7" t="s">
        <v>794</v>
      </c>
      <c r="B255" s="27" t="s">
        <v>795</v>
      </c>
      <c r="C255" s="12">
        <v>1</v>
      </c>
      <c r="D255" s="12">
        <v>0</v>
      </c>
      <c r="E255" s="28">
        <v>0</v>
      </c>
      <c r="F255" s="12">
        <v>0</v>
      </c>
      <c r="G255" s="12">
        <v>0</v>
      </c>
      <c r="H255" s="12">
        <v>1</v>
      </c>
      <c r="I255" s="12">
        <v>1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7" t="s">
        <v>796</v>
      </c>
      <c r="B256" s="27" t="s">
        <v>797</v>
      </c>
      <c r="C256" s="12">
        <v>1</v>
      </c>
      <c r="D256" s="12">
        <v>1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8" t="s">
        <v>826</v>
      </c>
      <c r="B271" s="199"/>
      <c r="C271" s="24">
        <v>172</v>
      </c>
      <c r="D271" s="24">
        <v>165</v>
      </c>
      <c r="E271" s="25">
        <v>4.2424242424242399E-2</v>
      </c>
      <c r="F271" s="24">
        <v>37</v>
      </c>
      <c r="G271" s="24">
        <v>38</v>
      </c>
      <c r="H271" s="24">
        <v>92</v>
      </c>
      <c r="I271" s="24">
        <v>108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148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7" t="s">
        <v>829</v>
      </c>
      <c r="B273" s="27" t="s">
        <v>830</v>
      </c>
      <c r="C273" s="12">
        <v>71</v>
      </c>
      <c r="D273" s="12">
        <v>88</v>
      </c>
      <c r="E273" s="28">
        <v>-0.19318181818181801</v>
      </c>
      <c r="F273" s="12">
        <v>8</v>
      </c>
      <c r="G273" s="12">
        <v>23</v>
      </c>
      <c r="H273" s="12">
        <v>56</v>
      </c>
      <c r="I273" s="12">
        <v>65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84</v>
      </c>
    </row>
    <row r="274" spans="1:16" ht="33.75" x14ac:dyDescent="0.25">
      <c r="A274" s="27" t="s">
        <v>831</v>
      </c>
      <c r="B274" s="27" t="s">
        <v>832</v>
      </c>
      <c r="C274" s="12">
        <v>84</v>
      </c>
      <c r="D274" s="12">
        <v>57</v>
      </c>
      <c r="E274" s="28">
        <v>0.47368421052631599</v>
      </c>
      <c r="F274" s="12">
        <v>29</v>
      </c>
      <c r="G274" s="12">
        <v>14</v>
      </c>
      <c r="H274" s="12">
        <v>29</v>
      </c>
      <c r="I274" s="12">
        <v>34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53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7" t="s">
        <v>835</v>
      </c>
      <c r="B276" s="27" t="s">
        <v>836</v>
      </c>
      <c r="C276" s="12">
        <v>1</v>
      </c>
      <c r="D276" s="12">
        <v>3</v>
      </c>
      <c r="E276" s="28">
        <v>-0.66666666666666696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7" t="s">
        <v>837</v>
      </c>
      <c r="B277" s="27" t="s">
        <v>838</v>
      </c>
      <c r="C277" s="12">
        <v>2</v>
      </c>
      <c r="D277" s="12">
        <v>4</v>
      </c>
      <c r="E277" s="28">
        <v>-0.5</v>
      </c>
      <c r="F277" s="12">
        <v>0</v>
      </c>
      <c r="G277" s="12">
        <v>1</v>
      </c>
      <c r="H277" s="12">
        <v>1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4</v>
      </c>
    </row>
    <row r="278" spans="1:16" ht="22.5" x14ac:dyDescent="0.25">
      <c r="A278" s="27" t="s">
        <v>839</v>
      </c>
      <c r="B278" s="27" t="s">
        <v>840</v>
      </c>
      <c r="C278" s="12">
        <v>12</v>
      </c>
      <c r="D278" s="12">
        <v>10</v>
      </c>
      <c r="E278" s="28">
        <v>0.2</v>
      </c>
      <c r="F278" s="12">
        <v>0</v>
      </c>
      <c r="G278" s="12">
        <v>0</v>
      </c>
      <c r="H278" s="12">
        <v>6</v>
      </c>
      <c r="I278" s="12">
        <v>5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7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7" t="s">
        <v>865</v>
      </c>
      <c r="B291" s="27" t="s">
        <v>866</v>
      </c>
      <c r="C291" s="12">
        <v>1</v>
      </c>
      <c r="D291" s="12">
        <v>2</v>
      </c>
      <c r="E291" s="28">
        <v>-0.5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7" t="s">
        <v>871</v>
      </c>
      <c r="B294" s="27" t="s">
        <v>872</v>
      </c>
      <c r="C294" s="12">
        <v>1</v>
      </c>
      <c r="D294" s="12">
        <v>1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1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1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8" t="s">
        <v>905</v>
      </c>
      <c r="B312" s="199"/>
      <c r="C312" s="24">
        <v>14</v>
      </c>
      <c r="D312" s="24">
        <v>4</v>
      </c>
      <c r="E312" s="25">
        <v>2.5</v>
      </c>
      <c r="F312" s="24">
        <v>0</v>
      </c>
      <c r="G312" s="24">
        <v>0</v>
      </c>
      <c r="H312" s="24">
        <v>4</v>
      </c>
      <c r="I312" s="24">
        <v>8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5</v>
      </c>
    </row>
    <row r="313" spans="1:16" x14ac:dyDescent="0.25">
      <c r="A313" s="27" t="s">
        <v>906</v>
      </c>
      <c r="B313" s="27" t="s">
        <v>907</v>
      </c>
      <c r="C313" s="12">
        <v>13</v>
      </c>
      <c r="D313" s="12">
        <v>3</v>
      </c>
      <c r="E313" s="28">
        <v>3.3333333333333299</v>
      </c>
      <c r="F313" s="12">
        <v>0</v>
      </c>
      <c r="G313" s="12">
        <v>0</v>
      </c>
      <c r="H313" s="12">
        <v>2</v>
      </c>
      <c r="I313" s="12">
        <v>8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5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1</v>
      </c>
      <c r="E315" s="28">
        <v>0</v>
      </c>
      <c r="F315" s="12">
        <v>0</v>
      </c>
      <c r="G315" s="12">
        <v>0</v>
      </c>
      <c r="H315" s="12">
        <v>2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8" t="s">
        <v>916</v>
      </c>
      <c r="B318" s="199"/>
      <c r="C318" s="24">
        <v>0</v>
      </c>
      <c r="D318" s="24">
        <v>1</v>
      </c>
      <c r="E318" s="25">
        <v>-1</v>
      </c>
      <c r="F318" s="24">
        <v>0</v>
      </c>
      <c r="G318" s="24">
        <v>0</v>
      </c>
      <c r="H318" s="24">
        <v>1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1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1</v>
      </c>
      <c r="E319" s="28">
        <v>-1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1</v>
      </c>
    </row>
    <row r="320" spans="1:16" x14ac:dyDescent="0.2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8" t="s">
        <v>924</v>
      </c>
      <c r="B323" s="199"/>
      <c r="C323" s="24">
        <v>3804</v>
      </c>
      <c r="D323" s="24">
        <v>4333</v>
      </c>
      <c r="E323" s="25">
        <v>-0.122086314331872</v>
      </c>
      <c r="F323" s="24">
        <v>91</v>
      </c>
      <c r="G323" s="24">
        <v>5</v>
      </c>
      <c r="H323" s="24">
        <v>180</v>
      </c>
      <c r="I323" s="24">
        <v>4</v>
      </c>
      <c r="J323" s="24">
        <v>0</v>
      </c>
      <c r="K323" s="24">
        <v>0</v>
      </c>
      <c r="L323" s="24">
        <v>1</v>
      </c>
      <c r="M323" s="24">
        <v>0</v>
      </c>
      <c r="N323" s="24">
        <v>5</v>
      </c>
      <c r="O323" s="24">
        <v>2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3804</v>
      </c>
      <c r="D324" s="12">
        <v>4333</v>
      </c>
      <c r="E324" s="28">
        <v>-0.122086314331872</v>
      </c>
      <c r="F324" s="12">
        <v>91</v>
      </c>
      <c r="G324" s="12">
        <v>5</v>
      </c>
      <c r="H324" s="12">
        <v>180</v>
      </c>
      <c r="I324" s="12">
        <v>4</v>
      </c>
      <c r="J324" s="12">
        <v>0</v>
      </c>
      <c r="K324" s="12">
        <v>0</v>
      </c>
      <c r="L324" s="12">
        <v>1</v>
      </c>
      <c r="M324" s="12">
        <v>0</v>
      </c>
      <c r="N324" s="12">
        <v>5</v>
      </c>
      <c r="O324" s="12">
        <v>2</v>
      </c>
      <c r="P324" s="20">
        <v>0</v>
      </c>
    </row>
    <row r="325" spans="1:16" x14ac:dyDescent="0.25">
      <c r="A325" s="198" t="s">
        <v>927</v>
      </c>
      <c r="B325" s="199"/>
      <c r="C325" s="24">
        <v>5</v>
      </c>
      <c r="D325" s="24">
        <v>1</v>
      </c>
      <c r="E325" s="25">
        <v>4</v>
      </c>
      <c r="F325" s="24">
        <v>0</v>
      </c>
      <c r="G325" s="24">
        <v>0</v>
      </c>
      <c r="H325" s="24">
        <v>1</v>
      </c>
      <c r="I325" s="24">
        <v>0</v>
      </c>
      <c r="J325" s="24">
        <v>1</v>
      </c>
      <c r="K325" s="24">
        <v>0</v>
      </c>
      <c r="L325" s="24">
        <v>0</v>
      </c>
      <c r="M325" s="24">
        <v>0</v>
      </c>
      <c r="N325" s="24">
        <v>0</v>
      </c>
      <c r="O325" s="24">
        <v>2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7" t="s">
        <v>932</v>
      </c>
      <c r="B328" s="27" t="s">
        <v>933</v>
      </c>
      <c r="C328" s="12">
        <v>3</v>
      </c>
      <c r="D328" s="12">
        <v>1</v>
      </c>
      <c r="E328" s="28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2</v>
      </c>
      <c r="P328" s="20">
        <v>0</v>
      </c>
    </row>
    <row r="329" spans="1:16" ht="33.75" x14ac:dyDescent="0.25">
      <c r="A329" s="27" t="s">
        <v>934</v>
      </c>
      <c r="B329" s="27" t="s">
        <v>935</v>
      </c>
      <c r="C329" s="12">
        <v>1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7" t="s">
        <v>946</v>
      </c>
      <c r="B335" s="27" t="s">
        <v>947</v>
      </c>
      <c r="C335" s="12">
        <v>1</v>
      </c>
      <c r="D335" s="12">
        <v>0</v>
      </c>
      <c r="E335" s="28">
        <v>0</v>
      </c>
      <c r="F335" s="12">
        <v>0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0" t="s">
        <v>956</v>
      </c>
      <c r="B341" s="201"/>
      <c r="C341" s="29">
        <v>23692</v>
      </c>
      <c r="D341" s="29">
        <v>23601</v>
      </c>
      <c r="E341" s="30">
        <v>3.8557688233549401E-3</v>
      </c>
      <c r="F341" s="29">
        <v>1819</v>
      </c>
      <c r="G341" s="29">
        <v>1285</v>
      </c>
      <c r="H341" s="29">
        <v>2675</v>
      </c>
      <c r="I341" s="29">
        <v>1931</v>
      </c>
      <c r="J341" s="29">
        <v>25</v>
      </c>
      <c r="K341" s="29">
        <v>24</v>
      </c>
      <c r="L341" s="29">
        <v>4</v>
      </c>
      <c r="M341" s="29">
        <v>3</v>
      </c>
      <c r="N341" s="29">
        <v>179</v>
      </c>
      <c r="O341" s="29">
        <v>91</v>
      </c>
      <c r="P341" s="29">
        <v>3080</v>
      </c>
    </row>
    <row r="342" spans="1:16" x14ac:dyDescent="0.25">
      <c r="A342" s="22"/>
    </row>
  </sheetData>
  <sheetProtection algorithmName="SHA-512" hashValue="22y9EaLPCXGl2mnXXhPCNV978fp8sYXEoC0XMFAjFtPFDSY6W0zigu3jd9ztck8AqsEc8BUGX97WV1PKzcP15A==" saltValue="39Vyuynbd5l7YHFOvJioI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0">
        <v>2</v>
      </c>
    </row>
    <row r="8" spans="1:3" x14ac:dyDescent="0.25">
      <c r="A8" s="192"/>
      <c r="B8" s="11" t="s">
        <v>334</v>
      </c>
      <c r="C8" s="20">
        <v>221</v>
      </c>
    </row>
    <row r="9" spans="1:3" x14ac:dyDescent="0.25">
      <c r="A9" s="192"/>
      <c r="B9" s="11" t="s">
        <v>962</v>
      </c>
      <c r="C9" s="20">
        <v>67</v>
      </c>
    </row>
    <row r="10" spans="1:3" x14ac:dyDescent="0.25">
      <c r="A10" s="192"/>
      <c r="B10" s="11" t="s">
        <v>963</v>
      </c>
      <c r="C10" s="20">
        <v>5</v>
      </c>
    </row>
    <row r="11" spans="1:3" x14ac:dyDescent="0.25">
      <c r="A11" s="192"/>
      <c r="B11" s="11" t="s">
        <v>964</v>
      </c>
      <c r="C11" s="20">
        <v>24</v>
      </c>
    </row>
    <row r="12" spans="1:3" x14ac:dyDescent="0.25">
      <c r="A12" s="192"/>
      <c r="B12" s="11" t="s">
        <v>965</v>
      </c>
      <c r="C12" s="20">
        <v>14</v>
      </c>
    </row>
    <row r="13" spans="1:3" x14ac:dyDescent="0.25">
      <c r="A13" s="192"/>
      <c r="B13" s="11" t="s">
        <v>966</v>
      </c>
      <c r="C13" s="20">
        <v>95</v>
      </c>
    </row>
    <row r="14" spans="1:3" x14ac:dyDescent="0.25">
      <c r="A14" s="192"/>
      <c r="B14" s="11" t="s">
        <v>518</v>
      </c>
      <c r="C14" s="20">
        <v>78</v>
      </c>
    </row>
    <row r="15" spans="1:3" x14ac:dyDescent="0.25">
      <c r="A15" s="192"/>
      <c r="B15" s="11" t="s">
        <v>967</v>
      </c>
      <c r="C15" s="20">
        <v>9</v>
      </c>
    </row>
    <row r="16" spans="1:3" x14ac:dyDescent="0.25">
      <c r="A16" s="192"/>
      <c r="B16" s="11" t="s">
        <v>968</v>
      </c>
      <c r="C16" s="20">
        <v>3</v>
      </c>
    </row>
    <row r="17" spans="1:3" x14ac:dyDescent="0.25">
      <c r="A17" s="192"/>
      <c r="B17" s="11" t="s">
        <v>651</v>
      </c>
      <c r="C17" s="20">
        <v>3</v>
      </c>
    </row>
    <row r="18" spans="1:3" x14ac:dyDescent="0.25">
      <c r="A18" s="192"/>
      <c r="B18" s="11" t="s">
        <v>969</v>
      </c>
      <c r="C18" s="20">
        <v>17</v>
      </c>
    </row>
    <row r="19" spans="1:3" x14ac:dyDescent="0.25">
      <c r="A19" s="192"/>
      <c r="B19" s="11" t="s">
        <v>970</v>
      </c>
      <c r="C19" s="20">
        <v>18</v>
      </c>
    </row>
    <row r="20" spans="1:3" x14ac:dyDescent="0.25">
      <c r="A20" s="192"/>
      <c r="B20" s="11" t="s">
        <v>971</v>
      </c>
      <c r="C20" s="20">
        <v>11</v>
      </c>
    </row>
    <row r="21" spans="1:3" x14ac:dyDescent="0.25">
      <c r="A21" s="192"/>
      <c r="B21" s="11" t="s">
        <v>972</v>
      </c>
      <c r="C21" s="20">
        <v>37</v>
      </c>
    </row>
    <row r="22" spans="1:3" x14ac:dyDescent="0.25">
      <c r="A22" s="192"/>
      <c r="B22" s="11" t="s">
        <v>973</v>
      </c>
      <c r="C22" s="20">
        <v>44</v>
      </c>
    </row>
    <row r="23" spans="1:3" x14ac:dyDescent="0.25">
      <c r="A23" s="192"/>
      <c r="B23" s="11" t="s">
        <v>974</v>
      </c>
      <c r="C23" s="20">
        <v>3</v>
      </c>
    </row>
    <row r="24" spans="1:3" x14ac:dyDescent="0.25">
      <c r="A24" s="192"/>
      <c r="B24" s="11" t="s">
        <v>111</v>
      </c>
      <c r="C24" s="20">
        <v>238</v>
      </c>
    </row>
    <row r="25" spans="1:3" x14ac:dyDescent="0.25">
      <c r="A25" s="192"/>
      <c r="B25" s="11" t="s">
        <v>975</v>
      </c>
      <c r="C25" s="20">
        <v>10</v>
      </c>
    </row>
    <row r="26" spans="1:3" x14ac:dyDescent="0.25">
      <c r="A26" s="193"/>
      <c r="B26" s="11" t="s">
        <v>976</v>
      </c>
      <c r="C26" s="20">
        <v>4</v>
      </c>
    </row>
    <row r="27" spans="1:3" x14ac:dyDescent="0.25">
      <c r="A27" s="191" t="s">
        <v>977</v>
      </c>
      <c r="B27" s="11" t="s">
        <v>978</v>
      </c>
      <c r="C27" s="20">
        <v>92</v>
      </c>
    </row>
    <row r="28" spans="1:3" x14ac:dyDescent="0.25">
      <c r="A28" s="192"/>
      <c r="B28" s="11" t="s">
        <v>979</v>
      </c>
      <c r="C28" s="20">
        <v>81</v>
      </c>
    </row>
    <row r="29" spans="1:3" x14ac:dyDescent="0.25">
      <c r="A29" s="193"/>
      <c r="B29" s="11" t="s">
        <v>980</v>
      </c>
      <c r="C29" s="20">
        <v>7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168</v>
      </c>
    </row>
    <row r="34" spans="1:3" x14ac:dyDescent="0.25">
      <c r="A34" s="191" t="s">
        <v>983</v>
      </c>
      <c r="B34" s="11" t="s">
        <v>984</v>
      </c>
      <c r="C34" s="20">
        <v>12</v>
      </c>
    </row>
    <row r="35" spans="1:3" x14ac:dyDescent="0.25">
      <c r="A35" s="192"/>
      <c r="B35" s="11" t="s">
        <v>985</v>
      </c>
      <c r="C35" s="20">
        <v>12</v>
      </c>
    </row>
    <row r="36" spans="1:3" x14ac:dyDescent="0.25">
      <c r="A36" s="192"/>
      <c r="B36" s="11" t="s">
        <v>986</v>
      </c>
      <c r="C36" s="20">
        <v>0</v>
      </c>
    </row>
    <row r="37" spans="1:3" x14ac:dyDescent="0.25">
      <c r="A37" s="193"/>
      <c r="B37" s="11" t="s">
        <v>987</v>
      </c>
      <c r="C37" s="20">
        <v>0</v>
      </c>
    </row>
    <row r="38" spans="1:3" x14ac:dyDescent="0.25">
      <c r="A38" s="10" t="s">
        <v>988</v>
      </c>
      <c r="B38" s="15"/>
      <c r="C38" s="20">
        <v>2</v>
      </c>
    </row>
    <row r="39" spans="1:3" x14ac:dyDescent="0.25">
      <c r="A39" s="10" t="s">
        <v>989</v>
      </c>
      <c r="B39" s="15"/>
      <c r="C39" s="20">
        <v>91</v>
      </c>
    </row>
    <row r="40" spans="1:3" x14ac:dyDescent="0.25">
      <c r="A40" s="10" t="s">
        <v>990</v>
      </c>
      <c r="B40" s="15"/>
      <c r="C40" s="20">
        <v>58</v>
      </c>
    </row>
    <row r="41" spans="1:3" x14ac:dyDescent="0.25">
      <c r="A41" s="10" t="s">
        <v>991</v>
      </c>
      <c r="B41" s="15"/>
      <c r="C41" s="20">
        <v>35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3</v>
      </c>
    </row>
    <row r="44" spans="1:3" x14ac:dyDescent="0.25">
      <c r="A44" s="10" t="s">
        <v>994</v>
      </c>
      <c r="B44" s="15"/>
      <c r="C44" s="20">
        <v>3</v>
      </c>
    </row>
    <row r="45" spans="1:3" x14ac:dyDescent="0.25">
      <c r="A45" s="10" t="s">
        <v>995</v>
      </c>
      <c r="B45" s="15"/>
      <c r="C45" s="20">
        <v>15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91" t="s">
        <v>996</v>
      </c>
      <c r="B47" s="11" t="s">
        <v>997</v>
      </c>
      <c r="C47" s="20">
        <v>24</v>
      </c>
    </row>
    <row r="48" spans="1:3" x14ac:dyDescent="0.25">
      <c r="A48" s="192"/>
      <c r="B48" s="11" t="s">
        <v>998</v>
      </c>
      <c r="C48" s="20">
        <v>6</v>
      </c>
    </row>
    <row r="49" spans="1:3" x14ac:dyDescent="0.25">
      <c r="A49" s="192"/>
      <c r="B49" s="11" t="s">
        <v>999</v>
      </c>
      <c r="C49" s="20">
        <v>24</v>
      </c>
    </row>
    <row r="50" spans="1:3" x14ac:dyDescent="0.25">
      <c r="A50" s="192"/>
      <c r="B50" s="11" t="s">
        <v>1000</v>
      </c>
      <c r="C50" s="20">
        <v>1</v>
      </c>
    </row>
    <row r="51" spans="1:3" x14ac:dyDescent="0.25">
      <c r="A51" s="193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15</v>
      </c>
    </row>
    <row r="56" spans="1:3" x14ac:dyDescent="0.25">
      <c r="A56" s="191" t="s">
        <v>79</v>
      </c>
      <c r="B56" s="11" t="s">
        <v>1003</v>
      </c>
      <c r="C56" s="20">
        <v>36</v>
      </c>
    </row>
    <row r="57" spans="1:3" x14ac:dyDescent="0.25">
      <c r="A57" s="193"/>
      <c r="B57" s="11" t="s">
        <v>1004</v>
      </c>
      <c r="C57" s="20">
        <v>113</v>
      </c>
    </row>
    <row r="58" spans="1:3" x14ac:dyDescent="0.25">
      <c r="A58" s="191" t="s">
        <v>1005</v>
      </c>
      <c r="B58" s="11" t="s">
        <v>1006</v>
      </c>
      <c r="C58" s="20">
        <v>0</v>
      </c>
    </row>
    <row r="59" spans="1:3" x14ac:dyDescent="0.25">
      <c r="A59" s="193"/>
      <c r="B59" s="11" t="s">
        <v>1007</v>
      </c>
      <c r="C59" s="20">
        <v>0</v>
      </c>
    </row>
    <row r="60" spans="1:3" x14ac:dyDescent="0.25">
      <c r="A60" s="191" t="s">
        <v>1008</v>
      </c>
      <c r="B60" s="11" t="s">
        <v>1006</v>
      </c>
      <c r="C60" s="20">
        <v>15</v>
      </c>
    </row>
    <row r="61" spans="1:3" x14ac:dyDescent="0.25">
      <c r="A61" s="193"/>
      <c r="B61" s="11" t="s">
        <v>1007</v>
      </c>
      <c r="C61" s="21"/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0">
        <v>1086</v>
      </c>
    </row>
    <row r="66" spans="1:3" x14ac:dyDescent="0.25">
      <c r="A66" s="192"/>
      <c r="B66" s="11" t="s">
        <v>1010</v>
      </c>
      <c r="C66" s="20">
        <v>73</v>
      </c>
    </row>
    <row r="67" spans="1:3" x14ac:dyDescent="0.25">
      <c r="A67" s="192"/>
      <c r="B67" s="11" t="s">
        <v>1011</v>
      </c>
      <c r="C67" s="20">
        <v>32</v>
      </c>
    </row>
    <row r="68" spans="1:3" x14ac:dyDescent="0.25">
      <c r="A68" s="192"/>
      <c r="B68" s="11" t="s">
        <v>1012</v>
      </c>
      <c r="C68" s="20">
        <v>949</v>
      </c>
    </row>
    <row r="69" spans="1:3" x14ac:dyDescent="0.25">
      <c r="A69" s="193"/>
      <c r="B69" s="11" t="s">
        <v>1013</v>
      </c>
      <c r="C69" s="20">
        <v>32</v>
      </c>
    </row>
    <row r="70" spans="1:3" x14ac:dyDescent="0.25">
      <c r="A70" s="191" t="s">
        <v>1014</v>
      </c>
      <c r="B70" s="11" t="s">
        <v>1015</v>
      </c>
      <c r="C70" s="20">
        <v>0</v>
      </c>
    </row>
    <row r="71" spans="1:3" x14ac:dyDescent="0.25">
      <c r="A71" s="193"/>
      <c r="B71" s="11" t="s">
        <v>1016</v>
      </c>
      <c r="C71" s="20">
        <v>3</v>
      </c>
    </row>
    <row r="72" spans="1:3" x14ac:dyDescent="0.25">
      <c r="A72" s="191" t="s">
        <v>1017</v>
      </c>
      <c r="B72" s="11" t="s">
        <v>1018</v>
      </c>
      <c r="C72" s="20">
        <v>336</v>
      </c>
    </row>
    <row r="73" spans="1:3" x14ac:dyDescent="0.25">
      <c r="A73" s="192"/>
      <c r="B73" s="11" t="s">
        <v>1019</v>
      </c>
      <c r="C73" s="20">
        <v>30</v>
      </c>
    </row>
    <row r="74" spans="1:3" x14ac:dyDescent="0.25">
      <c r="A74" s="192"/>
      <c r="B74" s="11" t="s">
        <v>1020</v>
      </c>
      <c r="C74" s="20">
        <v>87</v>
      </c>
    </row>
    <row r="75" spans="1:3" x14ac:dyDescent="0.25">
      <c r="A75" s="192"/>
      <c r="B75" s="11" t="s">
        <v>1021</v>
      </c>
      <c r="C75" s="20">
        <v>103</v>
      </c>
    </row>
    <row r="76" spans="1:3" x14ac:dyDescent="0.25">
      <c r="A76" s="193"/>
      <c r="B76" s="11" t="s">
        <v>1013</v>
      </c>
      <c r="C76" s="20">
        <v>116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4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0">
        <v>128</v>
      </c>
    </row>
    <row r="87" spans="1:3" x14ac:dyDescent="0.25">
      <c r="A87" s="193"/>
      <c r="B87" s="11" t="s">
        <v>1013</v>
      </c>
      <c r="C87" s="20">
        <v>353</v>
      </c>
    </row>
    <row r="88" spans="1:3" x14ac:dyDescent="0.25">
      <c r="A88" s="191" t="s">
        <v>1028</v>
      </c>
      <c r="B88" s="11" t="s">
        <v>1018</v>
      </c>
      <c r="C88" s="20">
        <v>13</v>
      </c>
    </row>
    <row r="89" spans="1:3" x14ac:dyDescent="0.25">
      <c r="A89" s="193"/>
      <c r="B89" s="11" t="s">
        <v>1013</v>
      </c>
      <c r="C89" s="20">
        <v>22</v>
      </c>
    </row>
    <row r="90" spans="1:3" x14ac:dyDescent="0.25">
      <c r="A90" s="191" t="s">
        <v>1029</v>
      </c>
      <c r="B90" s="11" t="s">
        <v>1018</v>
      </c>
      <c r="C90" s="20">
        <v>94</v>
      </c>
    </row>
    <row r="91" spans="1:3" x14ac:dyDescent="0.25">
      <c r="A91" s="193"/>
      <c r="B91" s="11" t="s">
        <v>1013</v>
      </c>
      <c r="C91" s="20">
        <v>332</v>
      </c>
    </row>
    <row r="92" spans="1:3" x14ac:dyDescent="0.25">
      <c r="A92" s="191" t="s">
        <v>1030</v>
      </c>
      <c r="B92" s="11" t="s">
        <v>1018</v>
      </c>
      <c r="C92" s="20">
        <v>0</v>
      </c>
    </row>
    <row r="93" spans="1:3" x14ac:dyDescent="0.25">
      <c r="A93" s="193"/>
      <c r="B93" s="11" t="s">
        <v>1013</v>
      </c>
      <c r="C93" s="20">
        <v>0</v>
      </c>
    </row>
    <row r="94" spans="1:3" x14ac:dyDescent="0.25">
      <c r="A94" s="191" t="s">
        <v>1031</v>
      </c>
      <c r="B94" s="11" t="s">
        <v>1018</v>
      </c>
      <c r="C94" s="20">
        <v>71</v>
      </c>
    </row>
    <row r="95" spans="1:3" x14ac:dyDescent="0.25">
      <c r="A95" s="193"/>
      <c r="B95" s="11" t="s">
        <v>1013</v>
      </c>
      <c r="C95" s="20">
        <v>5</v>
      </c>
    </row>
    <row r="96" spans="1:3" x14ac:dyDescent="0.25">
      <c r="A96" s="191" t="s">
        <v>1032</v>
      </c>
      <c r="B96" s="11" t="s">
        <v>1018</v>
      </c>
      <c r="C96" s="20">
        <v>6</v>
      </c>
    </row>
    <row r="97" spans="1:3" x14ac:dyDescent="0.25">
      <c r="A97" s="193"/>
      <c r="B97" s="11" t="s">
        <v>1013</v>
      </c>
      <c r="C97" s="20">
        <v>1</v>
      </c>
    </row>
    <row r="98" spans="1:3" x14ac:dyDescent="0.25">
      <c r="A98" s="191" t="s">
        <v>1033</v>
      </c>
      <c r="B98" s="11" t="s">
        <v>1018</v>
      </c>
      <c r="C98" s="20">
        <v>0</v>
      </c>
    </row>
    <row r="99" spans="1:3" x14ac:dyDescent="0.25">
      <c r="A99" s="193"/>
      <c r="B99" s="11" t="s">
        <v>1013</v>
      </c>
      <c r="C99" s="20">
        <v>0</v>
      </c>
    </row>
    <row r="100" spans="1:3" x14ac:dyDescent="0.25">
      <c r="A100" s="10" t="s">
        <v>1034</v>
      </c>
      <c r="B100" s="15"/>
      <c r="C100" s="20">
        <v>0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0">
        <v>0</v>
      </c>
    </row>
    <row r="106" spans="1:3" x14ac:dyDescent="0.25">
      <c r="A106" s="193"/>
      <c r="B106" s="11" t="s">
        <v>1039</v>
      </c>
      <c r="C106" s="20">
        <v>7</v>
      </c>
    </row>
    <row r="107" spans="1:3" x14ac:dyDescent="0.25">
      <c r="A107" s="10" t="s">
        <v>1040</v>
      </c>
      <c r="B107" s="15"/>
      <c r="C107" s="20">
        <v>9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1</v>
      </c>
    </row>
    <row r="111" spans="1:3" x14ac:dyDescent="0.25">
      <c r="A111" s="10" t="s">
        <v>1044</v>
      </c>
      <c r="B111" s="15"/>
      <c r="C111" s="20">
        <v>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22"/>
    </row>
  </sheetData>
  <sheetProtection algorithmName="SHA-512" hashValue="RyO0Md2q/oK6eVUGwd48d7nlHc1yu4WnZm8Rsgogn9UdN8Srh4omQ5TL6ju1EwIrQgD/i3y1Lnv52FQbrSLWYA==" saltValue="tihu6FBBKSNjOzuDVI0jJ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0">
        <v>65</v>
      </c>
    </row>
    <row r="6" spans="1:3" x14ac:dyDescent="0.25">
      <c r="A6" s="192"/>
      <c r="B6" s="32" t="s">
        <v>304</v>
      </c>
      <c r="C6" s="20">
        <v>294</v>
      </c>
    </row>
    <row r="7" spans="1:3" x14ac:dyDescent="0.25">
      <c r="A7" s="192"/>
      <c r="B7" s="32" t="s">
        <v>1050</v>
      </c>
      <c r="C7" s="20">
        <v>25</v>
      </c>
    </row>
    <row r="8" spans="1:3" x14ac:dyDescent="0.25">
      <c r="A8" s="192"/>
      <c r="B8" s="32" t="s">
        <v>1051</v>
      </c>
      <c r="C8" s="20">
        <v>2</v>
      </c>
    </row>
    <row r="9" spans="1:3" x14ac:dyDescent="0.25">
      <c r="A9" s="192"/>
      <c r="B9" s="32" t="s">
        <v>1052</v>
      </c>
      <c r="C9" s="21"/>
    </row>
    <row r="10" spans="1:3" x14ac:dyDescent="0.25">
      <c r="A10" s="192"/>
      <c r="B10" s="32" t="s">
        <v>1053</v>
      </c>
      <c r="C10" s="20">
        <v>1</v>
      </c>
    </row>
    <row r="11" spans="1:3" x14ac:dyDescent="0.25">
      <c r="A11" s="193"/>
      <c r="B11" s="32" t="s">
        <v>1054</v>
      </c>
      <c r="C11" s="21"/>
    </row>
    <row r="12" spans="1:3" x14ac:dyDescent="0.25">
      <c r="A12" s="191" t="s">
        <v>1055</v>
      </c>
      <c r="B12" s="32" t="s">
        <v>65</v>
      </c>
      <c r="C12" s="20">
        <v>130</v>
      </c>
    </row>
    <row r="13" spans="1:3" x14ac:dyDescent="0.25">
      <c r="A13" s="192"/>
      <c r="B13" s="32" t="s">
        <v>1056</v>
      </c>
      <c r="C13" s="20">
        <v>58</v>
      </c>
    </row>
    <row r="14" spans="1:3" x14ac:dyDescent="0.25">
      <c r="A14" s="192"/>
      <c r="B14" s="32" t="s">
        <v>1057</v>
      </c>
      <c r="C14" s="20">
        <v>8</v>
      </c>
    </row>
    <row r="15" spans="1:3" x14ac:dyDescent="0.25">
      <c r="A15" s="193"/>
      <c r="B15" s="32" t="s">
        <v>1058</v>
      </c>
      <c r="C15" s="20">
        <v>5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0">
        <v>10</v>
      </c>
    </row>
    <row r="20" spans="1:3" x14ac:dyDescent="0.25">
      <c r="A20" s="10" t="s">
        <v>1061</v>
      </c>
      <c r="B20" s="33"/>
      <c r="C20" s="20">
        <v>7</v>
      </c>
    </row>
    <row r="21" spans="1:3" x14ac:dyDescent="0.25">
      <c r="A21" s="10" t="s">
        <v>1062</v>
      </c>
      <c r="B21" s="33"/>
      <c r="C21" s="20">
        <v>12</v>
      </c>
    </row>
    <row r="22" spans="1:3" x14ac:dyDescent="0.25">
      <c r="A22" s="10" t="s">
        <v>1063</v>
      </c>
      <c r="B22" s="33"/>
      <c r="C22" s="20">
        <v>25</v>
      </c>
    </row>
    <row r="23" spans="1:3" x14ac:dyDescent="0.25">
      <c r="A23" s="10" t="s">
        <v>1064</v>
      </c>
      <c r="B23" s="33"/>
      <c r="C23" s="20">
        <v>82</v>
      </c>
    </row>
    <row r="24" spans="1:3" x14ac:dyDescent="0.25">
      <c r="A24" s="10" t="s">
        <v>1065</v>
      </c>
      <c r="B24" s="33"/>
      <c r="C24" s="20">
        <v>129</v>
      </c>
    </row>
    <row r="25" spans="1:3" x14ac:dyDescent="0.25">
      <c r="A25" s="10" t="s">
        <v>1066</v>
      </c>
      <c r="B25" s="33"/>
      <c r="C25" s="20">
        <v>15</v>
      </c>
    </row>
    <row r="26" spans="1:3" x14ac:dyDescent="0.25">
      <c r="A26" s="10" t="s">
        <v>1067</v>
      </c>
      <c r="B26" s="33"/>
      <c r="C26" s="20">
        <v>0</v>
      </c>
    </row>
    <row r="27" spans="1:3" x14ac:dyDescent="0.25">
      <c r="A27" s="10" t="s">
        <v>1068</v>
      </c>
      <c r="B27" s="33"/>
      <c r="C27" s="20">
        <v>2</v>
      </c>
    </row>
    <row r="28" spans="1:3" x14ac:dyDescent="0.25">
      <c r="A28" s="10" t="s">
        <v>1069</v>
      </c>
      <c r="B28" s="33"/>
      <c r="C28" s="20">
        <v>28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0">
        <v>7</v>
      </c>
    </row>
    <row r="33" spans="1:6" x14ac:dyDescent="0.25">
      <c r="A33" s="10" t="s">
        <v>1072</v>
      </c>
      <c r="B33" s="33"/>
      <c r="C33" s="20">
        <v>14</v>
      </c>
    </row>
    <row r="34" spans="1:6" x14ac:dyDescent="0.25">
      <c r="A34" s="10" t="s">
        <v>1073</v>
      </c>
      <c r="B34" s="33"/>
      <c r="C34" s="20">
        <v>24</v>
      </c>
    </row>
    <row r="35" spans="1:6" x14ac:dyDescent="0.25">
      <c r="A35" s="10" t="s">
        <v>1074</v>
      </c>
      <c r="B35" s="33"/>
      <c r="C35" s="20">
        <v>39</v>
      </c>
    </row>
    <row r="36" spans="1:6" x14ac:dyDescent="0.25">
      <c r="A36" s="10" t="s">
        <v>1075</v>
      </c>
      <c r="B36" s="33"/>
      <c r="C36" s="20">
        <v>11</v>
      </c>
    </row>
    <row r="37" spans="1:6" x14ac:dyDescent="0.25">
      <c r="A37" s="10" t="s">
        <v>1076</v>
      </c>
      <c r="B37" s="33"/>
      <c r="C37" s="20">
        <v>22</v>
      </c>
    </row>
    <row r="38" spans="1:6" x14ac:dyDescent="0.25">
      <c r="A38" s="10" t="s">
        <v>1077</v>
      </c>
      <c r="B38" s="33"/>
      <c r="C38" s="20">
        <v>4</v>
      </c>
    </row>
    <row r="39" spans="1:6" x14ac:dyDescent="0.25">
      <c r="A39" s="10" t="s">
        <v>1078</v>
      </c>
      <c r="B39" s="33"/>
      <c r="C39" s="20">
        <v>2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0">
        <v>2</v>
      </c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12">
        <v>0</v>
      </c>
      <c r="D48" s="12">
        <v>1</v>
      </c>
      <c r="E48" s="12">
        <v>1</v>
      </c>
      <c r="F48" s="20">
        <v>0</v>
      </c>
    </row>
    <row r="49" spans="1:6" x14ac:dyDescent="0.25">
      <c r="A49" s="189"/>
      <c r="B49" s="11" t="s">
        <v>1084</v>
      </c>
      <c r="C49" s="16"/>
      <c r="D49" s="16"/>
      <c r="E49" s="16"/>
      <c r="F49" s="21"/>
    </row>
    <row r="50" spans="1:6" x14ac:dyDescent="0.25">
      <c r="A50" s="189"/>
      <c r="B50" s="11" t="s">
        <v>1085</v>
      </c>
      <c r="C50" s="16"/>
      <c r="D50" s="16"/>
      <c r="E50" s="16"/>
      <c r="F50" s="21"/>
    </row>
    <row r="51" spans="1:6" x14ac:dyDescent="0.25">
      <c r="A51" s="189"/>
      <c r="B51" s="11" t="s">
        <v>1086</v>
      </c>
      <c r="C51" s="16"/>
      <c r="D51" s="16"/>
      <c r="E51" s="16"/>
      <c r="F51" s="21"/>
    </row>
    <row r="52" spans="1:6" x14ac:dyDescent="0.25">
      <c r="A52" s="189"/>
      <c r="B52" s="11" t="s">
        <v>334</v>
      </c>
      <c r="C52" s="12">
        <v>17</v>
      </c>
      <c r="D52" s="12">
        <v>3</v>
      </c>
      <c r="E52" s="12">
        <v>0</v>
      </c>
      <c r="F52" s="20">
        <v>2</v>
      </c>
    </row>
    <row r="53" spans="1:6" x14ac:dyDescent="0.25">
      <c r="A53" s="189"/>
      <c r="B53" s="11" t="s">
        <v>1087</v>
      </c>
      <c r="C53" s="12">
        <v>146</v>
      </c>
      <c r="D53" s="12">
        <v>33</v>
      </c>
      <c r="E53" s="12">
        <v>1</v>
      </c>
      <c r="F53" s="20">
        <v>27</v>
      </c>
    </row>
    <row r="54" spans="1:6" x14ac:dyDescent="0.25">
      <c r="A54" s="189"/>
      <c r="B54" s="11" t="s">
        <v>1088</v>
      </c>
      <c r="C54" s="12">
        <v>26</v>
      </c>
      <c r="D54" s="12">
        <v>17</v>
      </c>
      <c r="E54" s="12">
        <v>1</v>
      </c>
      <c r="F54" s="20">
        <v>3</v>
      </c>
    </row>
    <row r="55" spans="1:6" x14ac:dyDescent="0.25">
      <c r="A55" s="189"/>
      <c r="B55" s="11" t="s">
        <v>1089</v>
      </c>
      <c r="C55" s="12">
        <v>1</v>
      </c>
      <c r="D55" s="12">
        <v>2</v>
      </c>
      <c r="E55" s="12">
        <v>0</v>
      </c>
      <c r="F55" s="20">
        <v>0</v>
      </c>
    </row>
    <row r="56" spans="1:6" x14ac:dyDescent="0.25">
      <c r="A56" s="189"/>
      <c r="B56" s="11" t="s">
        <v>1090</v>
      </c>
      <c r="C56" s="16"/>
      <c r="D56" s="16"/>
      <c r="E56" s="16"/>
      <c r="F56" s="21"/>
    </row>
    <row r="57" spans="1:6" x14ac:dyDescent="0.25">
      <c r="A57" s="189"/>
      <c r="B57" s="11" t="s">
        <v>1091</v>
      </c>
      <c r="C57" s="12">
        <v>24</v>
      </c>
      <c r="D57" s="12">
        <v>5</v>
      </c>
      <c r="E57" s="12">
        <v>0</v>
      </c>
      <c r="F57" s="20">
        <v>3</v>
      </c>
    </row>
    <row r="58" spans="1:6" x14ac:dyDescent="0.25">
      <c r="A58" s="189"/>
      <c r="B58" s="11" t="s">
        <v>1092</v>
      </c>
      <c r="C58" s="12">
        <v>16</v>
      </c>
      <c r="D58" s="12">
        <v>3</v>
      </c>
      <c r="E58" s="12">
        <v>1</v>
      </c>
      <c r="F58" s="20">
        <v>1</v>
      </c>
    </row>
    <row r="59" spans="1:6" x14ac:dyDescent="0.25">
      <c r="A59" s="189"/>
      <c r="B59" s="11" t="s">
        <v>1093</v>
      </c>
      <c r="C59" s="16"/>
      <c r="D59" s="16"/>
      <c r="E59" s="16"/>
      <c r="F59" s="21"/>
    </row>
    <row r="60" spans="1:6" x14ac:dyDescent="0.25">
      <c r="A60" s="189"/>
      <c r="B60" s="11" t="s">
        <v>405</v>
      </c>
      <c r="C60" s="12">
        <v>0</v>
      </c>
      <c r="D60" s="12">
        <v>1</v>
      </c>
      <c r="E60" s="12">
        <v>1</v>
      </c>
      <c r="F60" s="20">
        <v>0</v>
      </c>
    </row>
    <row r="61" spans="1:6" x14ac:dyDescent="0.25">
      <c r="A61" s="189"/>
      <c r="B61" s="11" t="s">
        <v>1094</v>
      </c>
      <c r="C61" s="12">
        <v>0</v>
      </c>
      <c r="D61" s="12">
        <v>0</v>
      </c>
      <c r="E61" s="12">
        <v>2</v>
      </c>
      <c r="F61" s="20">
        <v>0</v>
      </c>
    </row>
    <row r="62" spans="1:6" x14ac:dyDescent="0.25">
      <c r="A62" s="189"/>
      <c r="B62" s="11" t="s">
        <v>1095</v>
      </c>
      <c r="C62" s="12">
        <v>0</v>
      </c>
      <c r="D62" s="12">
        <v>1</v>
      </c>
      <c r="E62" s="12">
        <v>1</v>
      </c>
      <c r="F62" s="20">
        <v>0</v>
      </c>
    </row>
    <row r="63" spans="1:6" x14ac:dyDescent="0.25">
      <c r="A63" s="189"/>
      <c r="B63" s="11" t="s">
        <v>1096</v>
      </c>
      <c r="C63" s="16"/>
      <c r="D63" s="16"/>
      <c r="E63" s="16"/>
      <c r="F63" s="21"/>
    </row>
    <row r="64" spans="1:6" x14ac:dyDescent="0.25">
      <c r="A64" s="189"/>
      <c r="B64" s="11" t="s">
        <v>1097</v>
      </c>
      <c r="C64" s="12">
        <v>64</v>
      </c>
      <c r="D64" s="12">
        <v>45</v>
      </c>
      <c r="E64" s="12">
        <v>2</v>
      </c>
      <c r="F64" s="20">
        <v>23</v>
      </c>
    </row>
    <row r="65" spans="1:6" x14ac:dyDescent="0.25">
      <c r="A65" s="189"/>
      <c r="B65" s="11" t="s">
        <v>1098</v>
      </c>
      <c r="C65" s="16"/>
      <c r="D65" s="16"/>
      <c r="E65" s="16"/>
      <c r="F65" s="21"/>
    </row>
    <row r="66" spans="1:6" x14ac:dyDescent="0.25">
      <c r="A66" s="190"/>
      <c r="B66" s="11" t="s">
        <v>1099</v>
      </c>
      <c r="C66" s="16"/>
      <c r="D66" s="16"/>
      <c r="E66" s="16"/>
      <c r="F66" s="21"/>
    </row>
    <row r="67" spans="1:6" x14ac:dyDescent="0.25">
      <c r="A67" s="202" t="s">
        <v>1100</v>
      </c>
      <c r="B67" s="203"/>
      <c r="C67" s="29">
        <v>294</v>
      </c>
      <c r="D67" s="29">
        <v>111</v>
      </c>
      <c r="E67" s="29">
        <v>10</v>
      </c>
      <c r="F67" s="29">
        <v>59</v>
      </c>
    </row>
    <row r="68" spans="1:6" x14ac:dyDescent="0.25">
      <c r="A68" s="188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0">
        <v>0</v>
      </c>
    </row>
    <row r="69" spans="1:6" x14ac:dyDescent="0.25">
      <c r="A69" s="189"/>
      <c r="B69" s="11" t="s">
        <v>1102</v>
      </c>
      <c r="C69" s="16"/>
      <c r="D69" s="16"/>
      <c r="E69" s="16"/>
      <c r="F69" s="21"/>
    </row>
    <row r="70" spans="1:6" x14ac:dyDescent="0.25">
      <c r="A70" s="190"/>
      <c r="B70" s="11" t="s">
        <v>111</v>
      </c>
      <c r="C70" s="12">
        <v>8</v>
      </c>
      <c r="D70" s="12">
        <v>0</v>
      </c>
      <c r="E70" s="12">
        <v>0</v>
      </c>
      <c r="F70" s="20">
        <v>0</v>
      </c>
    </row>
    <row r="71" spans="1:6" x14ac:dyDescent="0.25">
      <c r="A71" s="202" t="s">
        <v>1103</v>
      </c>
      <c r="B71" s="203"/>
      <c r="C71" s="29">
        <v>9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hnMMsCysCt3XBpl1SCosn6fB2zSasADVeZuzzjdgoo95wTADMVsIQAQjoXafjBvkZlslPd4Dx0cy589KErvTrw==" saltValue="3ENhQBjNaDrpnHpTAqtiX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0">
        <v>568</v>
      </c>
    </row>
    <row r="6" spans="1:3" x14ac:dyDescent="0.25">
      <c r="A6" s="189"/>
      <c r="B6" s="11" t="s">
        <v>1049</v>
      </c>
      <c r="C6" s="20">
        <v>45</v>
      </c>
    </row>
    <row r="7" spans="1:3" x14ac:dyDescent="0.25">
      <c r="A7" s="189"/>
      <c r="B7" s="11" t="s">
        <v>1108</v>
      </c>
      <c r="C7" s="20">
        <v>1566</v>
      </c>
    </row>
    <row r="8" spans="1:3" x14ac:dyDescent="0.25">
      <c r="A8" s="189"/>
      <c r="B8" s="11" t="s">
        <v>1109</v>
      </c>
      <c r="C8" s="20">
        <v>238</v>
      </c>
    </row>
    <row r="9" spans="1:3" x14ac:dyDescent="0.25">
      <c r="A9" s="189"/>
      <c r="B9" s="11" t="s">
        <v>1051</v>
      </c>
      <c r="C9" s="20">
        <v>2</v>
      </c>
    </row>
    <row r="10" spans="1:3" x14ac:dyDescent="0.25">
      <c r="A10" s="189"/>
      <c r="B10" s="11" t="s">
        <v>1052</v>
      </c>
      <c r="C10" s="20">
        <v>4</v>
      </c>
    </row>
    <row r="11" spans="1:3" x14ac:dyDescent="0.25">
      <c r="A11" s="189"/>
      <c r="B11" s="11" t="s">
        <v>1110</v>
      </c>
      <c r="C11" s="21"/>
    </row>
    <row r="12" spans="1:3" x14ac:dyDescent="0.25">
      <c r="A12" s="190"/>
      <c r="B12" s="11" t="s">
        <v>1111</v>
      </c>
      <c r="C12" s="21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736</v>
      </c>
    </row>
    <row r="17" spans="1:3" x14ac:dyDescent="0.25">
      <c r="A17" s="19" t="s">
        <v>1114</v>
      </c>
      <c r="B17" s="15"/>
      <c r="C17" s="20">
        <v>44</v>
      </c>
    </row>
    <row r="18" spans="1:3" x14ac:dyDescent="0.25">
      <c r="A18" s="19" t="s">
        <v>1115</v>
      </c>
      <c r="B18" s="15"/>
      <c r="C18" s="20">
        <v>508</v>
      </c>
    </row>
    <row r="19" spans="1:3" x14ac:dyDescent="0.25">
      <c r="A19" s="19" t="s">
        <v>1116</v>
      </c>
      <c r="B19" s="15"/>
      <c r="C19" s="20">
        <v>33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5</v>
      </c>
    </row>
    <row r="24" spans="1:3" x14ac:dyDescent="0.25">
      <c r="A24" s="19" t="s">
        <v>1119</v>
      </c>
      <c r="B24" s="15"/>
      <c r="C24" s="20">
        <v>17</v>
      </c>
    </row>
    <row r="25" spans="1:3" x14ac:dyDescent="0.25">
      <c r="A25" s="19" t="s">
        <v>1120</v>
      </c>
      <c r="B25" s="15"/>
      <c r="C25" s="20">
        <v>5</v>
      </c>
    </row>
    <row r="26" spans="1:3" x14ac:dyDescent="0.25">
      <c r="A26" s="19" t="s">
        <v>1121</v>
      </c>
      <c r="B26" s="15"/>
      <c r="C26" s="21"/>
    </row>
    <row r="27" spans="1:3" x14ac:dyDescent="0.25">
      <c r="A27" s="19" t="s">
        <v>1122</v>
      </c>
      <c r="B27" s="15"/>
      <c r="C27" s="20">
        <v>1</v>
      </c>
    </row>
    <row r="28" spans="1:3" x14ac:dyDescent="0.25">
      <c r="A28" s="19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9" t="s">
        <v>1125</v>
      </c>
      <c r="B32" s="15"/>
      <c r="C32" s="21"/>
    </row>
    <row r="33" spans="1:3" x14ac:dyDescent="0.25">
      <c r="A33" s="19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37</v>
      </c>
    </row>
    <row r="38" spans="1:3" x14ac:dyDescent="0.25">
      <c r="A38" s="19" t="s">
        <v>1128</v>
      </c>
      <c r="B38" s="15"/>
      <c r="C38" s="20">
        <v>64</v>
      </c>
    </row>
    <row r="39" spans="1:3" x14ac:dyDescent="0.25">
      <c r="A39" s="19" t="s">
        <v>1129</v>
      </c>
      <c r="B39" s="15"/>
      <c r="C39" s="20">
        <v>502</v>
      </c>
    </row>
    <row r="40" spans="1:3" x14ac:dyDescent="0.25">
      <c r="A40" s="19" t="s">
        <v>1130</v>
      </c>
      <c r="B40" s="15"/>
      <c r="C40" s="20">
        <v>158</v>
      </c>
    </row>
    <row r="41" spans="1:3" x14ac:dyDescent="0.25">
      <c r="A41" s="19" t="s">
        <v>1131</v>
      </c>
      <c r="B41" s="15"/>
      <c r="C41" s="20">
        <v>224</v>
      </c>
    </row>
    <row r="42" spans="1:3" x14ac:dyDescent="0.25">
      <c r="A42" s="19" t="s">
        <v>1132</v>
      </c>
      <c r="B42" s="15"/>
      <c r="C42" s="20">
        <v>118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13</v>
      </c>
    </row>
    <row r="47" spans="1:3" x14ac:dyDescent="0.25">
      <c r="A47" s="19" t="s">
        <v>1135</v>
      </c>
      <c r="B47" s="15"/>
      <c r="C47" s="20">
        <v>36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0">
        <v>229</v>
      </c>
    </row>
    <row r="52" spans="1:6" x14ac:dyDescent="0.25">
      <c r="A52" s="189"/>
      <c r="B52" s="11" t="s">
        <v>1139</v>
      </c>
      <c r="C52" s="20">
        <v>202</v>
      </c>
    </row>
    <row r="53" spans="1:6" x14ac:dyDescent="0.25">
      <c r="A53" s="189"/>
      <c r="B53" s="11" t="s">
        <v>1140</v>
      </c>
      <c r="C53" s="20">
        <v>141</v>
      </c>
    </row>
    <row r="54" spans="1:6" x14ac:dyDescent="0.25">
      <c r="A54" s="190"/>
      <c r="B54" s="11" t="s">
        <v>1141</v>
      </c>
      <c r="C54" s="20">
        <v>3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9" t="s">
        <v>104</v>
      </c>
      <c r="B58" s="15"/>
      <c r="C58" s="21"/>
    </row>
    <row r="59" spans="1:6" x14ac:dyDescent="0.25">
      <c r="A59" s="19" t="s">
        <v>114</v>
      </c>
      <c r="B59" s="15"/>
      <c r="C59" s="21"/>
    </row>
    <row r="60" spans="1:6" x14ac:dyDescent="0.25">
      <c r="A60" s="19" t="s">
        <v>1080</v>
      </c>
      <c r="B60" s="15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2">
        <v>2</v>
      </c>
      <c r="D63" s="12">
        <v>0</v>
      </c>
      <c r="E63" s="12">
        <v>0</v>
      </c>
      <c r="F63" s="20">
        <v>0</v>
      </c>
    </row>
    <row r="64" spans="1:6" x14ac:dyDescent="0.25">
      <c r="A64" s="189"/>
      <c r="B64" s="11" t="s">
        <v>1084</v>
      </c>
      <c r="C64" s="12">
        <v>0</v>
      </c>
      <c r="D64" s="12">
        <v>1</v>
      </c>
      <c r="E64" s="12">
        <v>1</v>
      </c>
      <c r="F64" s="20">
        <v>0</v>
      </c>
    </row>
    <row r="65" spans="1:6" x14ac:dyDescent="0.25">
      <c r="A65" s="189"/>
      <c r="B65" s="11" t="s">
        <v>1085</v>
      </c>
      <c r="C65" s="12">
        <v>1</v>
      </c>
      <c r="D65" s="12">
        <v>0</v>
      </c>
      <c r="E65" s="12">
        <v>0</v>
      </c>
      <c r="F65" s="20">
        <v>0</v>
      </c>
    </row>
    <row r="66" spans="1:6" x14ac:dyDescent="0.25">
      <c r="A66" s="189"/>
      <c r="B66" s="11" t="s">
        <v>1086</v>
      </c>
      <c r="C66" s="12">
        <v>1</v>
      </c>
      <c r="D66" s="12">
        <v>0</v>
      </c>
      <c r="E66" s="12">
        <v>1</v>
      </c>
      <c r="F66" s="20">
        <v>0</v>
      </c>
    </row>
    <row r="67" spans="1:6" x14ac:dyDescent="0.25">
      <c r="A67" s="189"/>
      <c r="B67" s="11" t="s">
        <v>334</v>
      </c>
      <c r="C67" s="12">
        <v>13</v>
      </c>
      <c r="D67" s="12">
        <v>15</v>
      </c>
      <c r="E67" s="12">
        <v>0</v>
      </c>
      <c r="F67" s="20">
        <v>8</v>
      </c>
    </row>
    <row r="68" spans="1:6" x14ac:dyDescent="0.25">
      <c r="A68" s="189"/>
      <c r="B68" s="11" t="s">
        <v>1142</v>
      </c>
      <c r="C68" s="12">
        <v>580</v>
      </c>
      <c r="D68" s="12">
        <v>214</v>
      </c>
      <c r="E68" s="12">
        <v>12</v>
      </c>
      <c r="F68" s="20">
        <v>171</v>
      </c>
    </row>
    <row r="69" spans="1:6" x14ac:dyDescent="0.25">
      <c r="A69" s="189"/>
      <c r="B69" s="11" t="s">
        <v>1143</v>
      </c>
      <c r="C69" s="12">
        <v>213</v>
      </c>
      <c r="D69" s="12">
        <v>36</v>
      </c>
      <c r="E69" s="12">
        <v>4</v>
      </c>
      <c r="F69" s="20">
        <v>49</v>
      </c>
    </row>
    <row r="70" spans="1:6" x14ac:dyDescent="0.25">
      <c r="A70" s="189"/>
      <c r="B70" s="11" t="s">
        <v>1089</v>
      </c>
      <c r="C70" s="12">
        <v>23</v>
      </c>
      <c r="D70" s="12">
        <v>16</v>
      </c>
      <c r="E70" s="12">
        <v>1</v>
      </c>
      <c r="F70" s="20">
        <v>15</v>
      </c>
    </row>
    <row r="71" spans="1:6" x14ac:dyDescent="0.25">
      <c r="A71" s="189"/>
      <c r="B71" s="11" t="s">
        <v>1144</v>
      </c>
      <c r="C71" s="12">
        <v>0</v>
      </c>
      <c r="D71" s="12">
        <v>1</v>
      </c>
      <c r="E71" s="12">
        <v>0</v>
      </c>
      <c r="F71" s="20">
        <v>0</v>
      </c>
    </row>
    <row r="72" spans="1:6" x14ac:dyDescent="0.25">
      <c r="A72" s="189"/>
      <c r="B72" s="11" t="s">
        <v>1145</v>
      </c>
      <c r="C72" s="12">
        <v>121</v>
      </c>
      <c r="D72" s="12">
        <v>68</v>
      </c>
      <c r="E72" s="12">
        <v>6</v>
      </c>
      <c r="F72" s="20">
        <v>62</v>
      </c>
    </row>
    <row r="73" spans="1:6" x14ac:dyDescent="0.25">
      <c r="A73" s="189"/>
      <c r="B73" s="11" t="s">
        <v>1146</v>
      </c>
      <c r="C73" s="12">
        <v>81</v>
      </c>
      <c r="D73" s="12">
        <v>37</v>
      </c>
      <c r="E73" s="12">
        <v>5</v>
      </c>
      <c r="F73" s="20">
        <v>33</v>
      </c>
    </row>
    <row r="74" spans="1:6" x14ac:dyDescent="0.25">
      <c r="A74" s="189"/>
      <c r="B74" s="11" t="s">
        <v>1093</v>
      </c>
      <c r="C74" s="12">
        <v>10</v>
      </c>
      <c r="D74" s="12">
        <v>2</v>
      </c>
      <c r="E74" s="12">
        <v>0</v>
      </c>
      <c r="F74" s="20">
        <v>1</v>
      </c>
    </row>
    <row r="75" spans="1:6" x14ac:dyDescent="0.25">
      <c r="A75" s="189"/>
      <c r="B75" s="11" t="s">
        <v>405</v>
      </c>
      <c r="C75" s="12">
        <v>4</v>
      </c>
      <c r="D75" s="12">
        <v>3</v>
      </c>
      <c r="E75" s="12">
        <v>0</v>
      </c>
      <c r="F75" s="20">
        <v>0</v>
      </c>
    </row>
    <row r="76" spans="1:6" x14ac:dyDescent="0.25">
      <c r="A76" s="189"/>
      <c r="B76" s="11" t="s">
        <v>1094</v>
      </c>
      <c r="C76" s="16"/>
      <c r="D76" s="16"/>
      <c r="E76" s="16"/>
      <c r="F76" s="21"/>
    </row>
    <row r="77" spans="1:6" x14ac:dyDescent="0.25">
      <c r="A77" s="189"/>
      <c r="B77" s="11" t="s">
        <v>1095</v>
      </c>
      <c r="C77" s="12">
        <v>20</v>
      </c>
      <c r="D77" s="12">
        <v>5</v>
      </c>
      <c r="E77" s="12">
        <v>0</v>
      </c>
      <c r="F77" s="20">
        <v>2</v>
      </c>
    </row>
    <row r="78" spans="1:6" x14ac:dyDescent="0.25">
      <c r="A78" s="189"/>
      <c r="B78" s="11" t="s">
        <v>1096</v>
      </c>
      <c r="C78" s="16"/>
      <c r="D78" s="16"/>
      <c r="E78" s="16"/>
      <c r="F78" s="21"/>
    </row>
    <row r="79" spans="1:6" x14ac:dyDescent="0.25">
      <c r="A79" s="189"/>
      <c r="B79" s="11" t="s">
        <v>1097</v>
      </c>
      <c r="C79" s="12">
        <v>385</v>
      </c>
      <c r="D79" s="12">
        <v>224</v>
      </c>
      <c r="E79" s="12">
        <v>15</v>
      </c>
      <c r="F79" s="20">
        <v>153</v>
      </c>
    </row>
    <row r="80" spans="1:6" x14ac:dyDescent="0.25">
      <c r="A80" s="189"/>
      <c r="B80" s="11" t="s">
        <v>1098</v>
      </c>
      <c r="C80" s="12">
        <v>11</v>
      </c>
      <c r="D80" s="12">
        <v>10</v>
      </c>
      <c r="E80" s="12">
        <v>3</v>
      </c>
      <c r="F80" s="20">
        <v>7</v>
      </c>
    </row>
    <row r="81" spans="1:6" x14ac:dyDescent="0.25">
      <c r="A81" s="190"/>
      <c r="B81" s="11" t="s">
        <v>1099</v>
      </c>
      <c r="C81" s="12">
        <v>11</v>
      </c>
      <c r="D81" s="12">
        <v>2</v>
      </c>
      <c r="E81" s="12">
        <v>0</v>
      </c>
      <c r="F81" s="20">
        <v>0</v>
      </c>
    </row>
    <row r="82" spans="1:6" x14ac:dyDescent="0.25">
      <c r="A82" s="204" t="s">
        <v>1100</v>
      </c>
      <c r="B82" s="205"/>
      <c r="C82" s="29">
        <v>1476</v>
      </c>
      <c r="D82" s="29">
        <v>634</v>
      </c>
      <c r="E82" s="29">
        <v>48</v>
      </c>
      <c r="F82" s="29">
        <v>501</v>
      </c>
    </row>
    <row r="83" spans="1:6" x14ac:dyDescent="0.25">
      <c r="A83" s="188" t="s">
        <v>1147</v>
      </c>
      <c r="B83" s="11" t="s">
        <v>1101</v>
      </c>
      <c r="C83" s="12">
        <v>5</v>
      </c>
      <c r="D83" s="12">
        <v>0</v>
      </c>
      <c r="E83" s="12">
        <v>0</v>
      </c>
      <c r="F83" s="20">
        <v>0</v>
      </c>
    </row>
    <row r="84" spans="1:6" x14ac:dyDescent="0.25">
      <c r="A84" s="189"/>
      <c r="B84" s="11" t="s">
        <v>1102</v>
      </c>
      <c r="C84" s="16"/>
      <c r="D84" s="16"/>
      <c r="E84" s="16"/>
      <c r="F84" s="21"/>
    </row>
    <row r="85" spans="1:6" x14ac:dyDescent="0.25">
      <c r="A85" s="190"/>
      <c r="B85" s="11" t="s">
        <v>111</v>
      </c>
      <c r="C85" s="12">
        <v>53</v>
      </c>
      <c r="D85" s="12">
        <v>0</v>
      </c>
      <c r="E85" s="12">
        <v>5</v>
      </c>
      <c r="F85" s="20">
        <v>33</v>
      </c>
    </row>
    <row r="86" spans="1:6" x14ac:dyDescent="0.25">
      <c r="A86" s="204" t="s">
        <v>1148</v>
      </c>
      <c r="B86" s="205"/>
      <c r="C86" s="29">
        <v>58</v>
      </c>
      <c r="D86" s="29">
        <v>0</v>
      </c>
      <c r="E86" s="29">
        <v>5</v>
      </c>
      <c r="F86" s="29">
        <v>33</v>
      </c>
    </row>
    <row r="87" spans="1:6" x14ac:dyDescent="0.25">
      <c r="A87" s="22"/>
    </row>
  </sheetData>
  <sheetProtection algorithmName="SHA-512" hashValue="yewwtJ/UmnyBY87Kf7wW3LkuQiM61ZGyeRj82KfvxJ2eGOJuquExI/Ryvkift8wACLEcm4dOBiSbcyHlVdzzMg==" saltValue="5LO8AwVBUG3hnr1TMGXbB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6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4</v>
      </c>
    </row>
    <row r="6" spans="1:3" ht="22.5" x14ac:dyDescent="0.25">
      <c r="A6" s="10" t="s">
        <v>1152</v>
      </c>
      <c r="B6" s="15"/>
      <c r="C6" s="20">
        <v>449</v>
      </c>
    </row>
    <row r="7" spans="1:3" x14ac:dyDescent="0.25">
      <c r="A7" s="10" t="s">
        <v>1153</v>
      </c>
      <c r="B7" s="15"/>
      <c r="C7" s="20">
        <v>86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3</v>
      </c>
    </row>
    <row r="14" spans="1:3" ht="22.5" x14ac:dyDescent="0.25">
      <c r="A14" s="10" t="s">
        <v>1152</v>
      </c>
      <c r="B14" s="15"/>
      <c r="C14" s="20">
        <v>12</v>
      </c>
    </row>
    <row r="15" spans="1:3" x14ac:dyDescent="0.25">
      <c r="A15" s="10" t="s">
        <v>1157</v>
      </c>
      <c r="B15" s="15"/>
      <c r="C15" s="20">
        <v>24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20</v>
      </c>
    </row>
    <row r="22" spans="1:3" x14ac:dyDescent="0.25">
      <c r="A22" s="10" t="s">
        <v>1159</v>
      </c>
      <c r="B22" s="15"/>
      <c r="C22" s="20">
        <v>10</v>
      </c>
    </row>
    <row r="23" spans="1:3" ht="22.5" x14ac:dyDescent="0.25">
      <c r="A23" s="10" t="s">
        <v>1160</v>
      </c>
      <c r="B23" s="15"/>
      <c r="C23" s="20">
        <v>10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8</v>
      </c>
    </row>
    <row r="29" spans="1:3" x14ac:dyDescent="0.25">
      <c r="A29" s="10" t="s">
        <v>1164</v>
      </c>
      <c r="B29" s="15"/>
      <c r="C29" s="20">
        <v>20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5</v>
      </c>
    </row>
    <row r="36" spans="1:3" ht="22.5" x14ac:dyDescent="0.25">
      <c r="A36" s="10" t="s">
        <v>1169</v>
      </c>
      <c r="B36" s="15"/>
      <c r="C36" s="20">
        <v>0</v>
      </c>
    </row>
    <row r="37" spans="1:3" x14ac:dyDescent="0.25">
      <c r="A37" s="22"/>
    </row>
  </sheetData>
  <sheetProtection algorithmName="SHA-512" hashValue="gCoSj5riC3tsNKrQvZcaZBuHfgAVd/tmMwAmEUgdVzaXgxQIP9h1a2xgoMZRUqWgq09Yf4KcTh8Bj4GtYO3MLQ==" saltValue="VWNe/K//Hth50D+IHOnfH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7.425781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10</v>
      </c>
    </row>
    <row r="6" spans="1:3" x14ac:dyDescent="0.25">
      <c r="A6" s="10" t="s">
        <v>1173</v>
      </c>
      <c r="B6" s="15"/>
      <c r="C6" s="20">
        <v>1</v>
      </c>
    </row>
    <row r="7" spans="1:3" x14ac:dyDescent="0.25">
      <c r="A7" s="10" t="s">
        <v>1174</v>
      </c>
      <c r="B7" s="15"/>
      <c r="C7" s="21"/>
    </row>
    <row r="8" spans="1:3" x14ac:dyDescent="0.25">
      <c r="A8" s="10" t="s">
        <v>1175</v>
      </c>
      <c r="B8" s="15"/>
      <c r="C8" s="20">
        <v>5</v>
      </c>
    </row>
    <row r="9" spans="1:3" x14ac:dyDescent="0.25">
      <c r="A9" s="10" t="s">
        <v>1176</v>
      </c>
      <c r="B9" s="15"/>
      <c r="C9" s="21"/>
    </row>
    <row r="10" spans="1:3" x14ac:dyDescent="0.25">
      <c r="A10" s="10" t="s">
        <v>1177</v>
      </c>
      <c r="B10" s="15"/>
      <c r="C10" s="21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6</v>
      </c>
    </row>
    <row r="15" spans="1:3" x14ac:dyDescent="0.25">
      <c r="A15" s="10" t="s">
        <v>1180</v>
      </c>
      <c r="B15" s="15"/>
      <c r="C15" s="20">
        <v>1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/>
    </row>
    <row r="21" spans="1:3" x14ac:dyDescent="0.25">
      <c r="A21" s="10" t="s">
        <v>1184</v>
      </c>
      <c r="B21" s="15"/>
      <c r="C21" s="21"/>
    </row>
    <row r="22" spans="1:3" x14ac:dyDescent="0.25">
      <c r="A22" s="10" t="s">
        <v>1185</v>
      </c>
      <c r="B22" s="15"/>
      <c r="C22" s="20">
        <v>4</v>
      </c>
    </row>
    <row r="23" spans="1:3" x14ac:dyDescent="0.25">
      <c r="A23" s="10" t="s">
        <v>1113</v>
      </c>
      <c r="B23" s="15"/>
      <c r="C23" s="21"/>
    </row>
    <row r="24" spans="1:3" x14ac:dyDescent="0.25">
      <c r="A24" s="10" t="s">
        <v>1186</v>
      </c>
      <c r="B24" s="15"/>
      <c r="C24" s="20">
        <v>1</v>
      </c>
    </row>
    <row r="25" spans="1:3" x14ac:dyDescent="0.25">
      <c r="A25" s="10" t="s">
        <v>1187</v>
      </c>
      <c r="B25" s="15"/>
      <c r="C25" s="21"/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1"/>
    </row>
    <row r="30" spans="1:3" x14ac:dyDescent="0.25">
      <c r="A30" s="10" t="s">
        <v>1184</v>
      </c>
      <c r="B30" s="15"/>
      <c r="C30" s="21"/>
    </row>
    <row r="31" spans="1:3" x14ac:dyDescent="0.25">
      <c r="A31" s="10" t="s">
        <v>1185</v>
      </c>
      <c r="B31" s="15"/>
      <c r="C31" s="21"/>
    </row>
    <row r="32" spans="1:3" x14ac:dyDescent="0.25">
      <c r="A32" s="10" t="s">
        <v>1113</v>
      </c>
      <c r="B32" s="15"/>
      <c r="C32" s="21"/>
    </row>
    <row r="33" spans="1:3" x14ac:dyDescent="0.25">
      <c r="A33" s="10" t="s">
        <v>1186</v>
      </c>
      <c r="B33" s="15"/>
      <c r="C33" s="21"/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>
        <v>2</v>
      </c>
    </row>
    <row r="38" spans="1:3" x14ac:dyDescent="0.25">
      <c r="A38" s="10" t="s">
        <v>1184</v>
      </c>
      <c r="B38" s="15"/>
      <c r="C38" s="21"/>
    </row>
    <row r="39" spans="1:3" x14ac:dyDescent="0.25">
      <c r="A39" s="10" t="s">
        <v>1185</v>
      </c>
      <c r="B39" s="15"/>
      <c r="C39" s="21"/>
    </row>
    <row r="40" spans="1:3" x14ac:dyDescent="0.25">
      <c r="A40" s="10" t="s">
        <v>1113</v>
      </c>
      <c r="B40" s="15"/>
      <c r="C40" s="20">
        <v>2</v>
      </c>
    </row>
    <row r="41" spans="1:3" x14ac:dyDescent="0.25">
      <c r="A41" s="10" t="s">
        <v>1186</v>
      </c>
      <c r="B41" s="15"/>
      <c r="C41" s="21"/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1"/>
    </row>
    <row r="46" spans="1:3" x14ac:dyDescent="0.25">
      <c r="A46" s="10" t="s">
        <v>1184</v>
      </c>
      <c r="B46" s="15"/>
      <c r="C46" s="21"/>
    </row>
    <row r="47" spans="1:3" x14ac:dyDescent="0.25">
      <c r="A47" s="10" t="s">
        <v>1185</v>
      </c>
      <c r="B47" s="15"/>
      <c r="C47" s="21"/>
    </row>
    <row r="48" spans="1:3" x14ac:dyDescent="0.25">
      <c r="A48" s="10" t="s">
        <v>1113</v>
      </c>
      <c r="B48" s="15"/>
      <c r="C48" s="20">
        <v>1</v>
      </c>
    </row>
    <row r="49" spans="1:3" x14ac:dyDescent="0.25">
      <c r="A49" s="10" t="s">
        <v>1186</v>
      </c>
      <c r="B49" s="15"/>
      <c r="C49" s="21"/>
    </row>
    <row r="50" spans="1:3" x14ac:dyDescent="0.25">
      <c r="A50" s="22"/>
    </row>
  </sheetData>
  <sheetProtection algorithmName="SHA-512" hashValue="IC5qxDorH1eNchXefX9feL/r8XdOHe0U71Bvj2V4MWWNY0Vb2JO06EGsHO5W6AN1o8ct0s3qeR5liLoUk4X5KQ==" saltValue="LuGwORMBHhWGOpJ3ttBGB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429</v>
      </c>
      <c r="D4" s="29">
        <v>465</v>
      </c>
      <c r="E4" s="30">
        <v>-1</v>
      </c>
      <c r="F4" s="29">
        <v>822</v>
      </c>
      <c r="G4" s="29">
        <v>648</v>
      </c>
      <c r="H4" s="29">
        <v>118</v>
      </c>
      <c r="I4" s="29">
        <v>90</v>
      </c>
      <c r="J4" s="29">
        <v>0</v>
      </c>
      <c r="K4" s="29">
        <v>0</v>
      </c>
      <c r="L4" s="29">
        <v>0</v>
      </c>
      <c r="M4" s="29">
        <v>0</v>
      </c>
      <c r="N4" s="29">
        <v>12</v>
      </c>
      <c r="O4" s="29">
        <v>0</v>
      </c>
      <c r="P4" s="29">
        <v>744</v>
      </c>
    </row>
    <row r="5" spans="1:16" ht="45" x14ac:dyDescent="0.25">
      <c r="A5" s="35" t="s">
        <v>646</v>
      </c>
      <c r="B5" s="35" t="s">
        <v>647</v>
      </c>
      <c r="C5" s="12">
        <v>8</v>
      </c>
      <c r="D5" s="12">
        <v>9</v>
      </c>
      <c r="E5" s="28">
        <v>-1</v>
      </c>
      <c r="F5" s="12">
        <v>9</v>
      </c>
      <c r="G5" s="12">
        <v>9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9</v>
      </c>
    </row>
    <row r="6" spans="1:16" ht="33.75" x14ac:dyDescent="0.25">
      <c r="A6" s="35" t="s">
        <v>648</v>
      </c>
      <c r="B6" s="35" t="s">
        <v>649</v>
      </c>
      <c r="C6" s="12">
        <v>240</v>
      </c>
      <c r="D6" s="12">
        <v>249</v>
      </c>
      <c r="E6" s="28">
        <v>-1</v>
      </c>
      <c r="F6" s="12">
        <v>485</v>
      </c>
      <c r="G6" s="12">
        <v>354</v>
      </c>
      <c r="H6" s="12">
        <v>57</v>
      </c>
      <c r="I6" s="12">
        <v>30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394</v>
      </c>
    </row>
    <row r="7" spans="1:16" ht="22.5" x14ac:dyDescent="0.25">
      <c r="A7" s="35" t="s">
        <v>650</v>
      </c>
      <c r="B7" s="35" t="s">
        <v>651</v>
      </c>
      <c r="C7" s="12">
        <v>48</v>
      </c>
      <c r="D7" s="12">
        <v>41</v>
      </c>
      <c r="E7" s="28">
        <v>0</v>
      </c>
      <c r="F7" s="12">
        <v>18</v>
      </c>
      <c r="G7" s="12">
        <v>11</v>
      </c>
      <c r="H7" s="12">
        <v>13</v>
      </c>
      <c r="I7" s="12">
        <v>12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0</v>
      </c>
      <c r="P7" s="20">
        <v>24</v>
      </c>
    </row>
    <row r="8" spans="1:16" ht="33.75" x14ac:dyDescent="0.25">
      <c r="A8" s="35" t="s">
        <v>652</v>
      </c>
      <c r="B8" s="35" t="s">
        <v>653</v>
      </c>
      <c r="C8" s="12">
        <v>1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5" t="s">
        <v>654</v>
      </c>
      <c r="B9" s="35" t="s">
        <v>655</v>
      </c>
      <c r="C9" s="12">
        <v>8</v>
      </c>
      <c r="D9" s="12">
        <v>10</v>
      </c>
      <c r="E9" s="28">
        <v>-1</v>
      </c>
      <c r="F9" s="12">
        <v>13</v>
      </c>
      <c r="G9" s="12">
        <v>9</v>
      </c>
      <c r="H9" s="12">
        <v>7</v>
      </c>
      <c r="I9" s="12">
        <v>8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15</v>
      </c>
    </row>
    <row r="10" spans="1:16" ht="22.5" x14ac:dyDescent="0.25">
      <c r="A10" s="35" t="s">
        <v>656</v>
      </c>
      <c r="B10" s="35" t="s">
        <v>657</v>
      </c>
      <c r="C10" s="12">
        <v>117</v>
      </c>
      <c r="D10" s="12">
        <v>142</v>
      </c>
      <c r="E10" s="28">
        <v>-1</v>
      </c>
      <c r="F10" s="12">
        <v>294</v>
      </c>
      <c r="G10" s="12">
        <v>265</v>
      </c>
      <c r="H10" s="12">
        <v>39</v>
      </c>
      <c r="I10" s="12">
        <v>39</v>
      </c>
      <c r="J10" s="12">
        <v>0</v>
      </c>
      <c r="K10" s="12">
        <v>0</v>
      </c>
      <c r="L10" s="12">
        <v>0</v>
      </c>
      <c r="M10" s="12">
        <v>0</v>
      </c>
      <c r="N10" s="12">
        <v>11</v>
      </c>
      <c r="O10" s="12">
        <v>0</v>
      </c>
      <c r="P10" s="20">
        <v>302</v>
      </c>
    </row>
    <row r="11" spans="1:16" ht="45" x14ac:dyDescent="0.25">
      <c r="A11" s="35" t="s">
        <v>658</v>
      </c>
      <c r="B11" s="35" t="s">
        <v>659</v>
      </c>
      <c r="C11" s="12">
        <v>7</v>
      </c>
      <c r="D11" s="12">
        <v>14</v>
      </c>
      <c r="E11" s="28">
        <v>-1</v>
      </c>
      <c r="F11" s="12">
        <v>3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2"/>
    </row>
  </sheetData>
  <sheetProtection algorithmName="SHA-512" hashValue="bkHC4MpWRWjwqlWkqapinORslDIRakhjs50rUO3C/LC1dxfk1q9Nj5HYGM/MsBpKO0FYDuDur5bjGm7R6e91yQ==" saltValue="TuQgdPoa0kaZddlVVYMSg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2026-06-03T07:30:29Z</dcterms:created>
  <dcterms:modified xsi:type="dcterms:W3CDTF">2026-06-19T11:15:21Z</dcterms:modified>
</cp:coreProperties>
</file>