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3328688-6DD8-4C03-9136-8DE270C753DE}" xr6:coauthVersionLast="47" xr6:coauthVersionMax="47" xr10:uidLastSave="{00000000-0000-0000-0000-000000000000}"/>
  <workbookProtection workbookAlgorithmName="SHA-512" workbookHashValue="+KxmAJJNi2WMqSmV7oZ/F1dTTQOWvnta/CfBGoMcFeehlaovODOWXrT8SXb1802aHdftIrDRqaH1ihSMIfK89w==" workbookSaltValue="1+zMrNmEG0pbtqePNQoXS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K43" i="15" s="1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L43" i="15" s="1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F43" i="15"/>
  <c r="D123" i="15" l="1"/>
  <c r="D82" i="15"/>
  <c r="E82" i="15"/>
  <c r="G43" i="15"/>
  <c r="D43" i="15"/>
  <c r="H43" i="15"/>
  <c r="I43" i="15"/>
  <c r="E43" i="15"/>
  <c r="J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4E2C4B5-E282-4585-A3EE-6664B72D0F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0A1C2CB-4E6D-4666-B5AB-9E609249FE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F7C920E-103E-414E-9EF6-C0A8E06E5A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DA25A1-7A65-4B62-B374-CD9BACE18E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23068B-B1CB-47D6-A4C4-B5545077F4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C20E0B8-D46C-4191-A993-24DCBF981F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423C2E0-A0C8-457D-B679-F5A427B122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1376094-6708-4C5C-8CF7-FBC243C982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C921D9F-DD06-4A09-8480-EBD7FBAC09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11C29A4-48E4-4FD4-A8AE-66010A44CA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9BA1D5C-27B3-43F1-BBB8-97357AE00D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071F753-0FA7-4F29-BF53-ED8277D884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C8887CB-4F49-42CA-AE2F-699F785674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59CBDA-F823-4FA6-AD2E-A3F90801E5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0DAB90-3C99-406A-A88E-418E09A26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183606-AA32-4409-8EFA-38353C674B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4D840B1-D933-4572-8D75-E0FE5E3202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2407F51-518C-4202-AE3E-E4673FB038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C30CC9B-F917-40E3-9D98-EAB1F1394D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2563445-BE45-466C-AEC2-2BD30B21DC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D6770CB-201C-418B-817E-25A335CF25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13793C-464E-40BF-9D5C-D366E9C0C9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58EAFB9-C1FB-4B3E-8010-B672275BE6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0AABEEE-3F62-4538-B812-D8D1C8FC88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1BE48AB-0EEA-45FA-8F1C-6B6980FEE0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8BB2D28-0AC3-4538-90BD-12A726B182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D752F61-7113-4501-9F46-8D03370684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4DFE4F9-3423-499A-9E9D-6E3B2D1719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CF65E96-61FA-4314-B51C-C6AE0D90BE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2BD3BE5-5B9E-4140-9A79-C9EFE98DA3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76607B4-5284-4946-ACC5-54DCA88DBB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E98BDCE-04E5-4B24-ABFE-7035F2FDEF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<sst xmlns="http://schemas.openxmlformats.org/spreadsheetml/2006/main" count="2910" uniqueCount="1839">
  <si>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</si>
  <si>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</si>
  <si>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</si>
  <si>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</si>
  <si>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</si>
  <si>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</si>
  <si>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</si>
  <si>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Araba/Álava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</si>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</sst>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A2DE39E-CEDB-4F2C-8FA9-5F4684C1D907}"/>
    <cellStyle name="Normal" xfId="0" builtinId="0"/>
    <cellStyle name="Normal 2" xfId="1" xr:uid="{BF7D8AEF-BA43-4632-816A-247F087562B6}"/>
    <cellStyle name="Normal 3" xfId="3" xr:uid="{DCC109A9-ACE6-4EF6-A661-EC5AF08AD56E}"/>
    <cellStyle name="Normal 3 2" xfId="4" xr:uid="{599E5482-DE6E-4911-B244-490F402CAE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18-4FF9-B165-6DDA3526D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18-4FF9-B165-6DDA3526DA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2234</c:v>
                </c:pt>
                <c:pt idx="1">
                  <c:v>5905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8-4FF9-B165-6DDA3526D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E4-4BAA-8BEF-51129CBAF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E4-4BAA-8BEF-51129CBAF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E4-4BAA-8BEF-51129CBAF3F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483</c:v>
                </c:pt>
                <c:pt idx="2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E4-4BAA-8BEF-51129CBAF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A9-41F4-A419-8243E95B5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A9-41F4-A419-8243E95B5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A9-41F4-A419-8243E95B55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9-41F4-A419-8243E95B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17-4BD5-83D3-BD826186C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17-4BD5-83D3-BD826186C1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24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7-4BD5-83D3-BD826186C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29-4E4D-BE72-DDB168CC6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29-4E4D-BE72-DDB168CC65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3460</c:v>
                </c:pt>
                <c:pt idx="1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29-4E4D-BE72-DDB168CC6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524</c:v>
              </c:pt>
              <c:pt idx="1">
                <c:v>1280</c:v>
              </c:pt>
              <c:pt idx="2">
                <c:v>22</c:v>
              </c:pt>
              <c:pt idx="3">
                <c:v>1</c:v>
              </c:pt>
              <c:pt idx="4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1-542A-4896-9734-1242A7588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970</c:v>
              </c:pt>
              <c:pt idx="1">
                <c:v>987</c:v>
              </c:pt>
              <c:pt idx="2">
                <c:v>35</c:v>
              </c:pt>
              <c:pt idx="3">
                <c:v>13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B23-44A2-89AF-8D093654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31</c:v>
              </c:pt>
              <c:pt idx="2">
                <c:v>6</c:v>
              </c:pt>
              <c:pt idx="3">
                <c:v>14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BCE-4DF1-8076-349B2451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33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C19-4F8A-8E24-B3A00CD8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1198</c:v>
              </c:pt>
              <c:pt idx="1">
                <c:v>28</c:v>
              </c:pt>
              <c:pt idx="2">
                <c:v>257</c:v>
              </c:pt>
              <c:pt idx="3">
                <c:v>18</c:v>
              </c:pt>
              <c:pt idx="4">
                <c:v>43</c:v>
              </c:pt>
              <c:pt idx="5">
                <c:v>37</c:v>
              </c:pt>
              <c:pt idx="6">
                <c:v>2</c:v>
              </c:pt>
              <c:pt idx="7">
                <c:v>58</c:v>
              </c:pt>
              <c:pt idx="8">
                <c:v>364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817-4CD1-9B03-3EEE5CE6B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181</c:v>
              </c:pt>
              <c:pt idx="1">
                <c:v>203</c:v>
              </c:pt>
              <c:pt idx="2">
                <c:v>14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19CA-46BA-8BB3-2E609B64C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17-495B-9764-B2B4472E7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17-495B-9764-B2B4472E7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17-495B-9764-B2B4472E7F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162</c:v>
                </c:pt>
                <c:pt idx="1">
                  <c:v>448</c:v>
                </c:pt>
                <c:pt idx="2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17-495B-9764-B2B4472E7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737</c:v>
              </c:pt>
              <c:pt idx="1">
                <c:v>1192</c:v>
              </c:pt>
              <c:pt idx="2">
                <c:v>634</c:v>
              </c:pt>
              <c:pt idx="3">
                <c:v>328</c:v>
              </c:pt>
              <c:pt idx="4">
                <c:v>2953</c:v>
              </c:pt>
              <c:pt idx="5">
                <c:v>125</c:v>
              </c:pt>
              <c:pt idx="6">
                <c:v>191</c:v>
              </c:pt>
              <c:pt idx="7">
                <c:v>231</c:v>
              </c:pt>
              <c:pt idx="8">
                <c:v>457</c:v>
              </c:pt>
              <c:pt idx="9">
                <c:v>298</c:v>
              </c:pt>
              <c:pt idx="10">
                <c:v>324</c:v>
              </c:pt>
              <c:pt idx="11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1-3F11-4FE2-ABF7-9CA60852A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72</c:v>
              </c:pt>
              <c:pt idx="1">
                <c:v>469</c:v>
              </c:pt>
              <c:pt idx="2">
                <c:v>193</c:v>
              </c:pt>
              <c:pt idx="3">
                <c:v>179</c:v>
              </c:pt>
              <c:pt idx="4">
                <c:v>557</c:v>
              </c:pt>
              <c:pt idx="5">
                <c:v>204</c:v>
              </c:pt>
              <c:pt idx="6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1-7980-421F-AB18-DDF4C165A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</c:v>
              </c:pt>
              <c:pt idx="1">
                <c:v>182</c:v>
              </c:pt>
              <c:pt idx="2">
                <c:v>109</c:v>
              </c:pt>
              <c:pt idx="3">
                <c:v>14</c:v>
              </c:pt>
              <c:pt idx="4">
                <c:v>102</c:v>
              </c:pt>
              <c:pt idx="5">
                <c:v>62</c:v>
              </c:pt>
              <c:pt idx="6">
                <c:v>444</c:v>
              </c:pt>
              <c:pt idx="7">
                <c:v>16</c:v>
              </c:pt>
              <c:pt idx="8">
                <c:v>108</c:v>
              </c:pt>
              <c:pt idx="9">
                <c:v>20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2DF-4AA2-8E16-8E50569E1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142</c:v>
              </c:pt>
              <c:pt idx="1">
                <c:v>112</c:v>
              </c:pt>
              <c:pt idx="2">
                <c:v>72</c:v>
              </c:pt>
              <c:pt idx="3">
                <c:v>719</c:v>
              </c:pt>
              <c:pt idx="4">
                <c:v>61</c:v>
              </c:pt>
              <c:pt idx="5">
                <c:v>61</c:v>
              </c:pt>
              <c:pt idx="6">
                <c:v>76</c:v>
              </c:pt>
              <c:pt idx="7">
                <c:v>137</c:v>
              </c:pt>
              <c:pt idx="8">
                <c:v>52</c:v>
              </c:pt>
              <c:pt idx="9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C7C4-4E56-8FA7-00D8C870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128</c:v>
              </c:pt>
              <c:pt idx="1">
                <c:v>116</c:v>
              </c:pt>
              <c:pt idx="2">
                <c:v>514</c:v>
              </c:pt>
              <c:pt idx="3">
                <c:v>58</c:v>
              </c:pt>
              <c:pt idx="4">
                <c:v>70</c:v>
              </c:pt>
              <c:pt idx="5">
                <c:v>115</c:v>
              </c:pt>
              <c:pt idx="6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1-F092-4E33-97CA-9E495C231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3</c:v>
              </c:pt>
              <c:pt idx="2">
                <c:v>1</c:v>
              </c:pt>
              <c:pt idx="3">
                <c:v>17</c:v>
              </c:pt>
              <c:pt idx="4">
                <c:v>2</c:v>
              </c:pt>
              <c:pt idx="5">
                <c:v>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BC3-47C1-AE23-7EB139AC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3C2C-40CC-8447-C0E78238B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Aborto</c:v>
                </c:pt>
                <c:pt idx="2">
                  <c:v>Relaciones familiares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6B3-4D95-83EF-63936B291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Aborto</c:v>
                </c:pt>
                <c:pt idx="2">
                  <c:v>Relaciones familiares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74B-44DC-95C0-D4E0DC89B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Libertad sexual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6CD1-4877-9774-55A639F90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E3-4C16-BDD9-5EEFDEA25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E3-4C16-BDD9-5EEFDEA256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828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3-4C16-BDD9-5EEFDEA2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3</c:v>
              </c:pt>
              <c:pt idx="2">
                <c:v>1</c:v>
              </c:pt>
              <c:pt idx="3">
                <c:v>22</c:v>
              </c:pt>
              <c:pt idx="4">
                <c:v>3</c:v>
              </c:pt>
              <c:pt idx="5">
                <c:v>24</c:v>
              </c:pt>
              <c:pt idx="6">
                <c:v>9</c:v>
              </c:pt>
              <c:pt idx="7">
                <c:v>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055-49E1-891F-C99B40784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134</c:v>
              </c:pt>
              <c:pt idx="1">
                <c:v>278</c:v>
              </c:pt>
              <c:pt idx="2">
                <c:v>208</c:v>
              </c:pt>
              <c:pt idx="3">
                <c:v>325</c:v>
              </c:pt>
              <c:pt idx="4">
                <c:v>412</c:v>
              </c:pt>
              <c:pt idx="5">
                <c:v>142</c:v>
              </c:pt>
              <c:pt idx="6">
                <c:v>112</c:v>
              </c:pt>
              <c:pt idx="7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1-0CE2-48CF-AFBE-5334C8F16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11-4369-9282-C912B6FA2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11-4369-9282-C912B6FA2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11-4369-9282-C912B6FA2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11-4369-9282-C912B6FA2E7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1-4369-9282-C912B6FA2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11-4369-9282-C912B6FA2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DA-4C19-BC52-CDBA64507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DA-4C19-BC52-CDBA64507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DA-4C19-BC52-CDBA64507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FDA-4C19-BC52-CDBA64507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FDA-4C19-BC52-CDBA64507DE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A-4C19-BC52-CDBA64507DE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A-4C19-BC52-CDBA64507DE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A-4C19-BC52-CDBA64507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DA-4C19-BC52-CDBA6450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514</c:v>
                </c:pt>
                <c:pt idx="1">
                  <c:v>39</c:v>
                </c:pt>
                <c:pt idx="2">
                  <c:v>55</c:v>
                </c:pt>
                <c:pt idx="3">
                  <c:v>91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3-4186-A424-3DC5D060E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A-4C57-AC57-6E9EFEC79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251</c:v>
                </c:pt>
                <c:pt idx="1">
                  <c:v>20</c:v>
                </c:pt>
                <c:pt idx="2">
                  <c:v>5</c:v>
                </c:pt>
                <c:pt idx="3">
                  <c:v>129</c:v>
                </c:pt>
                <c:pt idx="4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1-4E99-B63B-60840C845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198</c:v>
                </c:pt>
                <c:pt idx="1">
                  <c:v>240</c:v>
                </c:pt>
                <c:pt idx="2">
                  <c:v>93</c:v>
                </c:pt>
                <c:pt idx="3">
                  <c:v>96</c:v>
                </c:pt>
                <c:pt idx="4">
                  <c:v>103</c:v>
                </c:pt>
                <c:pt idx="5">
                  <c:v>324</c:v>
                </c:pt>
                <c:pt idx="6">
                  <c:v>0</c:v>
                </c:pt>
                <c:pt idx="7">
                  <c:v>0</c:v>
                </c:pt>
                <c:pt idx="8">
                  <c:v>27</c:v>
                </c:pt>
                <c:pt idx="9">
                  <c:v>5</c:v>
                </c:pt>
                <c:pt idx="10">
                  <c:v>13</c:v>
                </c:pt>
                <c:pt idx="11">
                  <c:v>9</c:v>
                </c:pt>
                <c:pt idx="12">
                  <c:v>0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A-43E4-AF09-FB9D63426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2-4051-99CD-93630E36A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1-222D-4C7C-AF40-7D0E0D0F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0A-4E52-B117-6384CAFDE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0A-4E52-B117-6384CAFDED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653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A-4E52-B117-6384CAFDE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Prohibición de aproximación y comunicación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82</c:v>
              </c:pt>
              <c:pt idx="2">
                <c:v>43</c:v>
              </c:pt>
              <c:pt idx="3">
                <c:v>6</c:v>
              </c:pt>
              <c:pt idx="4">
                <c:v>5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95AF-457B-B94B-B2FBA36F4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11</c:v>
              </c:pt>
              <c:pt idx="1">
                <c:v>13</c:v>
              </c:pt>
              <c:pt idx="2">
                <c:v>1</c:v>
              </c:pt>
              <c:pt idx="3">
                <c:v>11</c:v>
              </c:pt>
              <c:pt idx="4">
                <c:v>14</c:v>
              </c:pt>
              <c:pt idx="5">
                <c:v>16</c:v>
              </c:pt>
              <c:pt idx="6">
                <c:v>14</c:v>
              </c:pt>
              <c:pt idx="7">
                <c:v>1</c:v>
              </c:pt>
              <c:pt idx="8">
                <c:v>8</c:v>
              </c:pt>
              <c:pt idx="9">
                <c:v>16</c:v>
              </c:pt>
              <c:pt idx="10">
                <c:v>9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28</c:v>
              </c:pt>
              <c:pt idx="15">
                <c:v>14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520-4A17-A577-96133D431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C0-4E15-B0D5-272A027110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C0-4E15-B0D5-272A027110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C0-4E15-B0D5-272A02711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4D-4769-89C6-E281A1E808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4D-4769-89C6-E281A1E808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4D-4769-89C6-E281A1E808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4D-4769-89C6-E281A1E8082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</c:v>
                </c:pt>
                <c:pt idx="1">
                  <c:v>60</c:v>
                </c:pt>
                <c:pt idx="2">
                  <c:v>13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D-4769-89C6-E281A1E808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438</c:v>
              </c:pt>
              <c:pt idx="1">
                <c:v>92</c:v>
              </c:pt>
              <c:pt idx="2">
                <c:v>6</c:v>
              </c:pt>
              <c:pt idx="3">
                <c:v>4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0B16-4504-AEEF-44211D232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70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B01-4A3C-954F-588B31103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9</c:v>
              </c:pt>
              <c:pt idx="3">
                <c:v>13</c:v>
              </c:pt>
              <c:pt idx="4">
                <c:v>9</c:v>
              </c:pt>
              <c:pt idx="5">
                <c:v>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3E1-40B6-899A-96B8675A3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841-42B8-BB56-244E31490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B6-438D-9153-E3AF0B57C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B6-438D-9153-E3AF0B57CE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137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6-438D-9153-E3AF0B57C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2E-4719-95AA-FD070B238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2E-4719-95AA-FD070B238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2E-4719-95AA-FD070B238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2E-4719-95AA-FD070B238EE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2E-4719-95AA-FD070B238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38</c:v>
                </c:pt>
                <c:pt idx="1">
                  <c:v>204</c:v>
                </c:pt>
                <c:pt idx="2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2E-4719-95AA-FD070B238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B2-45D3-8C1B-F40E163DA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B2-45D3-8C1B-F40E163DAB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</c:v>
                </c:pt>
                <c:pt idx="1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B2-45D3-8C1B-F40E163DA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1297</c:v>
              </c:pt>
              <c:pt idx="1">
                <c:v>245</c:v>
              </c:pt>
              <c:pt idx="2">
                <c:v>63</c:v>
              </c:pt>
              <c:pt idx="3">
                <c:v>3</c:v>
              </c:pt>
              <c:pt idx="4">
                <c:v>10</c:v>
              </c:pt>
              <c:pt idx="5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1-BB6A-415D-AD89-02324E08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223</c:v>
              </c:pt>
              <c:pt idx="1">
                <c:v>163</c:v>
              </c:pt>
              <c:pt idx="2">
                <c:v>11</c:v>
              </c:pt>
              <c:pt idx="3">
                <c:v>3</c:v>
              </c:pt>
              <c:pt idx="4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1-3D28-40ED-A2C2-5161239F8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ECBF-42E9-89EE-14AE7DB8B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B5A-4BF4-8695-5DB8B1FFE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ED1E-4801-AA8C-61EDBDBEF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3CE-42A4-8961-5C30FA16A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A83-4F1F-8789-FEEAAF6A0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84</c:v>
              </c:pt>
              <c:pt idx="2">
                <c:v>15</c:v>
              </c:pt>
              <c:pt idx="3">
                <c:v>2</c:v>
              </c:pt>
              <c:pt idx="4">
                <c:v>13</c:v>
              </c:pt>
              <c:pt idx="5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20E5-445B-A14C-B440740A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E6-4072-A36B-B8595115A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E6-4072-A36B-B8595115AE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6-4072-A36B-B8595115A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292</c:v>
              </c:pt>
              <c:pt idx="2">
                <c:v>6</c:v>
              </c:pt>
              <c:pt idx="3">
                <c:v>2</c:v>
              </c:pt>
              <c:pt idx="4">
                <c:v>35</c:v>
              </c:pt>
              <c:pt idx="5">
                <c:v>215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175-49D4-B998-618A12274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243</c:v>
              </c:pt>
              <c:pt idx="2">
                <c:v>3</c:v>
              </c:pt>
              <c:pt idx="3">
                <c:v>1</c:v>
              </c:pt>
              <c:pt idx="4">
                <c:v>27</c:v>
              </c:pt>
              <c:pt idx="5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1-98F8-499D-810D-F9C75F208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22</c:v>
              </c:pt>
              <c:pt idx="2">
                <c:v>4</c:v>
              </c:pt>
              <c:pt idx="3">
                <c:v>7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3091-4BF3-8A8A-74982006D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19</c:v>
              </c:pt>
              <c:pt idx="2">
                <c:v>4</c:v>
              </c:pt>
              <c:pt idx="3">
                <c:v>7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973A-4EBF-A15C-E1E89F799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220</c:v>
              </c:pt>
              <c:pt idx="2">
                <c:v>7</c:v>
              </c:pt>
              <c:pt idx="3">
                <c:v>2</c:v>
              </c:pt>
              <c:pt idx="4">
                <c:v>31</c:v>
              </c:pt>
              <c:pt idx="5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AE38-4ED5-B79A-6F31E279B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BE-4D64-9EEB-8869BA678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C05-451C-AF15-6617BE2B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85E-4E1C-A267-66B52149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50-41FB-8215-C3FA3A67C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50-41FB-8215-C3FA3A67C5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0-41FB-8215-C3FA3A67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03-4E63-8684-E370A3076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03-4E63-8684-E370A3076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03-4E63-8684-E370A307635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03-4E63-8684-E370A307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BA-40C0-AA44-59E3DC2BF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BA-40C0-AA44-59E3DC2BFA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350</c:v>
                </c:pt>
                <c:pt idx="1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BA-40C0-AA44-59E3DC2B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C796655-BA9F-4C16-96BF-5F10788B6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68866B8-926C-4C61-8678-AE013A714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6F826C7-B981-484B-9A55-D30C6F433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73537FC-9850-40DD-AB39-8CDA547C2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1C01FB8-A009-4A2F-B092-1BEB0C606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F227AE5-C8B7-4FFD-96B5-04242944B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2F96703-064F-4DA0-8BB8-35232284F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782339A-3826-4D1C-A6F8-EC5C84AB1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1D074E0-9D10-497C-9FA7-2632BB92D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9F253BE-9162-4F08-86BC-65CCD709F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DEE73A6-A03F-4994-9444-46F4E22D8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5CA5689-F113-433C-BF4E-41CF1392E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61F72A7-BBB3-4397-9927-C458BF15E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2432404-288C-0A01-091C-C33448F6A6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53975</xdr:rowOff>
    </xdr:from>
    <xdr:to>
      <xdr:col>21</xdr:col>
      <xdr:colOff>584200</xdr:colOff>
      <xdr:row>17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ABE9C61-C78A-317F-AB1F-7C7927BF2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209550</xdr:colOff>
      <xdr:row>8</xdr:row>
      <xdr:rowOff>53975</xdr:rowOff>
    </xdr:from>
    <xdr:to>
      <xdr:col>53</xdr:col>
      <xdr:colOff>101600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C66F76B-2CAD-9E31-5A5D-F00B033BF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346075</xdr:colOff>
      <xdr:row>7</xdr:row>
      <xdr:rowOff>142875</xdr:rowOff>
    </xdr:from>
    <xdr:to>
      <xdr:col>60</xdr:col>
      <xdr:colOff>57150</xdr:colOff>
      <xdr:row>17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FE510FA-C9D1-CA66-5D0D-835E11A02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79375</xdr:colOff>
      <xdr:row>8</xdr:row>
      <xdr:rowOff>82550</xdr:rowOff>
    </xdr:from>
    <xdr:to>
      <xdr:col>73</xdr:col>
      <xdr:colOff>85725</xdr:colOff>
      <xdr:row>19</xdr:row>
      <xdr:rowOff>50800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4B7185A-D867-C093-E500-AF15E3F2D7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974725</xdr:colOff>
      <xdr:row>23</xdr:row>
      <xdr:rowOff>44450</xdr:rowOff>
    </xdr:from>
    <xdr:to>
      <xdr:col>71</xdr:col>
      <xdr:colOff>88900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0CBD079-4F5F-8900-6182-6096D7B4C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F1D86A4-5E1D-797C-0815-AAF0BCA82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3FB8DF5-F602-844E-C468-6D42AAB47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6350</xdr:colOff>
      <xdr:row>3</xdr:row>
      <xdr:rowOff>53975</xdr:rowOff>
    </xdr:from>
    <xdr:to>
      <xdr:col>14</xdr:col>
      <xdr:colOff>2873375</xdr:colOff>
      <xdr:row>20</xdr:row>
      <xdr:rowOff>73025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202C932-74F2-195F-4D40-42E651A0C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187325</xdr:colOff>
      <xdr:row>3</xdr:row>
      <xdr:rowOff>34925</xdr:rowOff>
    </xdr:from>
    <xdr:to>
      <xdr:col>19</xdr:col>
      <xdr:colOff>2949575</xdr:colOff>
      <xdr:row>20</xdr:row>
      <xdr:rowOff>53975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B8276B8-415C-FBA2-61AE-B96709976D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130175</xdr:colOff>
      <xdr:row>3</xdr:row>
      <xdr:rowOff>44450</xdr:rowOff>
    </xdr:from>
    <xdr:to>
      <xdr:col>24</xdr:col>
      <xdr:colOff>2892425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B997C7A-2EAC-3149-8E79-DEC7C931C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301625</xdr:colOff>
      <xdr:row>3</xdr:row>
      <xdr:rowOff>73025</xdr:rowOff>
    </xdr:from>
    <xdr:to>
      <xdr:col>29</xdr:col>
      <xdr:colOff>3063875</xdr:colOff>
      <xdr:row>20</xdr:row>
      <xdr:rowOff>92075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4E25ED9-7768-4BD9-CCEF-0AD4EEE23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304800</xdr:colOff>
      <xdr:row>3</xdr:row>
      <xdr:rowOff>92075</xdr:rowOff>
    </xdr:from>
    <xdr:to>
      <xdr:col>34</xdr:col>
      <xdr:colOff>3067050</xdr:colOff>
      <xdr:row>20</xdr:row>
      <xdr:rowOff>111125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73CD83E-16BF-3A8F-E30B-1074BC9EB7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158750</xdr:colOff>
      <xdr:row>3</xdr:row>
      <xdr:rowOff>120650</xdr:rowOff>
    </xdr:from>
    <xdr:to>
      <xdr:col>39</xdr:col>
      <xdr:colOff>2921000</xdr:colOff>
      <xdr:row>20</xdr:row>
      <xdr:rowOff>139700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427EE79-4FC8-C39D-B6C8-68D501384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</xdr:colOff>
      <xdr:row>3</xdr:row>
      <xdr:rowOff>15875</xdr:rowOff>
    </xdr:from>
    <xdr:to>
      <xdr:col>44</xdr:col>
      <xdr:colOff>2784475</xdr:colOff>
      <xdr:row>20</xdr:row>
      <xdr:rowOff>34925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1EE1641-CC6C-804E-B87B-8FDAF696B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225425</xdr:colOff>
      <xdr:row>3</xdr:row>
      <xdr:rowOff>34925</xdr:rowOff>
    </xdr:from>
    <xdr:to>
      <xdr:col>49</xdr:col>
      <xdr:colOff>2987675</xdr:colOff>
      <xdr:row>20</xdr:row>
      <xdr:rowOff>53975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33DE61E-A627-CF6E-8DB2-DFA93C1D86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295275</xdr:colOff>
      <xdr:row>3</xdr:row>
      <xdr:rowOff>92075</xdr:rowOff>
    </xdr:from>
    <xdr:to>
      <xdr:col>54</xdr:col>
      <xdr:colOff>3057525</xdr:colOff>
      <xdr:row>20</xdr:row>
      <xdr:rowOff>111125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4CD484C-6DF2-D142-9C5A-8C955905E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288925</xdr:colOff>
      <xdr:row>3</xdr:row>
      <xdr:rowOff>130175</xdr:rowOff>
    </xdr:from>
    <xdr:to>
      <xdr:col>59</xdr:col>
      <xdr:colOff>3079750</xdr:colOff>
      <xdr:row>20</xdr:row>
      <xdr:rowOff>149225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6BFB768-4D04-118F-278E-6B87E02912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871DDD-7E1E-4A8B-8BCF-2EA8655E5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9A2F47-3875-479F-9D4C-E7781C25E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4B3BBB-83EE-4254-A6B9-DE3257553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CC81DD-47B0-419A-B20A-F25C1002F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3095855-548F-4431-B79F-76BC5DDCB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583774-08D4-498F-89F2-223796A6D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B48BE98-C7EF-4288-9F22-E455C198A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12700</xdr:colOff>
      <xdr:row>9</xdr:row>
      <xdr:rowOff>172027</xdr:rowOff>
    </xdr:from>
    <xdr:to>
      <xdr:col>14</xdr:col>
      <xdr:colOff>97559</xdr:colOff>
      <xdr:row>17</xdr:row>
      <xdr:rowOff>50223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88FDD824-F531-C814-688A-E87737518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27133</xdr:colOff>
      <xdr:row>6</xdr:row>
      <xdr:rowOff>400050</xdr:rowOff>
    </xdr:from>
    <xdr:to>
      <xdr:col>29</xdr:col>
      <xdr:colOff>542637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2466910-640E-5A2A-9781-ECE8ABF48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267854</xdr:colOff>
      <xdr:row>12</xdr:row>
      <xdr:rowOff>119495</xdr:rowOff>
    </xdr:from>
    <xdr:to>
      <xdr:col>43</xdr:col>
      <xdr:colOff>645968</xdr:colOff>
      <xdr:row>36</xdr:row>
      <xdr:rowOff>119495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76022E9-E0D6-4F95-6276-EA9EEEB95B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F1BA83C-877E-4592-BBD8-FDDE7D7AE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C3FD48F-FC2A-4D9B-81C2-F255E8A13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AF4DD1-CEB1-717F-AD8A-49A218219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A282105-2634-A2E5-24F9-71983C4D1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3</xdr:row>
      <xdr:rowOff>76200</xdr:rowOff>
    </xdr:from>
    <xdr:to>
      <xdr:col>22</xdr:col>
      <xdr:colOff>2876550</xdr:colOff>
      <xdr:row>22</xdr:row>
      <xdr:rowOff>120650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E1DC791-08E3-DBDB-7A78-718C96A81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3384550</xdr:colOff>
      <xdr:row>3</xdr:row>
      <xdr:rowOff>19050</xdr:rowOff>
    </xdr:from>
    <xdr:to>
      <xdr:col>34</xdr:col>
      <xdr:colOff>730250</xdr:colOff>
      <xdr:row>22</xdr:row>
      <xdr:rowOff>63500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A6BD684-B0D3-94DC-C8F8-EB692F643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3C4349D-5419-4DCB-BFA6-A4B7577AF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F57166B-34B9-45D0-BA1A-4DF74B2CE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B5B3857-3022-4BD2-CBA3-C5A8917D9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C75F40E-C630-B932-0A98-3DA31E06E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63500</xdr:colOff>
      <xdr:row>3</xdr:row>
      <xdr:rowOff>47625</xdr:rowOff>
    </xdr:from>
    <xdr:to>
      <xdr:col>35</xdr:col>
      <xdr:colOff>76200</xdr:colOff>
      <xdr:row>22</xdr:row>
      <xdr:rowOff>92075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FB73C55-9B58-8B4E-EF9E-4D2CCB61C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04DA00B-3174-4F05-B020-987FBC389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81D360E-0C94-42C9-8AC4-52E3C56FD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F58ECA4-D5F0-0E97-6E41-ED4B40334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EB9E77D-E3F3-35BE-85EF-7FF106394E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101600</xdr:colOff>
      <xdr:row>3</xdr:row>
      <xdr:rowOff>104775</xdr:rowOff>
    </xdr:from>
    <xdr:to>
      <xdr:col>19</xdr:col>
      <xdr:colOff>2854325</xdr:colOff>
      <xdr:row>20</xdr:row>
      <xdr:rowOff>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BC02BEC-6279-4707-2A91-ABFBD4FC5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60325</xdr:colOff>
      <xdr:row>3</xdr:row>
      <xdr:rowOff>57150</xdr:rowOff>
    </xdr:from>
    <xdr:to>
      <xdr:col>24</xdr:col>
      <xdr:colOff>2813050</xdr:colOff>
      <xdr:row>19</xdr:row>
      <xdr:rowOff>114300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3289C97A-F7F6-B614-EDF5-C2AE1C077B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4E71A7D-940A-20F4-A507-8A0FA1580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51C5561-409E-BA77-460D-D7DD29F0E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4ED2FF5-FB12-86D7-F2A6-6DAE6A2F9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3B6125E-E488-B67E-D231-3C8CA511D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38100</xdr:colOff>
      <xdr:row>3</xdr:row>
      <xdr:rowOff>95250</xdr:rowOff>
    </xdr:from>
    <xdr:to>
      <xdr:col>24</xdr:col>
      <xdr:colOff>2619375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B43CFC8-35A5-4F8D-9D26-EDA8376D5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3530600</xdr:colOff>
      <xdr:row>4</xdr:row>
      <xdr:rowOff>47625</xdr:rowOff>
    </xdr:from>
    <xdr:to>
      <xdr:col>59</xdr:col>
      <xdr:colOff>2520950</xdr:colOff>
      <xdr:row>20</xdr:row>
      <xdr:rowOff>104775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4CA0DB67-17B0-38FB-FCFB-17877C571A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1A68B23-E4E8-1653-E707-3ABF1E98C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216527B-04D2-AD45-526A-4FF1089DF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90A7ACB-5497-6D93-01C4-E117F8139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5703125" customWidth="1"/>
    <col min="2" max="2" width="38.28515625" customWidth="1"/>
    <col min="3" max="3" width="11.140625" customWidth="1"/>
    <col min="4" max="4" width="28.140625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6KrydXEM/0IyCMX58ZIIaH9bh2iBipNMRwmn5tM1w8jkZQFcgNF/ALdbbTmWZLeuIBgW1F5QT91OhT1HPlqV6A==" saltValue="N+HAdtW6t8H2V0V4pkwdm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3</v>
      </c>
      <c r="D5" s="12">
        <v>2</v>
      </c>
      <c r="E5" s="20">
        <v>1</v>
      </c>
    </row>
    <row r="6" spans="1:5" x14ac:dyDescent="0.25">
      <c r="A6" s="19" t="s">
        <v>1195</v>
      </c>
      <c r="B6" s="15"/>
      <c r="C6" s="12">
        <v>0</v>
      </c>
      <c r="D6" s="12">
        <v>0</v>
      </c>
      <c r="E6" s="20">
        <v>0</v>
      </c>
    </row>
    <row r="7" spans="1:5" x14ac:dyDescent="0.25">
      <c r="A7" s="19" t="s">
        <v>1196</v>
      </c>
      <c r="B7" s="15"/>
      <c r="C7" s="12">
        <v>4</v>
      </c>
      <c r="D7" s="12">
        <v>4</v>
      </c>
      <c r="E7" s="20">
        <v>0</v>
      </c>
    </row>
    <row r="8" spans="1:5" x14ac:dyDescent="0.25">
      <c r="A8" s="19" t="s">
        <v>1197</v>
      </c>
      <c r="B8" s="15"/>
      <c r="C8" s="12">
        <v>5</v>
      </c>
      <c r="D8" s="12">
        <v>5</v>
      </c>
      <c r="E8" s="20">
        <v>0</v>
      </c>
    </row>
    <row r="9" spans="1:5" x14ac:dyDescent="0.25">
      <c r="A9" s="19" t="s">
        <v>615</v>
      </c>
      <c r="B9" s="15"/>
      <c r="C9" s="12">
        <v>1</v>
      </c>
      <c r="D9" s="12">
        <v>0</v>
      </c>
      <c r="E9" s="20">
        <v>1</v>
      </c>
    </row>
    <row r="10" spans="1:5" x14ac:dyDescent="0.25">
      <c r="A10" s="19" t="s">
        <v>1198</v>
      </c>
      <c r="B10" s="15"/>
      <c r="C10" s="12">
        <v>1</v>
      </c>
      <c r="D10" s="12">
        <v>1</v>
      </c>
      <c r="E10" s="20">
        <v>0</v>
      </c>
    </row>
    <row r="11" spans="1:5" x14ac:dyDescent="0.25">
      <c r="A11" s="202" t="s">
        <v>956</v>
      </c>
      <c r="B11" s="203"/>
      <c r="C11" s="28">
        <v>14</v>
      </c>
      <c r="D11" s="28">
        <v>12</v>
      </c>
      <c r="E11" s="28">
        <v>2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>
        <v>0</v>
      </c>
    </row>
    <row r="15" spans="1:5" x14ac:dyDescent="0.25">
      <c r="A15" s="19" t="s">
        <v>1201</v>
      </c>
      <c r="B15" s="15"/>
      <c r="C15" s="20">
        <v>0</v>
      </c>
    </row>
    <row r="16" spans="1:5" x14ac:dyDescent="0.25">
      <c r="A16" s="19" t="s">
        <v>1202</v>
      </c>
      <c r="B16" s="15"/>
      <c r="C16" s="20">
        <v>0</v>
      </c>
    </row>
    <row r="17" spans="1:3" x14ac:dyDescent="0.25">
      <c r="A17" s="202" t="s">
        <v>956</v>
      </c>
      <c r="B17" s="203"/>
      <c r="C17" s="28">
        <v>0</v>
      </c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9</v>
      </c>
    </row>
    <row r="22" spans="1:3" x14ac:dyDescent="0.25">
      <c r="A22" s="19" t="s">
        <v>1195</v>
      </c>
      <c r="B22" s="15"/>
      <c r="C22" s="20">
        <v>1</v>
      </c>
    </row>
    <row r="23" spans="1:3" x14ac:dyDescent="0.25">
      <c r="A23" s="19" t="s">
        <v>1196</v>
      </c>
      <c r="B23" s="15"/>
      <c r="C23" s="20">
        <v>5</v>
      </c>
    </row>
    <row r="24" spans="1:3" x14ac:dyDescent="0.25">
      <c r="A24" s="19" t="s">
        <v>1197</v>
      </c>
      <c r="B24" s="15"/>
      <c r="C24" s="20">
        <v>3</v>
      </c>
    </row>
    <row r="25" spans="1:3" x14ac:dyDescent="0.25">
      <c r="A25" s="19" t="s">
        <v>615</v>
      </c>
      <c r="B25" s="15"/>
      <c r="C25" s="20">
        <v>0</v>
      </c>
    </row>
    <row r="26" spans="1:3" x14ac:dyDescent="0.25">
      <c r="A26" s="19" t="s">
        <v>1198</v>
      </c>
      <c r="B26" s="15"/>
      <c r="C26" s="20">
        <v>9</v>
      </c>
    </row>
    <row r="27" spans="1:3" x14ac:dyDescent="0.25">
      <c r="A27" s="202" t="s">
        <v>956</v>
      </c>
      <c r="B27" s="203"/>
      <c r="C27" s="28">
        <v>27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0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1204</v>
      </c>
      <c r="B33" s="15"/>
      <c r="C33" s="20">
        <v>26</v>
      </c>
    </row>
    <row r="34" spans="1:3" x14ac:dyDescent="0.25">
      <c r="A34" s="19" t="s">
        <v>1147</v>
      </c>
      <c r="B34" s="15"/>
      <c r="C34" s="20">
        <v>0</v>
      </c>
    </row>
    <row r="35" spans="1:3" x14ac:dyDescent="0.25">
      <c r="A35" s="19" t="s">
        <v>1205</v>
      </c>
      <c r="B35" s="15"/>
      <c r="C35" s="20">
        <v>3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202" t="s">
        <v>956</v>
      </c>
      <c r="B40" s="203"/>
      <c r="C40" s="28">
        <v>29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1</v>
      </c>
    </row>
    <row r="45" spans="1:3" x14ac:dyDescent="0.25">
      <c r="A45" s="19" t="s">
        <v>1195</v>
      </c>
      <c r="B45" s="15"/>
      <c r="C45" s="20">
        <v>0</v>
      </c>
    </row>
    <row r="46" spans="1:3" x14ac:dyDescent="0.25">
      <c r="A46" s="19" t="s">
        <v>1196</v>
      </c>
      <c r="B46" s="15"/>
      <c r="C46" s="20">
        <v>0</v>
      </c>
    </row>
    <row r="47" spans="1:3" x14ac:dyDescent="0.25">
      <c r="A47" s="19" t="s">
        <v>1197</v>
      </c>
      <c r="B47" s="15"/>
      <c r="C47" s="20">
        <v>0</v>
      </c>
    </row>
    <row r="48" spans="1:3" x14ac:dyDescent="0.25">
      <c r="A48" s="19" t="s">
        <v>615</v>
      </c>
      <c r="B48" s="15"/>
      <c r="C48" s="20">
        <v>0</v>
      </c>
    </row>
    <row r="49" spans="1:3" x14ac:dyDescent="0.25">
      <c r="A49" s="19" t="s">
        <v>1198</v>
      </c>
      <c r="B49" s="15"/>
      <c r="C49" s="20">
        <v>2</v>
      </c>
    </row>
    <row r="50" spans="1:3" x14ac:dyDescent="0.25">
      <c r="A50" s="202" t="s">
        <v>956</v>
      </c>
      <c r="B50" s="203"/>
      <c r="C50" s="28">
        <v>3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20">
        <v>1</v>
      </c>
    </row>
    <row r="54" spans="1:3" x14ac:dyDescent="0.25">
      <c r="A54" s="190"/>
      <c r="B54" s="11" t="s">
        <v>82</v>
      </c>
      <c r="C54" s="20">
        <v>0</v>
      </c>
    </row>
    <row r="55" spans="1:3" x14ac:dyDescent="0.25">
      <c r="A55" s="188" t="s">
        <v>1195</v>
      </c>
      <c r="B55" s="11" t="s">
        <v>79</v>
      </c>
      <c r="C55" s="20">
        <v>0</v>
      </c>
    </row>
    <row r="56" spans="1:3" x14ac:dyDescent="0.25">
      <c r="A56" s="190"/>
      <c r="B56" s="11" t="s">
        <v>82</v>
      </c>
      <c r="C56" s="20">
        <v>0</v>
      </c>
    </row>
    <row r="57" spans="1:3" x14ac:dyDescent="0.25">
      <c r="A57" s="188" t="s">
        <v>1196</v>
      </c>
      <c r="B57" s="11" t="s">
        <v>79</v>
      </c>
      <c r="C57" s="20">
        <v>0</v>
      </c>
    </row>
    <row r="58" spans="1:3" x14ac:dyDescent="0.25">
      <c r="A58" s="190"/>
      <c r="B58" s="11" t="s">
        <v>82</v>
      </c>
      <c r="C58" s="20">
        <v>0</v>
      </c>
    </row>
    <row r="59" spans="1:3" x14ac:dyDescent="0.25">
      <c r="A59" s="188" t="s">
        <v>1197</v>
      </c>
      <c r="B59" s="11" t="s">
        <v>79</v>
      </c>
      <c r="C59" s="20">
        <v>0</v>
      </c>
    </row>
    <row r="60" spans="1:3" x14ac:dyDescent="0.25">
      <c r="A60" s="190"/>
      <c r="B60" s="11" t="s">
        <v>82</v>
      </c>
      <c r="C60" s="20">
        <v>0</v>
      </c>
    </row>
    <row r="61" spans="1:3" x14ac:dyDescent="0.25">
      <c r="A61" s="188" t="s">
        <v>615</v>
      </c>
      <c r="B61" s="11" t="s">
        <v>79</v>
      </c>
      <c r="C61" s="20">
        <v>0</v>
      </c>
    </row>
    <row r="62" spans="1:3" x14ac:dyDescent="0.25">
      <c r="A62" s="190"/>
      <c r="B62" s="11" t="s">
        <v>82</v>
      </c>
      <c r="C62" s="20">
        <v>0</v>
      </c>
    </row>
    <row r="63" spans="1:3" x14ac:dyDescent="0.25">
      <c r="A63" s="188" t="s">
        <v>1198</v>
      </c>
      <c r="B63" s="11" t="s">
        <v>79</v>
      </c>
      <c r="C63" s="20">
        <v>4</v>
      </c>
    </row>
    <row r="64" spans="1:3" x14ac:dyDescent="0.25">
      <c r="A64" s="190"/>
      <c r="B64" s="11" t="s">
        <v>82</v>
      </c>
      <c r="C64" s="20">
        <v>0</v>
      </c>
    </row>
    <row r="65" spans="1:3" x14ac:dyDescent="0.25">
      <c r="A65" s="202" t="s">
        <v>956</v>
      </c>
      <c r="B65" s="203"/>
      <c r="C65" s="28">
        <v>5</v>
      </c>
    </row>
    <row r="66" spans="1:3" x14ac:dyDescent="0.25">
      <c r="A66" s="21"/>
    </row>
  </sheetData>
  <sheetProtection algorithmName="SHA-512" hashValue="o36bL+vjjA/cr8Mwzm6Yr3F9cV0gAWZ8mdCcV12T60RTvCeMlKheSqH46Rk5TrUJDmfNdbIzSp9t7R3akZMYEw==" saltValue="LLin3HQxZBDe/fJVcHD2d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2" t="s">
        <v>1210</v>
      </c>
      <c r="D4" s="22" t="s">
        <v>65</v>
      </c>
      <c r="E4" s="22" t="s">
        <v>1057</v>
      </c>
      <c r="F4" s="22" t="s">
        <v>1211</v>
      </c>
      <c r="G4" s="37" t="s">
        <v>1210</v>
      </c>
    </row>
    <row r="5" spans="1:7" ht="22.5" x14ac:dyDescent="0.25">
      <c r="A5" s="191" t="s">
        <v>1212</v>
      </c>
      <c r="B5" s="31" t="s">
        <v>1213</v>
      </c>
      <c r="C5" s="12">
        <v>61</v>
      </c>
      <c r="D5" s="12">
        <v>3</v>
      </c>
      <c r="E5" s="12">
        <v>4</v>
      </c>
      <c r="F5" s="12">
        <v>0</v>
      </c>
      <c r="G5" s="38">
        <v>61</v>
      </c>
    </row>
    <row r="6" spans="1:7" x14ac:dyDescent="0.25">
      <c r="A6" s="193"/>
      <c r="B6" s="31" t="s">
        <v>1214</v>
      </c>
      <c r="C6" s="12">
        <v>24</v>
      </c>
      <c r="D6" s="12">
        <v>6</v>
      </c>
      <c r="E6" s="12">
        <v>5</v>
      </c>
      <c r="F6" s="12">
        <v>0</v>
      </c>
      <c r="G6" s="38">
        <v>24</v>
      </c>
    </row>
    <row r="7" spans="1:7" x14ac:dyDescent="0.25">
      <c r="A7" s="10" t="s">
        <v>1215</v>
      </c>
      <c r="B7" s="31" t="s">
        <v>1216</v>
      </c>
      <c r="C7" s="12">
        <v>1</v>
      </c>
      <c r="D7" s="12">
        <v>0</v>
      </c>
      <c r="E7" s="12">
        <v>0</v>
      </c>
      <c r="F7" s="12">
        <v>0</v>
      </c>
      <c r="G7" s="38">
        <v>1</v>
      </c>
    </row>
    <row r="8" spans="1:7" ht="22.5" x14ac:dyDescent="0.25">
      <c r="A8" s="191" t="s">
        <v>1217</v>
      </c>
      <c r="B8" s="31" t="s">
        <v>1218</v>
      </c>
      <c r="C8" s="12">
        <v>3</v>
      </c>
      <c r="D8" s="12">
        <v>1</v>
      </c>
      <c r="E8" s="12">
        <v>1</v>
      </c>
      <c r="F8" s="12">
        <v>0</v>
      </c>
      <c r="G8" s="38">
        <v>3</v>
      </c>
    </row>
    <row r="9" spans="1:7" x14ac:dyDescent="0.25">
      <c r="A9" s="192"/>
      <c r="B9" s="31" t="s">
        <v>1219</v>
      </c>
      <c r="C9" s="12">
        <v>1</v>
      </c>
      <c r="D9" s="12">
        <v>0</v>
      </c>
      <c r="E9" s="12">
        <v>0</v>
      </c>
      <c r="F9" s="12">
        <v>0</v>
      </c>
      <c r="G9" s="38">
        <v>1</v>
      </c>
    </row>
    <row r="10" spans="1:7" ht="22.5" x14ac:dyDescent="0.25">
      <c r="A10" s="193"/>
      <c r="B10" s="31" t="s">
        <v>1220</v>
      </c>
      <c r="C10" s="12">
        <v>0</v>
      </c>
      <c r="D10" s="12">
        <v>0</v>
      </c>
      <c r="E10" s="12">
        <v>0</v>
      </c>
      <c r="F10" s="12">
        <v>0</v>
      </c>
      <c r="G10" s="38">
        <v>0</v>
      </c>
    </row>
    <row r="11" spans="1:7" ht="22.5" x14ac:dyDescent="0.25">
      <c r="A11" s="191" t="s">
        <v>1221</v>
      </c>
      <c r="B11" s="31" t="s">
        <v>1222</v>
      </c>
      <c r="C11" s="12">
        <v>9</v>
      </c>
      <c r="D11" s="12">
        <v>0</v>
      </c>
      <c r="E11" s="12">
        <v>0</v>
      </c>
      <c r="F11" s="12">
        <v>0</v>
      </c>
      <c r="G11" s="38">
        <v>9</v>
      </c>
    </row>
    <row r="12" spans="1:7" x14ac:dyDescent="0.25">
      <c r="A12" s="192"/>
      <c r="B12" s="31" t="s">
        <v>1223</v>
      </c>
      <c r="C12" s="12">
        <v>6</v>
      </c>
      <c r="D12" s="12">
        <v>0</v>
      </c>
      <c r="E12" s="12">
        <v>0</v>
      </c>
      <c r="F12" s="12">
        <v>0</v>
      </c>
      <c r="G12" s="38">
        <v>6</v>
      </c>
    </row>
    <row r="13" spans="1:7" ht="22.5" x14ac:dyDescent="0.25">
      <c r="A13" s="193"/>
      <c r="B13" s="31" t="s">
        <v>1224</v>
      </c>
      <c r="C13" s="12">
        <v>2</v>
      </c>
      <c r="D13" s="12">
        <v>0</v>
      </c>
      <c r="E13" s="12">
        <v>0</v>
      </c>
      <c r="F13" s="12">
        <v>0</v>
      </c>
      <c r="G13" s="38">
        <v>2</v>
      </c>
    </row>
    <row r="14" spans="1:7" ht="22.5" x14ac:dyDescent="0.25">
      <c r="A14" s="10" t="s">
        <v>1225</v>
      </c>
      <c r="B14" s="31" t="s">
        <v>1226</v>
      </c>
      <c r="C14" s="12">
        <v>0</v>
      </c>
      <c r="D14" s="12">
        <v>0</v>
      </c>
      <c r="E14" s="12">
        <v>0</v>
      </c>
      <c r="F14" s="12">
        <v>0</v>
      </c>
      <c r="G14" s="38">
        <v>0</v>
      </c>
    </row>
    <row r="15" spans="1:7" x14ac:dyDescent="0.25">
      <c r="A15" s="191" t="s">
        <v>1227</v>
      </c>
      <c r="B15" s="31" t="s">
        <v>1228</v>
      </c>
      <c r="C15" s="12">
        <v>813</v>
      </c>
      <c r="D15" s="12">
        <v>39</v>
      </c>
      <c r="E15" s="12">
        <v>59</v>
      </c>
      <c r="F15" s="12">
        <v>0</v>
      </c>
      <c r="G15" s="38">
        <v>813</v>
      </c>
    </row>
    <row r="16" spans="1:7" x14ac:dyDescent="0.25">
      <c r="A16" s="192"/>
      <c r="B16" s="31" t="s">
        <v>1229</v>
      </c>
      <c r="C16" s="12">
        <v>1</v>
      </c>
      <c r="D16" s="12">
        <v>0</v>
      </c>
      <c r="E16" s="12">
        <v>0</v>
      </c>
      <c r="F16" s="12">
        <v>0</v>
      </c>
      <c r="G16" s="38">
        <v>1</v>
      </c>
    </row>
    <row r="17" spans="1:7" x14ac:dyDescent="0.25">
      <c r="A17" s="192"/>
      <c r="B17" s="31" t="s">
        <v>1230</v>
      </c>
      <c r="C17" s="12">
        <v>0</v>
      </c>
      <c r="D17" s="12">
        <v>0</v>
      </c>
      <c r="E17" s="12">
        <v>0</v>
      </c>
      <c r="F17" s="12">
        <v>0</v>
      </c>
      <c r="G17" s="38">
        <v>0</v>
      </c>
    </row>
    <row r="18" spans="1:7" x14ac:dyDescent="0.25">
      <c r="A18" s="192"/>
      <c r="B18" s="31" t="s">
        <v>1231</v>
      </c>
      <c r="C18" s="12">
        <v>0</v>
      </c>
      <c r="D18" s="12">
        <v>0</v>
      </c>
      <c r="E18" s="12">
        <v>0</v>
      </c>
      <c r="F18" s="12">
        <v>0</v>
      </c>
      <c r="G18" s="38">
        <v>0</v>
      </c>
    </row>
    <row r="19" spans="1:7" ht="22.5" x14ac:dyDescent="0.25">
      <c r="A19" s="193"/>
      <c r="B19" s="31" t="s">
        <v>1232</v>
      </c>
      <c r="C19" s="12">
        <v>0</v>
      </c>
      <c r="D19" s="12">
        <v>1</v>
      </c>
      <c r="E19" s="12">
        <v>0</v>
      </c>
      <c r="F19" s="12">
        <v>0</v>
      </c>
      <c r="G19" s="38">
        <v>0</v>
      </c>
    </row>
    <row r="20" spans="1:7" x14ac:dyDescent="0.25">
      <c r="A20" s="10" t="s">
        <v>1233</v>
      </c>
      <c r="B20" s="31" t="s">
        <v>1234</v>
      </c>
      <c r="C20" s="12">
        <v>137</v>
      </c>
      <c r="D20" s="12">
        <v>41</v>
      </c>
      <c r="E20" s="12">
        <v>2</v>
      </c>
      <c r="F20" s="12">
        <v>0</v>
      </c>
      <c r="G20" s="38">
        <v>137</v>
      </c>
    </row>
    <row r="21" spans="1:7" x14ac:dyDescent="0.25">
      <c r="A21" s="10" t="s">
        <v>1235</v>
      </c>
      <c r="B21" s="31" t="s">
        <v>1236</v>
      </c>
      <c r="C21" s="12">
        <v>1</v>
      </c>
      <c r="D21" s="12">
        <v>0</v>
      </c>
      <c r="E21" s="12">
        <v>0</v>
      </c>
      <c r="F21" s="12">
        <v>0</v>
      </c>
      <c r="G21" s="38">
        <v>1</v>
      </c>
    </row>
    <row r="22" spans="1:7" x14ac:dyDescent="0.25">
      <c r="A22" s="202" t="s">
        <v>956</v>
      </c>
      <c r="B22" s="203"/>
      <c r="C22" s="28">
        <v>1059</v>
      </c>
      <c r="D22" s="28">
        <v>91</v>
      </c>
      <c r="E22" s="28">
        <v>71</v>
      </c>
      <c r="F22" s="28">
        <v>0</v>
      </c>
      <c r="G22" s="39">
        <v>1059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>
        <v>0</v>
      </c>
    </row>
    <row r="26" spans="1:7" x14ac:dyDescent="0.25">
      <c r="A26" s="19" t="s">
        <v>114</v>
      </c>
      <c r="B26" s="15"/>
      <c r="C26" s="20">
        <v>0</v>
      </c>
    </row>
    <row r="27" spans="1:7" x14ac:dyDescent="0.25">
      <c r="A27" s="19" t="s">
        <v>1080</v>
      </c>
      <c r="B27" s="15"/>
      <c r="C27" s="20">
        <v>0</v>
      </c>
    </row>
    <row r="28" spans="1:7" x14ac:dyDescent="0.25">
      <c r="A28" s="202" t="s">
        <v>956</v>
      </c>
      <c r="B28" s="203"/>
      <c r="C28" s="28">
        <v>0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5</v>
      </c>
    </row>
    <row r="33" spans="1:3" x14ac:dyDescent="0.25">
      <c r="A33" s="19" t="s">
        <v>1239</v>
      </c>
      <c r="B33" s="15"/>
      <c r="C33" s="20">
        <v>59</v>
      </c>
    </row>
    <row r="34" spans="1:3" x14ac:dyDescent="0.25">
      <c r="A34" s="19" t="s">
        <v>82</v>
      </c>
      <c r="B34" s="15"/>
      <c r="C34" s="20">
        <v>16</v>
      </c>
    </row>
    <row r="35" spans="1:3" x14ac:dyDescent="0.25">
      <c r="A35" s="202" t="s">
        <v>956</v>
      </c>
      <c r="B35" s="203"/>
      <c r="C35" s="28">
        <v>80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33"/>
    </row>
    <row r="40" spans="1:3" x14ac:dyDescent="0.25">
      <c r="A40" s="19" t="s">
        <v>1242</v>
      </c>
      <c r="B40" s="15"/>
      <c r="C40" s="33"/>
    </row>
    <row r="41" spans="1:3" x14ac:dyDescent="0.25">
      <c r="A41" s="202" t="s">
        <v>956</v>
      </c>
      <c r="B41" s="203"/>
      <c r="C41" s="34"/>
    </row>
    <row r="42" spans="1:3" x14ac:dyDescent="0.25">
      <c r="A42" s="21"/>
    </row>
  </sheetData>
  <sheetProtection algorithmName="SHA-512" hashValue="619Hjjcny4LqM3x7K93bVB+x7+w4yemcvwA9+hBrB34MWloWi+GNK1UDNi8O2SkfedFHcQ3UxyDk6S4rEnNzmg==" saltValue="R5bIxaoH3HntaUIAuINlV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1" t="s">
        <v>1255</v>
      </c>
      <c r="C6" s="42">
        <v>0</v>
      </c>
      <c r="D6" s="42">
        <v>0</v>
      </c>
      <c r="E6" s="42">
        <v>2</v>
      </c>
      <c r="F6" s="42">
        <v>0</v>
      </c>
      <c r="G6" s="42">
        <v>0</v>
      </c>
      <c r="H6" s="42">
        <v>1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2"/>
      <c r="B7" s="31" t="s">
        <v>1048</v>
      </c>
      <c r="C7" s="42">
        <v>2</v>
      </c>
      <c r="D7" s="42">
        <v>0</v>
      </c>
      <c r="E7" s="42">
        <v>10</v>
      </c>
      <c r="F7" s="42">
        <v>6</v>
      </c>
      <c r="G7" s="42">
        <v>0</v>
      </c>
      <c r="H7" s="42">
        <v>8</v>
      </c>
      <c r="I7" s="42">
        <v>0</v>
      </c>
      <c r="J7" s="42">
        <v>0</v>
      </c>
      <c r="K7" s="42">
        <v>0</v>
      </c>
      <c r="L7" s="38">
        <v>0</v>
      </c>
    </row>
    <row r="8" spans="1:12" x14ac:dyDescent="0.25">
      <c r="A8" s="192"/>
      <c r="B8" s="31" t="s">
        <v>1256</v>
      </c>
      <c r="C8" s="42">
        <v>0</v>
      </c>
      <c r="D8" s="42">
        <v>0</v>
      </c>
      <c r="E8" s="42">
        <v>2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3"/>
      <c r="B9" s="31" t="s">
        <v>1257</v>
      </c>
      <c r="C9" s="42">
        <v>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1" t="s">
        <v>1258</v>
      </c>
      <c r="B10" s="31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2"/>
      <c r="B11" s="31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2"/>
      <c r="B12" s="31" t="s">
        <v>1261</v>
      </c>
      <c r="C12" s="42">
        <v>0</v>
      </c>
      <c r="D12" s="42">
        <v>0</v>
      </c>
      <c r="E12" s="42">
        <v>1</v>
      </c>
      <c r="F12" s="42">
        <v>0</v>
      </c>
      <c r="G12" s="42">
        <v>0</v>
      </c>
      <c r="H12" s="42">
        <v>1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2"/>
      <c r="B13" s="31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2"/>
      <c r="B14" s="31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2"/>
      <c r="B15" s="31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2"/>
      <c r="B16" s="31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2"/>
      <c r="B17" s="31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2"/>
      <c r="B18" s="31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2"/>
      <c r="B19" s="31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2"/>
      <c r="B20" s="31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2"/>
      <c r="B21" s="31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2"/>
      <c r="B22" s="31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2"/>
      <c r="B23" s="31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2"/>
      <c r="B24" s="31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2"/>
      <c r="B25" s="31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2"/>
      <c r="B26" s="31" t="s">
        <v>1275</v>
      </c>
      <c r="C26" s="42">
        <v>0</v>
      </c>
      <c r="D26" s="42">
        <v>0</v>
      </c>
      <c r="E26" s="42">
        <v>1</v>
      </c>
      <c r="F26" s="42">
        <v>1</v>
      </c>
      <c r="G26" s="42">
        <v>0</v>
      </c>
      <c r="H26" s="42">
        <v>2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2"/>
      <c r="B27" s="31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2"/>
      <c r="B28" s="31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2"/>
      <c r="B29" s="31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2"/>
      <c r="B30" s="31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2"/>
      <c r="B31" s="31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2"/>
      <c r="B32" s="31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2"/>
      <c r="B33" s="31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2"/>
      <c r="B34" s="31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2"/>
      <c r="B35" s="31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2"/>
      <c r="B36" s="31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2"/>
      <c r="B37" s="31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2"/>
      <c r="B38" s="31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2"/>
      <c r="B39" s="31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2"/>
      <c r="B40" s="31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2"/>
      <c r="B41" s="31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2"/>
      <c r="B42" s="31" t="s">
        <v>1291</v>
      </c>
      <c r="C42" s="42">
        <v>0</v>
      </c>
      <c r="D42" s="42">
        <v>0</v>
      </c>
      <c r="E42" s="42">
        <v>1</v>
      </c>
      <c r="F42" s="42">
        <v>0</v>
      </c>
      <c r="G42" s="42">
        <v>0</v>
      </c>
      <c r="H42" s="42">
        <v>1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2"/>
      <c r="B43" s="31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2"/>
      <c r="B44" s="31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2"/>
      <c r="B45" s="31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2"/>
      <c r="B46" s="31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2"/>
      <c r="B47" s="31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2"/>
      <c r="B48" s="31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2"/>
      <c r="B49" s="31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2"/>
      <c r="B50" s="31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2"/>
      <c r="B51" s="31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2"/>
      <c r="B52" s="31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2"/>
      <c r="B53" s="31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2"/>
      <c r="B54" s="31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2"/>
      <c r="B55" s="31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2"/>
      <c r="B56" s="31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2"/>
      <c r="B57" s="31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2"/>
      <c r="B58" s="31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2"/>
      <c r="B59" s="31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2"/>
      <c r="B60" s="31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2"/>
      <c r="B61" s="31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2"/>
      <c r="B62" s="31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2"/>
      <c r="B63" s="31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2"/>
      <c r="B64" s="31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2"/>
      <c r="B65" s="31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2"/>
      <c r="B66" s="31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2"/>
      <c r="B67" s="31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2"/>
      <c r="B68" s="31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2"/>
      <c r="B69" s="31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2"/>
      <c r="B70" s="31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2"/>
      <c r="B71" s="31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2"/>
      <c r="B72" s="31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1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2"/>
      <c r="B73" s="31" t="s">
        <v>1322</v>
      </c>
      <c r="C73" s="42">
        <v>0</v>
      </c>
      <c r="D73" s="42">
        <v>0</v>
      </c>
      <c r="E73" s="42">
        <v>2</v>
      </c>
      <c r="F73" s="42">
        <v>1</v>
      </c>
      <c r="G73" s="42">
        <v>0</v>
      </c>
      <c r="H73" s="42">
        <v>3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2"/>
      <c r="B74" s="31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2"/>
      <c r="B75" s="31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2"/>
      <c r="B76" s="31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2"/>
      <c r="B77" s="31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2"/>
      <c r="B78" s="31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2"/>
      <c r="B79" s="31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2"/>
      <c r="B80" s="31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2"/>
      <c r="B81" s="31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2"/>
      <c r="B82" s="31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1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2"/>
      <c r="B83" s="31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2"/>
      <c r="B84" s="31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2"/>
      <c r="B85" s="31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2"/>
      <c r="B86" s="31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2"/>
      <c r="B87" s="31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2"/>
      <c r="B88" s="31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2"/>
      <c r="B89" s="31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2"/>
      <c r="B90" s="31" t="s">
        <v>1339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2"/>
      <c r="B91" s="31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2"/>
      <c r="B92" s="31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2"/>
      <c r="B93" s="31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2"/>
      <c r="B94" s="31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2"/>
      <c r="B95" s="31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2"/>
      <c r="B96" s="31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2"/>
      <c r="B97" s="31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2"/>
      <c r="B98" s="31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2"/>
      <c r="B99" s="31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2"/>
      <c r="B100" s="31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2"/>
      <c r="B101" s="31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2"/>
      <c r="B102" s="31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2"/>
      <c r="B103" s="31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2"/>
      <c r="B104" s="31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2"/>
      <c r="B105" s="31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2"/>
      <c r="B106" s="31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2"/>
      <c r="B107" s="31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2"/>
      <c r="B108" s="31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2"/>
      <c r="B109" s="31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2"/>
      <c r="B110" s="31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2"/>
      <c r="B111" s="31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2"/>
      <c r="B112" s="31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2"/>
      <c r="B113" s="31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2"/>
      <c r="B114" s="31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2"/>
      <c r="B115" s="31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2"/>
      <c r="B116" s="31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2"/>
      <c r="B117" s="31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2"/>
      <c r="B118" s="31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2"/>
      <c r="B119" s="31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2"/>
      <c r="B120" s="31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2"/>
      <c r="B121" s="31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2"/>
      <c r="B122" s="31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2"/>
      <c r="B123" s="31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2"/>
      <c r="B124" s="31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2"/>
      <c r="B125" s="31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2"/>
      <c r="B126" s="31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2"/>
      <c r="B127" s="31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2"/>
      <c r="B128" s="31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2"/>
      <c r="B129" s="31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2"/>
      <c r="B130" s="31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2"/>
      <c r="B131" s="31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2"/>
      <c r="B132" s="31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2"/>
      <c r="B133" s="31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2"/>
      <c r="B134" s="31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2"/>
      <c r="B135" s="31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2"/>
      <c r="B136" s="31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2"/>
      <c r="B137" s="31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2"/>
      <c r="B138" s="31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2"/>
      <c r="B139" s="31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2"/>
      <c r="B140" s="31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2"/>
      <c r="B141" s="31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2"/>
      <c r="B142" s="31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2"/>
      <c r="B143" s="31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2"/>
      <c r="B144" s="31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2"/>
      <c r="B145" s="31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2"/>
      <c r="B146" s="31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2"/>
      <c r="B147" s="31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2"/>
      <c r="B148" s="31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2"/>
      <c r="B149" s="31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2"/>
      <c r="B150" s="31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2"/>
      <c r="B151" s="31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2"/>
      <c r="B152" s="31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2"/>
      <c r="B153" s="31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2"/>
      <c r="B154" s="31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2"/>
      <c r="B155" s="31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2"/>
      <c r="B156" s="31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2"/>
      <c r="B157" s="31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2"/>
      <c r="B158" s="31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2"/>
      <c r="B159" s="31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2"/>
      <c r="B160" s="31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2"/>
      <c r="B161" s="31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2"/>
      <c r="B162" s="31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2"/>
      <c r="B163" s="31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2"/>
      <c r="B164" s="31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2"/>
      <c r="B165" s="31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2"/>
      <c r="B166" s="31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2"/>
      <c r="B167" s="31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2"/>
      <c r="B168" s="31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2"/>
      <c r="B169" s="31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2"/>
      <c r="B170" s="31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2"/>
      <c r="B171" s="31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2"/>
      <c r="B172" s="31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2"/>
      <c r="B173" s="31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2"/>
      <c r="B174" s="31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2"/>
      <c r="B175" s="31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2"/>
      <c r="B176" s="31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2"/>
      <c r="B177" s="31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2"/>
      <c r="B178" s="31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2"/>
      <c r="B179" s="31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2"/>
      <c r="B180" s="31" t="s">
        <v>1429</v>
      </c>
      <c r="C180" s="42">
        <v>0</v>
      </c>
      <c r="D180" s="42">
        <v>0</v>
      </c>
      <c r="E180" s="42">
        <v>0</v>
      </c>
      <c r="F180" s="42">
        <v>4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2"/>
      <c r="B181" s="31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2"/>
      <c r="B182" s="31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2"/>
      <c r="B183" s="31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2"/>
      <c r="B184" s="31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2"/>
      <c r="B185" s="31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2"/>
      <c r="B186" s="31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2"/>
      <c r="B187" s="31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2"/>
      <c r="B188" s="31" t="s">
        <v>1437</v>
      </c>
      <c r="C188" s="42">
        <v>0</v>
      </c>
      <c r="D188" s="42">
        <v>0</v>
      </c>
      <c r="E188" s="42">
        <v>0</v>
      </c>
      <c r="F188" s="42">
        <v>0</v>
      </c>
      <c r="G188" s="42">
        <v>0</v>
      </c>
      <c r="H188" s="42">
        <v>1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2"/>
      <c r="B189" s="31" t="s">
        <v>1438</v>
      </c>
      <c r="C189" s="42">
        <v>2</v>
      </c>
      <c r="D189" s="42">
        <v>0</v>
      </c>
      <c r="E189" s="42">
        <v>5</v>
      </c>
      <c r="F189" s="42">
        <v>0</v>
      </c>
      <c r="G189" s="42">
        <v>0</v>
      </c>
      <c r="H189" s="42">
        <v>5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2"/>
      <c r="B190" s="31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2"/>
      <c r="B191" s="31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2"/>
      <c r="B192" s="31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2"/>
      <c r="B193" s="31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2"/>
      <c r="B194" s="31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2"/>
      <c r="B195" s="31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2"/>
      <c r="B196" s="31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2"/>
      <c r="B197" s="31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2"/>
      <c r="B198" s="31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2"/>
      <c r="B199" s="31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2"/>
      <c r="B200" s="31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2"/>
      <c r="B201" s="31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2"/>
      <c r="B202" s="31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2"/>
      <c r="B203" s="31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2"/>
      <c r="B204" s="31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2"/>
      <c r="B205" s="31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2"/>
      <c r="B206" s="31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2"/>
      <c r="B207" s="31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2"/>
      <c r="B208" s="31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2"/>
      <c r="B209" s="31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2"/>
      <c r="B210" s="31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2"/>
      <c r="B211" s="31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2"/>
      <c r="B212" s="31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2"/>
      <c r="B213" s="31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2"/>
      <c r="B214" s="31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2"/>
      <c r="B215" s="31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2"/>
      <c r="B216" s="31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2"/>
      <c r="B217" s="31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2"/>
      <c r="B218" s="31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2"/>
      <c r="B219" s="31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2"/>
      <c r="B220" s="31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2"/>
      <c r="B221" s="31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2"/>
      <c r="B222" s="31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2"/>
      <c r="B223" s="31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2"/>
      <c r="B224" s="31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2"/>
      <c r="B225" s="31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2"/>
      <c r="B226" s="31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2"/>
      <c r="B227" s="31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2"/>
      <c r="B228" s="31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2"/>
      <c r="B229" s="31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2"/>
      <c r="B230" s="31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2"/>
      <c r="B231" s="31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2"/>
      <c r="B232" s="31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2"/>
      <c r="B233" s="31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2"/>
      <c r="B234" s="31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2"/>
      <c r="B235" s="31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2"/>
      <c r="B236" s="31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2"/>
      <c r="B237" s="31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2"/>
      <c r="B238" s="31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2"/>
      <c r="B239" s="31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2"/>
      <c r="B240" s="31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2"/>
      <c r="B241" s="31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2"/>
      <c r="B242" s="31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2"/>
      <c r="B243" s="31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2"/>
      <c r="B244" s="31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2"/>
      <c r="B245" s="31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2"/>
      <c r="B246" s="31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2"/>
      <c r="B247" s="31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2"/>
      <c r="B248" s="31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2"/>
      <c r="B249" s="31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2"/>
      <c r="B250" s="31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2"/>
      <c r="B251" s="31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2"/>
      <c r="B252" s="31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2"/>
      <c r="B253" s="31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2"/>
      <c r="B254" s="31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2"/>
      <c r="B255" s="31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2"/>
      <c r="B256" s="31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2"/>
      <c r="B257" s="31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2"/>
      <c r="B258" s="31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2"/>
      <c r="B259" s="31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2"/>
      <c r="B260" s="31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3"/>
      <c r="B261" s="31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1" t="s">
        <v>1511</v>
      </c>
      <c r="B262" s="31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2"/>
      <c r="B263" s="31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2"/>
      <c r="B264" s="31" t="s">
        <v>1514</v>
      </c>
      <c r="C264" s="42">
        <v>2</v>
      </c>
      <c r="D264" s="42">
        <v>0</v>
      </c>
      <c r="E264" s="42">
        <v>1</v>
      </c>
      <c r="F264" s="42">
        <v>0</v>
      </c>
      <c r="G264" s="42">
        <v>0</v>
      </c>
      <c r="H264" s="42">
        <v>3</v>
      </c>
      <c r="I264" s="42">
        <v>0</v>
      </c>
      <c r="J264" s="42">
        <v>0</v>
      </c>
      <c r="K264" s="42">
        <v>0</v>
      </c>
      <c r="L264" s="38">
        <v>0</v>
      </c>
    </row>
    <row r="265" spans="1:12" x14ac:dyDescent="0.25">
      <c r="A265" s="192"/>
      <c r="B265" s="31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2"/>
      <c r="B266" s="31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2"/>
      <c r="B267" s="31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2"/>
      <c r="B268" s="31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2"/>
      <c r="B269" s="31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2"/>
      <c r="B270" s="31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2"/>
      <c r="B271" s="31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2"/>
      <c r="B272" s="31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2"/>
      <c r="B273" s="31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2"/>
      <c r="B274" s="31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2"/>
      <c r="B275" s="31" t="s">
        <v>1524</v>
      </c>
      <c r="C275" s="42">
        <v>0</v>
      </c>
      <c r="D275" s="42">
        <v>0</v>
      </c>
      <c r="E275" s="42">
        <v>3</v>
      </c>
      <c r="F275" s="42">
        <v>0</v>
      </c>
      <c r="G275" s="42">
        <v>0</v>
      </c>
      <c r="H275" s="42">
        <v>8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2"/>
      <c r="B276" s="31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2"/>
      <c r="B277" s="31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2"/>
      <c r="B278" s="31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2"/>
      <c r="B279" s="31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2"/>
      <c r="B280" s="31" t="s">
        <v>1529</v>
      </c>
      <c r="C280" s="42">
        <v>0</v>
      </c>
      <c r="D280" s="42">
        <v>0</v>
      </c>
      <c r="E280" s="42">
        <v>1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2"/>
      <c r="B281" s="31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1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2"/>
      <c r="B282" s="31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2"/>
      <c r="B283" s="31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2"/>
      <c r="B284" s="31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2"/>
      <c r="B285" s="31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2"/>
      <c r="B286" s="31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2"/>
      <c r="B287" s="31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2"/>
      <c r="B288" s="31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2"/>
      <c r="B289" s="31" t="s">
        <v>1536</v>
      </c>
      <c r="C289" s="42">
        <v>0</v>
      </c>
      <c r="D289" s="42">
        <v>0</v>
      </c>
      <c r="E289" s="42">
        <v>3</v>
      </c>
      <c r="F289" s="42">
        <v>6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2"/>
      <c r="B290" s="31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1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2"/>
      <c r="B291" s="31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2"/>
      <c r="B292" s="31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2"/>
      <c r="B293" s="31" t="s">
        <v>1540</v>
      </c>
      <c r="C293" s="42">
        <v>0</v>
      </c>
      <c r="D293" s="42">
        <v>0</v>
      </c>
      <c r="E293" s="42">
        <v>1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3"/>
      <c r="B294" s="31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1" t="s">
        <v>1542</v>
      </c>
      <c r="B295" s="31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2"/>
      <c r="B296" s="31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2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2"/>
      <c r="B297" s="31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2"/>
      <c r="B298" s="31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2"/>
      <c r="B299" s="31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1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2"/>
      <c r="B300" s="31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1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2"/>
      <c r="B301" s="31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2"/>
      <c r="B302" s="31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2"/>
      <c r="B303" s="31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2"/>
      <c r="B304" s="31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2"/>
      <c r="B305" s="31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2"/>
      <c r="B306" s="31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2"/>
      <c r="B307" s="31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1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2"/>
      <c r="B308" s="31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2"/>
      <c r="B309" s="31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2"/>
      <c r="B310" s="31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3"/>
      <c r="B311" s="31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1"/>
    </row>
  </sheetData>
  <sheetProtection algorithmName="SHA-512" hashValue="vsfOllom74uL/8oum5UzD5QraOJRlmu30+9tDUnVqU8it6WbVdt7CR9OE1QG+yka3VYFzqpzdJaW2MiZGbO2jQ==" saltValue="yrW2ddqZrvM+4SV0vkhuT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9.285156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1564</v>
      </c>
      <c r="C7" s="12">
        <v>2</v>
      </c>
      <c r="D7" s="12">
        <v>1</v>
      </c>
      <c r="E7" s="13">
        <v>1</v>
      </c>
    </row>
    <row r="8" spans="1:5" x14ac:dyDescent="0.25">
      <c r="A8" s="192"/>
      <c r="B8" s="11" t="s">
        <v>1565</v>
      </c>
      <c r="C8" s="12">
        <v>15</v>
      </c>
      <c r="D8" s="12">
        <v>2</v>
      </c>
      <c r="E8" s="13">
        <v>6.5</v>
      </c>
    </row>
    <row r="9" spans="1:5" x14ac:dyDescent="0.25">
      <c r="A9" s="192"/>
      <c r="B9" s="11" t="s">
        <v>1566</v>
      </c>
      <c r="C9" s="12">
        <v>0</v>
      </c>
      <c r="D9" s="12">
        <v>1</v>
      </c>
      <c r="E9" s="13">
        <v>-1</v>
      </c>
    </row>
    <row r="10" spans="1:5" x14ac:dyDescent="0.25">
      <c r="A10" s="192"/>
      <c r="B10" s="11" t="s">
        <v>1567</v>
      </c>
      <c r="C10" s="12">
        <v>1</v>
      </c>
      <c r="D10" s="12">
        <v>1</v>
      </c>
      <c r="E10" s="13">
        <v>0</v>
      </c>
    </row>
    <row r="11" spans="1:5" x14ac:dyDescent="0.25">
      <c r="A11" s="192"/>
      <c r="B11" s="11" t="s">
        <v>1568</v>
      </c>
      <c r="C11" s="12">
        <v>58</v>
      </c>
      <c r="D11" s="12">
        <v>48</v>
      </c>
      <c r="E11" s="13">
        <v>0.20833333333333301</v>
      </c>
    </row>
    <row r="12" spans="1:5" x14ac:dyDescent="0.25">
      <c r="A12" s="192"/>
      <c r="B12" s="11" t="s">
        <v>1569</v>
      </c>
      <c r="C12" s="12">
        <v>64</v>
      </c>
      <c r="D12" s="12">
        <v>66</v>
      </c>
      <c r="E12" s="13">
        <v>-3.03030303030303E-2</v>
      </c>
    </row>
    <row r="13" spans="1:5" x14ac:dyDescent="0.25">
      <c r="A13" s="192"/>
      <c r="B13" s="11" t="s">
        <v>1570</v>
      </c>
      <c r="C13" s="12">
        <v>6</v>
      </c>
      <c r="D13" s="12">
        <v>3</v>
      </c>
      <c r="E13" s="13">
        <v>1</v>
      </c>
    </row>
    <row r="14" spans="1:5" x14ac:dyDescent="0.25">
      <c r="A14" s="192"/>
      <c r="B14" s="11" t="s">
        <v>1571</v>
      </c>
      <c r="C14" s="12">
        <v>7</v>
      </c>
      <c r="D14" s="12">
        <v>14</v>
      </c>
      <c r="E14" s="13">
        <v>-0.5</v>
      </c>
    </row>
    <row r="15" spans="1:5" x14ac:dyDescent="0.25">
      <c r="A15" s="192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3"/>
      <c r="B16" s="11" t="s">
        <v>111</v>
      </c>
      <c r="C16" s="12">
        <v>71</v>
      </c>
      <c r="D16" s="12">
        <v>73</v>
      </c>
      <c r="E16" s="13">
        <v>-2.7397260273972601E-2</v>
      </c>
    </row>
    <row r="17" spans="1:1" x14ac:dyDescent="0.25">
      <c r="A17" s="21"/>
    </row>
  </sheetData>
  <sheetProtection algorithmName="SHA-512" hashValue="i704qS91z4ddIlUXn8Ugf4ex3kHUTBli5zrQ7oz5k/Cj3kz5Hr98Ao5bu5cWcR0CmZ8kjcCPRgsKsrVI2c72eg==" saltValue="6MenHZJfvl3lHxJvqd9d0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24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60</v>
      </c>
      <c r="D6" s="12">
        <v>52</v>
      </c>
      <c r="E6" s="13">
        <v>0.15384615384615399</v>
      </c>
    </row>
    <row r="7" spans="1:5" ht="22.5" x14ac:dyDescent="0.25">
      <c r="A7" s="10" t="s">
        <v>1579</v>
      </c>
      <c r="B7" s="11" t="s">
        <v>1580</v>
      </c>
      <c r="C7" s="12">
        <v>28</v>
      </c>
      <c r="D7" s="12">
        <v>24</v>
      </c>
      <c r="E7" s="13">
        <v>0.16666666666666699</v>
      </c>
    </row>
    <row r="8" spans="1:5" ht="22.5" x14ac:dyDescent="0.25">
      <c r="A8" s="10" t="s">
        <v>1581</v>
      </c>
      <c r="B8" s="11" t="s">
        <v>1582</v>
      </c>
      <c r="C8" s="12">
        <v>8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18</v>
      </c>
      <c r="D9" s="12">
        <v>9</v>
      </c>
      <c r="E9" s="13">
        <v>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5"/>
      <c r="C11" s="12">
        <v>106</v>
      </c>
      <c r="D11" s="12">
        <v>101</v>
      </c>
      <c r="E11" s="13">
        <v>4.95049504950495E-2</v>
      </c>
    </row>
    <row r="12" spans="1:5" x14ac:dyDescent="0.25">
      <c r="A12" s="10" t="s">
        <v>1588</v>
      </c>
      <c r="B12" s="15"/>
      <c r="C12" s="12">
        <v>134</v>
      </c>
      <c r="D12" s="12">
        <v>121</v>
      </c>
      <c r="E12" s="13">
        <v>0.107438016528926</v>
      </c>
    </row>
    <row r="13" spans="1:5" x14ac:dyDescent="0.25">
      <c r="A13" s="191" t="s">
        <v>1589</v>
      </c>
      <c r="B13" s="11" t="s">
        <v>1590</v>
      </c>
      <c r="C13" s="12">
        <v>15</v>
      </c>
      <c r="D13" s="12">
        <v>8</v>
      </c>
      <c r="E13" s="13">
        <v>0.875</v>
      </c>
    </row>
    <row r="14" spans="1:5" x14ac:dyDescent="0.25">
      <c r="A14" s="193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8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9"/>
      <c r="B18" s="11" t="s">
        <v>1595</v>
      </c>
      <c r="C18" s="12">
        <v>147</v>
      </c>
      <c r="D18" s="12">
        <v>195</v>
      </c>
      <c r="E18" s="20">
        <v>22</v>
      </c>
    </row>
    <row r="19" spans="1:5" x14ac:dyDescent="0.25">
      <c r="A19" s="189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9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9"/>
      <c r="B21" s="11" t="s">
        <v>1598</v>
      </c>
      <c r="C21" s="12">
        <v>43</v>
      </c>
      <c r="D21" s="12">
        <v>61</v>
      </c>
      <c r="E21" s="20">
        <v>9</v>
      </c>
    </row>
    <row r="22" spans="1:5" x14ac:dyDescent="0.25">
      <c r="A22" s="189"/>
      <c r="B22" s="11" t="s">
        <v>983</v>
      </c>
      <c r="C22" s="12">
        <v>637</v>
      </c>
      <c r="D22" s="12">
        <v>731</v>
      </c>
      <c r="E22" s="20">
        <v>4</v>
      </c>
    </row>
    <row r="23" spans="1:5" x14ac:dyDescent="0.25">
      <c r="A23" s="189"/>
      <c r="B23" s="11" t="s">
        <v>1599</v>
      </c>
      <c r="C23" s="12">
        <v>0</v>
      </c>
      <c r="D23" s="12">
        <v>0</v>
      </c>
      <c r="E23" s="20">
        <v>0</v>
      </c>
    </row>
    <row r="24" spans="1:5" x14ac:dyDescent="0.25">
      <c r="A24" s="189"/>
      <c r="B24" s="11" t="s">
        <v>1600</v>
      </c>
      <c r="C24" s="12">
        <v>0</v>
      </c>
      <c r="D24" s="12">
        <v>0</v>
      </c>
      <c r="E24" s="20">
        <v>0</v>
      </c>
    </row>
    <row r="25" spans="1:5" x14ac:dyDescent="0.25">
      <c r="A25" s="189"/>
      <c r="B25" s="11" t="s">
        <v>1601</v>
      </c>
      <c r="C25" s="12">
        <v>0</v>
      </c>
      <c r="D25" s="12">
        <v>0</v>
      </c>
      <c r="E25" s="20">
        <v>0</v>
      </c>
    </row>
    <row r="26" spans="1:5" x14ac:dyDescent="0.25">
      <c r="A26" s="189"/>
      <c r="B26" s="11" t="s">
        <v>1602</v>
      </c>
      <c r="C26" s="12">
        <v>455</v>
      </c>
      <c r="D26" s="12">
        <v>455</v>
      </c>
      <c r="E26" s="20">
        <v>0</v>
      </c>
    </row>
    <row r="27" spans="1:5" x14ac:dyDescent="0.25">
      <c r="A27" s="189"/>
      <c r="B27" s="11" t="s">
        <v>1603</v>
      </c>
      <c r="C27" s="12">
        <v>0</v>
      </c>
      <c r="D27" s="12">
        <v>0</v>
      </c>
      <c r="E27" s="20">
        <v>0</v>
      </c>
    </row>
    <row r="28" spans="1:5" x14ac:dyDescent="0.25">
      <c r="A28" s="189"/>
      <c r="B28" s="11" t="s">
        <v>1604</v>
      </c>
      <c r="C28" s="12">
        <v>30</v>
      </c>
      <c r="D28" s="12">
        <v>143</v>
      </c>
      <c r="E28" s="20">
        <v>0</v>
      </c>
    </row>
    <row r="29" spans="1:5" x14ac:dyDescent="0.25">
      <c r="A29" s="189"/>
      <c r="B29" s="11" t="s">
        <v>1605</v>
      </c>
      <c r="C29" s="12">
        <v>150</v>
      </c>
      <c r="D29" s="12">
        <v>0</v>
      </c>
      <c r="E29" s="20">
        <v>170</v>
      </c>
    </row>
    <row r="30" spans="1:5" x14ac:dyDescent="0.25">
      <c r="A30" s="190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21"/>
    </row>
  </sheetData>
  <sheetProtection algorithmName="SHA-512" hashValue="dJn6lya27AhLcg0EFjCB2adjGGVjX/bad3MuWYre+/8I9F4IX6cRnKEUvFimKMs97lqmee4yDBg/2XbMlke4pw==" saltValue="9pTGSiiE77nkPifkAsr3F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574B-18FB-42A0-BD04-92C946CD8C05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8" t="s">
        <v>1735</v>
      </c>
      <c r="D1" s="208"/>
      <c r="E1" s="208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6"/>
    </row>
    <row r="3" spans="1:93" s="105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6"/>
    </row>
    <row r="4" spans="1:93" s="107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0"/>
      <c r="AW6" s="209"/>
      <c r="AX6" s="209"/>
      <c r="AY6" s="209"/>
      <c r="AZ6" s="209"/>
      <c r="BA6" s="211"/>
      <c r="BE6" s="113" t="s">
        <v>113</v>
      </c>
      <c r="BF6" s="112" t="s">
        <v>114</v>
      </c>
      <c r="BG6" s="114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7481</v>
      </c>
      <c r="D7" s="121">
        <f>SUM(DatosGenerales!C15:C19)</f>
        <v>2234</v>
      </c>
      <c r="E7" s="120">
        <f>SUM(DatosGenerales!C12:C14)</f>
        <v>5905</v>
      </c>
      <c r="I7" s="122">
        <f>DatosGenerales!C31</f>
        <v>1670</v>
      </c>
      <c r="J7" s="121">
        <f>DatosGenerales!C32</f>
        <v>162</v>
      </c>
      <c r="K7" s="120">
        <f>SUM(DatosGenerales!C33:C34)</f>
        <v>448</v>
      </c>
      <c r="L7" s="121">
        <f>DatosGenerales!C36</f>
        <v>970</v>
      </c>
      <c r="M7" s="120">
        <f>DatosGenerales!C95</f>
        <v>828</v>
      </c>
      <c r="N7" s="123">
        <f>L7-M7</f>
        <v>142</v>
      </c>
      <c r="O7" s="123"/>
      <c r="Q7" s="122">
        <f>DatosGenerales!C36</f>
        <v>970</v>
      </c>
      <c r="R7" s="121">
        <f>DatosGenerales!C49</f>
        <v>987</v>
      </c>
      <c r="S7" s="121">
        <f>DatosGenerales!C50</f>
        <v>35</v>
      </c>
      <c r="T7" s="121">
        <f>DatosGenerales!C62</f>
        <v>13</v>
      </c>
      <c r="U7" s="121">
        <f>DatosGenerales!C78</f>
        <v>1</v>
      </c>
      <c r="V7" s="124">
        <f>SUM(Q7:U7)</f>
        <v>2006</v>
      </c>
      <c r="Z7" s="122">
        <f>SUM(DatosGenerales!C106,DatosGenerales!C107,DatosGenerales!C109)</f>
        <v>653</v>
      </c>
      <c r="AA7" s="121">
        <f>SUM(DatosGenerales!C108,DatosGenerales!C110)</f>
        <v>57</v>
      </c>
      <c r="AB7" s="121">
        <f>DatosGenerales!C106</f>
        <v>107</v>
      </c>
      <c r="AC7" s="124">
        <f>DatosGenerales!C107</f>
        <v>540</v>
      </c>
      <c r="AH7" s="122">
        <f>SUM(DatosGenerales!C115,DatosGenerales!C116,DatosGenerales!C118)</f>
        <v>45</v>
      </c>
      <c r="AI7" s="121">
        <f>SUM(DatosGenerales!C117,DatosGenerales!C119)</f>
        <v>5</v>
      </c>
      <c r="AJ7" s="121">
        <f>DatosGenerales!C115</f>
        <v>8</v>
      </c>
      <c r="AK7" s="124">
        <f>DatosGenerales!C116</f>
        <v>36</v>
      </c>
      <c r="AP7" s="122">
        <f>SUM(DatosGenerales!C135:C136)</f>
        <v>42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13</v>
      </c>
      <c r="AW7" s="121">
        <f>DatosGenerales!C146</f>
        <v>31</v>
      </c>
      <c r="AX7" s="121">
        <f>DatosGenerales!C147</f>
        <v>6</v>
      </c>
      <c r="AY7" s="121">
        <f>DatosGenerales!C148</f>
        <v>0</v>
      </c>
      <c r="AZ7" s="121">
        <f>DatosGenerales!C149</f>
        <v>14</v>
      </c>
      <c r="BA7" s="124">
        <f>DatosGenerales!C150</f>
        <v>1</v>
      </c>
      <c r="BE7" s="122">
        <f>DatosGenerales!C151</f>
        <v>35</v>
      </c>
      <c r="BF7" s="121">
        <f>DatosGenerales!C152</f>
        <v>33</v>
      </c>
      <c r="BG7" s="124">
        <f>DatosGenerales!C154</f>
        <v>9</v>
      </c>
      <c r="BK7" s="122">
        <f>SUM(DatosGenerales!C297:C311)</f>
        <v>1198</v>
      </c>
      <c r="BL7" s="121">
        <f>SUM(DatosGenerales!C294:C296)</f>
        <v>28</v>
      </c>
      <c r="BM7" s="121">
        <f>SUM(DatosGenerales!C312:C344)</f>
        <v>257</v>
      </c>
      <c r="BN7" s="121">
        <f>SUM(DatosGenerales!C289)</f>
        <v>18</v>
      </c>
      <c r="BO7" s="121">
        <f>SUM(DatosGenerales!C356:C364)</f>
        <v>43</v>
      </c>
      <c r="BP7" s="121">
        <f>SUM(DatosGenerales!C286:C288)</f>
        <v>37</v>
      </c>
      <c r="BQ7" s="121">
        <f>SUM(DatosGenerales!C345:C355)</f>
        <v>2</v>
      </c>
      <c r="BR7" s="121">
        <f>SUM(DatosGenerales!C290:C292)</f>
        <v>58</v>
      </c>
      <c r="BS7" s="124">
        <f>SUM(DatosGenerales!C283:C285)</f>
        <v>364</v>
      </c>
      <c r="BT7" s="124">
        <f>SUM(DatosGenerales!C293)</f>
        <v>0</v>
      </c>
      <c r="BU7" s="124">
        <f>SUM(DatosGenerales!C365:C377)</f>
        <v>4</v>
      </c>
      <c r="BY7" s="122">
        <f>DatosGenerales!C246</f>
        <v>0</v>
      </c>
      <c r="BZ7" s="121">
        <f>DatosGenerales!C247</f>
        <v>0</v>
      </c>
      <c r="CA7" s="124">
        <f>DatosGenerales!C248</f>
        <v>32</v>
      </c>
      <c r="CF7" s="122">
        <f>DatosDiscapacidad!C5</f>
        <v>24</v>
      </c>
      <c r="CG7" s="124">
        <f>DatosDiscapacidad!C11</f>
        <v>106</v>
      </c>
      <c r="CM7" s="122">
        <f>DatosGenerales!C40</f>
        <v>3460</v>
      </c>
      <c r="CN7" s="124">
        <f>DatosGenerales!C41</f>
        <v>1200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350</v>
      </c>
      <c r="BL53" s="132">
        <f>SUM(DatosGenerales!C311,DatosGenerales!C300,DatosGenerales!C309)</f>
        <v>526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9</v>
      </c>
      <c r="BL66" s="132">
        <f>SUM(DatosGenerales!C299:C300)</f>
        <v>483</v>
      </c>
      <c r="BM66" s="132">
        <f>SUM(DatosGenerales!C308:C309)</f>
        <v>384</v>
      </c>
      <c r="BN66" s="132"/>
      <c r="BO66" s="119"/>
      <c r="BP66" s="119"/>
      <c r="BQ66" s="119"/>
      <c r="BR66" s="119"/>
      <c r="BS66" s="119"/>
    </row>
  </sheetData>
  <sheetProtection algorithmName="SHA-512" hashValue="rx027Uz6QcGS8YMmg+Pyjxth7VJGIfZ4QUT1h0NktTiZYU7/6dnV8+cbPCQhyRwz9ARhUQwcUSCwfQ3C4xa1zw==" saltValue="7tP+2Csm/jRdDoqgFxCYo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2F7E-6A5C-4569-993D-EB1BACAA86DA}">
  <dimension ref="A1:BI25"/>
  <sheetViews>
    <sheetView showGridLines="0" showRowColHeaders="0" workbookViewId="0">
      <selection activeCell="B1" sqref="B1"/>
    </sheetView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6WA+ENa89V0ec10Csl3I72dwdlqeQyWwZ0b6HSgUnXaCvujwqcEkNqWptemEGmPnbG78LHYLwOOJgCQc5wKd8g==" saltValue="vgUsJdixVbtBrPNDzYhS6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0302-F342-4EBF-AD04-36EA98521630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39"/>
      <c r="BD4" s="139"/>
      <c r="BE4" s="206" t="s">
        <v>1801</v>
      </c>
      <c r="BF4" s="214"/>
      <c r="BG4" s="214"/>
      <c r="BH4" s="214"/>
      <c r="BI4" s="214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7" t="s">
        <v>245</v>
      </c>
      <c r="D6" s="140" t="s">
        <v>20</v>
      </c>
      <c r="E6" s="230" t="s">
        <v>114</v>
      </c>
      <c r="F6" s="231"/>
      <c r="G6" s="232"/>
      <c r="H6" s="140" t="s">
        <v>1013</v>
      </c>
      <c r="I6" s="103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5"/>
      <c r="AQ6" s="105"/>
    </row>
    <row r="7" spans="1:65" s="107" customFormat="1" ht="35.25" customHeight="1" x14ac:dyDescent="0.25">
      <c r="C7" s="228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3"/>
      <c r="M7" s="234"/>
      <c r="N7" s="234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29"/>
      <c r="D8" s="147">
        <f>DatosMenores!C65</f>
        <v>514</v>
      </c>
      <c r="E8" s="147">
        <f>DatosMenores!C66</f>
        <v>39</v>
      </c>
      <c r="F8" s="147">
        <f>DatosMenores!C67</f>
        <v>55</v>
      </c>
      <c r="G8" s="147">
        <f>DatosMenores!C68</f>
        <v>91</v>
      </c>
      <c r="H8" s="148">
        <f>DatosMenores!C69</f>
        <v>43</v>
      </c>
      <c r="I8" s="103"/>
      <c r="L8" s="120">
        <f>DatosMenores!C55</f>
        <v>0</v>
      </c>
      <c r="M8" s="121">
        <f>DatosMenores!C56</f>
        <v>24</v>
      </c>
      <c r="N8" s="121">
        <f>DatosMenores!C57</f>
        <v>128</v>
      </c>
      <c r="O8" s="121">
        <f>DatosMenores!C58</f>
        <v>0</v>
      </c>
      <c r="P8" s="120">
        <f>DatosMenores!C59</f>
        <v>0</v>
      </c>
      <c r="Q8" s="121">
        <f>DatosMenores!C60</f>
        <v>18</v>
      </c>
      <c r="R8" s="120">
        <f>DatosMenores!C61</f>
        <v>0</v>
      </c>
      <c r="U8" s="120">
        <f>DatosMenores!C33</f>
        <v>175</v>
      </c>
      <c r="V8" s="121">
        <f>SUM(DatosMenores!C34:C37)</f>
        <v>18</v>
      </c>
      <c r="W8" s="121">
        <f>DatosMenores!C38</f>
        <v>0</v>
      </c>
      <c r="X8" s="121">
        <f>DatosMenores!C39</f>
        <v>82</v>
      </c>
      <c r="Y8" s="121">
        <f>DatosMenores!C40</f>
        <v>43</v>
      </c>
      <c r="Z8" s="121">
        <f>DatosMenores!D41</f>
        <v>0</v>
      </c>
      <c r="AA8" s="121">
        <f>DatosMenores!C42</f>
        <v>0</v>
      </c>
      <c r="AB8" s="121">
        <f>DatosMenores!C43</f>
        <v>6</v>
      </c>
      <c r="AC8" s="121">
        <f>DatosMenores!C44</f>
        <v>0</v>
      </c>
      <c r="AD8" s="121">
        <f>DatosMenores!C45</f>
        <v>5</v>
      </c>
      <c r="AE8" s="120">
        <f>DatosMenores!C46</f>
        <v>7</v>
      </c>
      <c r="AG8" s="105"/>
      <c r="AI8" s="122">
        <f>DatosMenores!C7</f>
        <v>0</v>
      </c>
      <c r="AJ8" s="121">
        <f>DatosMenores!C8</f>
        <v>11</v>
      </c>
      <c r="AK8" s="121">
        <f>DatosMenores!C9</f>
        <v>13</v>
      </c>
      <c r="AL8" s="121">
        <f>DatosMenores!C10</f>
        <v>1</v>
      </c>
      <c r="AM8" s="121">
        <f>DatosMenores!C11</f>
        <v>11</v>
      </c>
      <c r="AN8" s="120">
        <f>DatosMenores!C12</f>
        <v>14</v>
      </c>
      <c r="AO8" s="121">
        <f>DatosMenores!C13</f>
        <v>16</v>
      </c>
      <c r="AP8" s="121">
        <f>DatosMenores!C14</f>
        <v>14</v>
      </c>
      <c r="AQ8" s="120">
        <f>DatosMenores!C15</f>
        <v>0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41</v>
      </c>
      <c r="BG8" s="121">
        <f>DatosMenores!C107</f>
        <v>14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8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198</v>
      </c>
      <c r="AU9" s="148">
        <f>DatosMenores!C87</f>
        <v>240</v>
      </c>
      <c r="AV9" s="148">
        <f>DatosMenores!C88</f>
        <v>93</v>
      </c>
      <c r="AW9" s="148">
        <f>DatosMenores!C89</f>
        <v>96</v>
      </c>
      <c r="AX9" s="148">
        <f>DatosMenores!C90</f>
        <v>103</v>
      </c>
      <c r="AY9" s="148">
        <f>DatosMenores!C91</f>
        <v>324</v>
      </c>
      <c r="AZ9" s="148">
        <f>DatosMenores!C92</f>
        <v>0</v>
      </c>
      <c r="BA9" s="148">
        <f>DatosMenores!C93</f>
        <v>0</v>
      </c>
      <c r="BB9" s="148">
        <f>DatosMenores!C94</f>
        <v>27</v>
      </c>
      <c r="BC9" s="148">
        <f>DatosMenores!C95</f>
        <v>5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19"/>
      <c r="D10" s="152">
        <f>DatosMenores!C70</f>
        <v>6</v>
      </c>
      <c r="E10" s="153">
        <f>DatosMenores!C71</f>
        <v>2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0" t="s">
        <v>1017</v>
      </c>
      <c r="D11" s="140" t="s">
        <v>1018</v>
      </c>
      <c r="E11" s="223" t="s">
        <v>1812</v>
      </c>
      <c r="F11" s="224"/>
      <c r="G11" s="224"/>
      <c r="H11" s="140" t="s">
        <v>1013</v>
      </c>
      <c r="AI11" s="122">
        <f>DatosMenores!C16</f>
        <v>1</v>
      </c>
      <c r="AJ11" s="121">
        <f>DatosMenores!C17</f>
        <v>0</v>
      </c>
      <c r="AK11" s="121">
        <f>DatosMenores!C18</f>
        <v>8</v>
      </c>
      <c r="AL11" s="121">
        <f>DatosMenores!C19</f>
        <v>16</v>
      </c>
      <c r="AM11" s="121">
        <f>DatosMenores!C20</f>
        <v>9</v>
      </c>
      <c r="AN11" s="121">
        <f>DatosMenores!C21</f>
        <v>1</v>
      </c>
      <c r="AO11" s="121">
        <f>DatosMenores!C23</f>
        <v>1</v>
      </c>
      <c r="AP11" s="121">
        <f>DatosMenores!C24</f>
        <v>28</v>
      </c>
      <c r="AQ11" s="121">
        <f>DatosMenores!C25</f>
        <v>14</v>
      </c>
      <c r="AR11" s="120">
        <f>DatosMenores!C26</f>
        <v>2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6"/>
      <c r="AY12" s="226"/>
    </row>
    <row r="13" spans="1:65" ht="12.75" customHeight="1" x14ac:dyDescent="0.25">
      <c r="C13" s="222"/>
      <c r="D13" s="155">
        <f>DatosMenores!C72</f>
        <v>251</v>
      </c>
      <c r="E13" s="156">
        <f>DatosMenores!C73</f>
        <v>20</v>
      </c>
      <c r="F13" s="124">
        <f>DatosMenores!C74</f>
        <v>5</v>
      </c>
      <c r="G13" s="124">
        <f>DatosMenores!C75</f>
        <v>129</v>
      </c>
      <c r="H13" s="157">
        <f>DatosMenores!C76</f>
        <v>182</v>
      </c>
      <c r="AT13" s="148">
        <f>DatosMenores!C96</f>
        <v>13</v>
      </c>
      <c r="AU13" s="148">
        <f>DatosMenores!C97</f>
        <v>9</v>
      </c>
      <c r="AV13" s="148">
        <f>DatosMenores!C98</f>
        <v>0</v>
      </c>
      <c r="AW13" s="148">
        <f>DatosMenores!C99</f>
        <v>4</v>
      </c>
      <c r="AX13" s="148">
        <f>DatosMenores!C100</f>
        <v>6</v>
      </c>
      <c r="AY13" s="148">
        <f>DatosMenores!C101</f>
        <v>0</v>
      </c>
    </row>
  </sheetData>
  <sheetProtection algorithmName="SHA-512" hashValue="YTRdR2nYUtC7n/B6WovCJ6R++k0ye4w3pYni3XcdCHklK5zFIgE2b/mgOOzjbf4SGhLjD+Gzu6Qu9LFJTUnWPw==" saltValue="iFG3xLI04fBJWkn0A4TnG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3C33-5FCD-4C1D-A081-BE582037DE4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1813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165</v>
      </c>
      <c r="F4" s="167" t="s">
        <v>1820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366</v>
      </c>
      <c r="F5" s="167" t="s">
        <v>1821</v>
      </c>
      <c r="G5" s="171">
        <f>DatosViolenciaDoméstica!F67</f>
        <v>38</v>
      </c>
      <c r="H5" s="170"/>
    </row>
    <row r="6" spans="1:30" x14ac:dyDescent="0.2">
      <c r="C6" s="167" t="s">
        <v>1822</v>
      </c>
      <c r="D6" s="168">
        <f>DatosViolenciaDoméstica!C7</f>
        <v>15</v>
      </c>
    </row>
    <row r="7" spans="1:30" x14ac:dyDescent="0.2">
      <c r="C7" s="167" t="s">
        <v>60</v>
      </c>
      <c r="D7" s="168">
        <f>DatosViolenciaDoméstica!C8</f>
        <v>2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1774</v>
      </c>
      <c r="AF25" s="176">
        <v>0</v>
      </c>
    </row>
  </sheetData>
  <sheetProtection algorithmName="SHA-512" hashValue="2mcJQ9sFZgbgpfZxvYrNg3V+bcEmaueG/5YDvK6T9+pwnjiNQBqr+Ik/2Gkf7WhTZIo1scvJAFGcyhY04SRdLg==" saltValue="MumeTUbrbIRwsEnLjKXS8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680B-18C3-4A8E-A1EB-520D2A9ED71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1360</v>
      </c>
      <c r="F4" s="167" t="s">
        <v>1820</v>
      </c>
      <c r="G4" s="169">
        <f>DatosViolenciaGénero!E82</f>
        <v>31</v>
      </c>
      <c r="H4" s="170"/>
    </row>
    <row r="5" spans="1:30" x14ac:dyDescent="0.2">
      <c r="C5" s="167" t="s">
        <v>40</v>
      </c>
      <c r="D5" s="168">
        <f>DatosViolenciaGénero!C5</f>
        <v>572</v>
      </c>
      <c r="F5" s="167" t="s">
        <v>1821</v>
      </c>
      <c r="G5" s="169">
        <f>DatosViolenciaGénero!F82</f>
        <v>405</v>
      </c>
      <c r="H5" s="170"/>
    </row>
    <row r="6" spans="1:30" x14ac:dyDescent="0.2">
      <c r="C6" s="167" t="s">
        <v>1822</v>
      </c>
      <c r="D6" s="177">
        <f>DatosViolenciaGénero!C8</f>
        <v>142</v>
      </c>
    </row>
    <row r="7" spans="1:30" x14ac:dyDescent="0.2">
      <c r="C7" s="167" t="s">
        <v>60</v>
      </c>
      <c r="D7" s="177">
        <f>DatosViolenciaGénero!C9</f>
        <v>4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7">
        <f>DatosViolenciaGénero!C6</f>
        <v>17</v>
      </c>
    </row>
    <row r="11" spans="1:30" x14ac:dyDescent="0.2">
      <c r="C11" s="167" t="s">
        <v>1823</v>
      </c>
      <c r="D11" s="177">
        <f>DatosViolenciaGénero!C10</f>
        <v>0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1774</v>
      </c>
      <c r="AF25" s="176">
        <v>0</v>
      </c>
    </row>
  </sheetData>
  <sheetProtection algorithmName="SHA-512" hashValue="SjWGPH/p8bqcoI6MKWPF2CSWTj0Ezz00TXdX8vr3bpS12x1mFN/RqKnqu5rmVsrbcGKnLUn8qmyM0W7aMnXuvA==" saltValue="WZrtxiUHYdz3s4A7aD39Q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2682</v>
      </c>
      <c r="D7" s="12">
        <v>4149</v>
      </c>
      <c r="E7" s="13">
        <v>-0.35357917570498898</v>
      </c>
    </row>
    <row r="8" spans="1:5" x14ac:dyDescent="0.25">
      <c r="A8" s="192"/>
      <c r="B8" s="11" t="s">
        <v>20</v>
      </c>
      <c r="C8" s="12">
        <v>7481</v>
      </c>
      <c r="D8" s="12">
        <v>7940</v>
      </c>
      <c r="E8" s="13">
        <v>-5.7808564231737997E-2</v>
      </c>
    </row>
    <row r="9" spans="1:5" x14ac:dyDescent="0.25">
      <c r="A9" s="192"/>
      <c r="B9" s="11" t="s">
        <v>21</v>
      </c>
      <c r="C9" s="12">
        <v>7357</v>
      </c>
      <c r="D9" s="12">
        <v>7819</v>
      </c>
      <c r="E9" s="13">
        <v>-5.9086839749328601E-2</v>
      </c>
    </row>
    <row r="10" spans="1:5" x14ac:dyDescent="0.25">
      <c r="A10" s="192"/>
      <c r="B10" s="11" t="s">
        <v>22</v>
      </c>
      <c r="C10" s="12">
        <v>707</v>
      </c>
      <c r="D10" s="12">
        <v>548</v>
      </c>
      <c r="E10" s="13">
        <v>0.29014598540146003</v>
      </c>
    </row>
    <row r="11" spans="1:5" x14ac:dyDescent="0.25">
      <c r="A11" s="193"/>
      <c r="B11" s="11" t="s">
        <v>23</v>
      </c>
      <c r="C11" s="12">
        <v>2024</v>
      </c>
      <c r="D11" s="12">
        <v>2682</v>
      </c>
      <c r="E11" s="13">
        <v>-0.245339299030574</v>
      </c>
    </row>
    <row r="12" spans="1:5" x14ac:dyDescent="0.25">
      <c r="A12" s="191" t="s">
        <v>24</v>
      </c>
      <c r="B12" s="11" t="s">
        <v>25</v>
      </c>
      <c r="C12" s="12">
        <v>914</v>
      </c>
      <c r="D12" s="12">
        <v>891</v>
      </c>
      <c r="E12" s="13">
        <v>2.5813692480359099E-2</v>
      </c>
    </row>
    <row r="13" spans="1:5" x14ac:dyDescent="0.25">
      <c r="A13" s="192"/>
      <c r="B13" s="11" t="s">
        <v>26</v>
      </c>
      <c r="C13" s="12">
        <v>968</v>
      </c>
      <c r="D13" s="12">
        <v>1003</v>
      </c>
      <c r="E13" s="13">
        <v>-3.4895314057826497E-2</v>
      </c>
    </row>
    <row r="14" spans="1:5" x14ac:dyDescent="0.25">
      <c r="A14" s="193"/>
      <c r="B14" s="11" t="s">
        <v>27</v>
      </c>
      <c r="C14" s="12">
        <v>4023</v>
      </c>
      <c r="D14" s="12">
        <v>3428</v>
      </c>
      <c r="E14" s="13">
        <v>0.17357059509918299</v>
      </c>
    </row>
    <row r="15" spans="1:5" x14ac:dyDescent="0.25">
      <c r="A15" s="191" t="s">
        <v>28</v>
      </c>
      <c r="B15" s="11" t="s">
        <v>29</v>
      </c>
      <c r="C15" s="12">
        <v>524</v>
      </c>
      <c r="D15" s="12">
        <v>514</v>
      </c>
      <c r="E15" s="13">
        <v>1.94552529182879E-2</v>
      </c>
    </row>
    <row r="16" spans="1:5" x14ac:dyDescent="0.25">
      <c r="A16" s="192"/>
      <c r="B16" s="11" t="s">
        <v>30</v>
      </c>
      <c r="C16" s="12">
        <v>1280</v>
      </c>
      <c r="D16" s="12">
        <v>839</v>
      </c>
      <c r="E16" s="13">
        <v>0.52562574493444603</v>
      </c>
    </row>
    <row r="17" spans="1:5" x14ac:dyDescent="0.25">
      <c r="A17" s="192"/>
      <c r="B17" s="11" t="s">
        <v>31</v>
      </c>
      <c r="C17" s="12">
        <v>22</v>
      </c>
      <c r="D17" s="12">
        <v>13</v>
      </c>
      <c r="E17" s="13">
        <v>0.69230769230769196</v>
      </c>
    </row>
    <row r="18" spans="1:5" x14ac:dyDescent="0.25">
      <c r="A18" s="192"/>
      <c r="B18" s="11" t="s">
        <v>32</v>
      </c>
      <c r="C18" s="12">
        <v>1</v>
      </c>
      <c r="D18" s="12">
        <v>1</v>
      </c>
      <c r="E18" s="13">
        <v>0</v>
      </c>
    </row>
    <row r="19" spans="1:5" x14ac:dyDescent="0.25">
      <c r="A19" s="193"/>
      <c r="B19" s="11" t="s">
        <v>33</v>
      </c>
      <c r="C19" s="12">
        <v>407</v>
      </c>
      <c r="D19" s="12">
        <v>368</v>
      </c>
      <c r="E19" s="13">
        <v>0.10597826086956499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1332</v>
      </c>
      <c r="D25" s="12">
        <v>580</v>
      </c>
      <c r="E25" s="13">
        <v>1.2965517241379301</v>
      </c>
    </row>
    <row r="26" spans="1:5" x14ac:dyDescent="0.25">
      <c r="A26" s="10" t="s">
        <v>38</v>
      </c>
      <c r="B26" s="15"/>
      <c r="C26" s="16"/>
      <c r="D26" s="16"/>
      <c r="E26" s="13">
        <v>0</v>
      </c>
    </row>
    <row r="27" spans="1:5" x14ac:dyDescent="0.25">
      <c r="A27" s="10" t="s">
        <v>39</v>
      </c>
      <c r="B27" s="15"/>
      <c r="C27" s="12">
        <v>4</v>
      </c>
      <c r="D27" s="16"/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1670</v>
      </c>
      <c r="D31" s="12">
        <v>1739</v>
      </c>
      <c r="E31" s="13">
        <v>-3.96779758481886E-2</v>
      </c>
    </row>
    <row r="32" spans="1:5" x14ac:dyDescent="0.25">
      <c r="A32" s="191" t="s">
        <v>42</v>
      </c>
      <c r="B32" s="11" t="s">
        <v>43</v>
      </c>
      <c r="C32" s="12">
        <v>162</v>
      </c>
      <c r="D32" s="12">
        <v>135</v>
      </c>
      <c r="E32" s="13">
        <v>0.2</v>
      </c>
    </row>
    <row r="33" spans="1:5" x14ac:dyDescent="0.25">
      <c r="A33" s="192"/>
      <c r="B33" s="11" t="s">
        <v>44</v>
      </c>
      <c r="C33" s="12">
        <v>359</v>
      </c>
      <c r="D33" s="12">
        <v>292</v>
      </c>
      <c r="E33" s="13">
        <v>0.22945205479451999</v>
      </c>
    </row>
    <row r="34" spans="1:5" x14ac:dyDescent="0.25">
      <c r="A34" s="192"/>
      <c r="B34" s="11" t="s">
        <v>45</v>
      </c>
      <c r="C34" s="12">
        <v>89</v>
      </c>
      <c r="D34" s="12">
        <v>45</v>
      </c>
      <c r="E34" s="13">
        <v>0.97777777777777797</v>
      </c>
    </row>
    <row r="35" spans="1:5" x14ac:dyDescent="0.25">
      <c r="A35" s="192"/>
      <c r="B35" s="11" t="s">
        <v>46</v>
      </c>
      <c r="C35" s="12">
        <v>37</v>
      </c>
      <c r="D35" s="12">
        <v>49</v>
      </c>
      <c r="E35" s="13">
        <v>-0.24489795918367299</v>
      </c>
    </row>
    <row r="36" spans="1:5" x14ac:dyDescent="0.25">
      <c r="A36" s="193"/>
      <c r="B36" s="11" t="s">
        <v>47</v>
      </c>
      <c r="C36" s="12">
        <v>970</v>
      </c>
      <c r="D36" s="12">
        <v>1008</v>
      </c>
      <c r="E36" s="13">
        <v>-3.7698412698412703E-2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3460</v>
      </c>
      <c r="D40" s="12">
        <v>3330</v>
      </c>
      <c r="E40" s="13">
        <v>3.9039039039038999E-2</v>
      </c>
    </row>
    <row r="41" spans="1:5" x14ac:dyDescent="0.25">
      <c r="A41" s="10" t="s">
        <v>50</v>
      </c>
      <c r="B41" s="15"/>
      <c r="C41" s="12">
        <v>1200</v>
      </c>
      <c r="D41" s="12">
        <v>1114</v>
      </c>
      <c r="E41" s="13">
        <v>7.7199281867145406E-2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728</v>
      </c>
      <c r="D45" s="12">
        <v>682</v>
      </c>
      <c r="E45" s="13">
        <v>6.7448680351906196E-2</v>
      </c>
    </row>
    <row r="46" spans="1:5" x14ac:dyDescent="0.25">
      <c r="A46" s="192"/>
      <c r="B46" s="11" t="s">
        <v>53</v>
      </c>
      <c r="C46" s="12">
        <v>45</v>
      </c>
      <c r="D46" s="12">
        <v>44</v>
      </c>
      <c r="E46" s="13">
        <v>2.27272727272727E-2</v>
      </c>
    </row>
    <row r="47" spans="1:5" x14ac:dyDescent="0.25">
      <c r="A47" s="192"/>
      <c r="B47" s="11" t="s">
        <v>54</v>
      </c>
      <c r="C47" s="12">
        <v>1299</v>
      </c>
      <c r="D47" s="12">
        <v>839</v>
      </c>
      <c r="E47" s="13">
        <v>0.54827175208581602</v>
      </c>
    </row>
    <row r="48" spans="1:5" x14ac:dyDescent="0.25">
      <c r="A48" s="193"/>
      <c r="B48" s="11" t="s">
        <v>23</v>
      </c>
      <c r="C48" s="12">
        <v>963</v>
      </c>
      <c r="D48" s="12">
        <v>626</v>
      </c>
      <c r="E48" s="13">
        <v>0.53833865814696502</v>
      </c>
    </row>
    <row r="49" spans="1:5" x14ac:dyDescent="0.25">
      <c r="A49" s="191" t="s">
        <v>55</v>
      </c>
      <c r="B49" s="11" t="s">
        <v>56</v>
      </c>
      <c r="C49" s="12">
        <v>987</v>
      </c>
      <c r="D49" s="12">
        <v>656</v>
      </c>
      <c r="E49" s="13">
        <v>0.50457317073170704</v>
      </c>
    </row>
    <row r="50" spans="1:5" x14ac:dyDescent="0.25">
      <c r="A50" s="192"/>
      <c r="B50" s="11" t="s">
        <v>57</v>
      </c>
      <c r="C50" s="12">
        <v>35</v>
      </c>
      <c r="D50" s="12">
        <v>20</v>
      </c>
      <c r="E50" s="13">
        <v>0.75</v>
      </c>
    </row>
    <row r="51" spans="1:5" x14ac:dyDescent="0.25">
      <c r="A51" s="192"/>
      <c r="B51" s="11" t="s">
        <v>58</v>
      </c>
      <c r="C51" s="12">
        <v>270</v>
      </c>
      <c r="D51" s="12">
        <v>170</v>
      </c>
      <c r="E51" s="13">
        <v>0.58823529411764697</v>
      </c>
    </row>
    <row r="52" spans="1:5" x14ac:dyDescent="0.25">
      <c r="A52" s="193"/>
      <c r="B52" s="11" t="s">
        <v>59</v>
      </c>
      <c r="C52" s="12">
        <v>66</v>
      </c>
      <c r="D52" s="12">
        <v>43</v>
      </c>
      <c r="E52" s="13">
        <v>0.53488372093023295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25</v>
      </c>
      <c r="D56" s="12">
        <v>24</v>
      </c>
      <c r="E56" s="13">
        <v>4.1666666666666699E-2</v>
      </c>
    </row>
    <row r="57" spans="1:5" x14ac:dyDescent="0.25">
      <c r="A57" s="192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2"/>
      <c r="B58" s="11" t="s">
        <v>19</v>
      </c>
      <c r="C58" s="12">
        <v>7</v>
      </c>
      <c r="D58" s="12">
        <v>9</v>
      </c>
      <c r="E58" s="13">
        <v>-0.22222222222222199</v>
      </c>
    </row>
    <row r="59" spans="1:5" x14ac:dyDescent="0.25">
      <c r="A59" s="192"/>
      <c r="B59" s="11" t="s">
        <v>23</v>
      </c>
      <c r="C59" s="12">
        <v>10</v>
      </c>
      <c r="D59" s="12">
        <v>7</v>
      </c>
      <c r="E59" s="13">
        <v>0.42857142857142799</v>
      </c>
    </row>
    <row r="60" spans="1:5" x14ac:dyDescent="0.25">
      <c r="A60" s="192"/>
      <c r="B60" s="11" t="s">
        <v>62</v>
      </c>
      <c r="C60" s="12">
        <v>11</v>
      </c>
      <c r="D60" s="12">
        <v>9</v>
      </c>
      <c r="E60" s="13">
        <v>0.22222222222222199</v>
      </c>
    </row>
    <row r="61" spans="1:5" x14ac:dyDescent="0.25">
      <c r="A61" s="193"/>
      <c r="B61" s="11" t="s">
        <v>63</v>
      </c>
      <c r="C61" s="12">
        <v>3</v>
      </c>
      <c r="D61" s="12">
        <v>1</v>
      </c>
      <c r="E61" s="13">
        <v>2</v>
      </c>
    </row>
    <row r="62" spans="1:5" x14ac:dyDescent="0.25">
      <c r="A62" s="191" t="s">
        <v>64</v>
      </c>
      <c r="B62" s="11" t="s">
        <v>65</v>
      </c>
      <c r="C62" s="12">
        <v>13</v>
      </c>
      <c r="D62" s="12">
        <v>11</v>
      </c>
      <c r="E62" s="13">
        <v>0.18181818181818199</v>
      </c>
    </row>
    <row r="63" spans="1:5" x14ac:dyDescent="0.25">
      <c r="A63" s="192"/>
      <c r="B63" s="11" t="s">
        <v>58</v>
      </c>
      <c r="C63" s="12">
        <v>1</v>
      </c>
      <c r="D63" s="12">
        <v>12</v>
      </c>
      <c r="E63" s="13">
        <v>-0.91666666666666696</v>
      </c>
    </row>
    <row r="64" spans="1:5" x14ac:dyDescent="0.25">
      <c r="A64" s="193"/>
      <c r="B64" s="11" t="s">
        <v>66</v>
      </c>
      <c r="C64" s="16"/>
      <c r="D64" s="16"/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2</v>
      </c>
      <c r="D76" s="12">
        <v>2</v>
      </c>
      <c r="E76" s="13">
        <v>0</v>
      </c>
    </row>
    <row r="77" spans="1:5" x14ac:dyDescent="0.25">
      <c r="A77" s="196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25">
      <c r="A78" s="196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25">
      <c r="A79" s="196"/>
      <c r="B79" s="11" t="s">
        <v>69</v>
      </c>
      <c r="C79" s="12">
        <v>0</v>
      </c>
      <c r="D79" s="12">
        <v>0</v>
      </c>
      <c r="E79" s="13">
        <v>0</v>
      </c>
    </row>
    <row r="80" spans="1:5" x14ac:dyDescent="0.25">
      <c r="A80" s="197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1200</v>
      </c>
      <c r="D84" s="12">
        <v>1889</v>
      </c>
      <c r="E84" s="13">
        <v>-0.36474325039703498</v>
      </c>
    </row>
    <row r="85" spans="1:5" x14ac:dyDescent="0.25">
      <c r="A85" s="193"/>
      <c r="B85" s="11" t="s">
        <v>74</v>
      </c>
      <c r="C85" s="12">
        <v>307</v>
      </c>
      <c r="D85" s="12">
        <v>279</v>
      </c>
      <c r="E85" s="13">
        <v>0.10035842293906801</v>
      </c>
    </row>
    <row r="86" spans="1:5" x14ac:dyDescent="0.25">
      <c r="A86" s="191" t="s">
        <v>75</v>
      </c>
      <c r="B86" s="11" t="s">
        <v>73</v>
      </c>
      <c r="C86" s="12">
        <v>581</v>
      </c>
      <c r="D86" s="12">
        <v>873</v>
      </c>
      <c r="E86" s="13">
        <v>-0.33447880870561297</v>
      </c>
    </row>
    <row r="87" spans="1:5" x14ac:dyDescent="0.25">
      <c r="A87" s="193"/>
      <c r="B87" s="11" t="s">
        <v>74</v>
      </c>
      <c r="C87" s="12">
        <v>45</v>
      </c>
      <c r="D87" s="12">
        <v>96</v>
      </c>
      <c r="E87" s="13">
        <v>-0.53125</v>
      </c>
    </row>
    <row r="88" spans="1:5" x14ac:dyDescent="0.25">
      <c r="A88" s="191" t="s">
        <v>76</v>
      </c>
      <c r="B88" s="11" t="s">
        <v>73</v>
      </c>
      <c r="C88" s="12">
        <v>65</v>
      </c>
      <c r="D88" s="12">
        <v>65</v>
      </c>
      <c r="E88" s="13">
        <v>0</v>
      </c>
    </row>
    <row r="89" spans="1:5" x14ac:dyDescent="0.25">
      <c r="A89" s="193"/>
      <c r="B89" s="11" t="s">
        <v>74</v>
      </c>
      <c r="C89" s="12">
        <v>14</v>
      </c>
      <c r="D89" s="12">
        <v>6</v>
      </c>
      <c r="E89" s="13">
        <v>1.3333333333333299</v>
      </c>
    </row>
    <row r="90" spans="1:5" x14ac:dyDescent="0.25">
      <c r="A90" s="191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3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828</v>
      </c>
      <c r="D95" s="12">
        <v>887</v>
      </c>
      <c r="E95" s="13">
        <v>-6.6516347237880497E-2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877</v>
      </c>
      <c r="D100" s="12">
        <v>871</v>
      </c>
      <c r="E100" s="13">
        <v>6.8886337543054002E-3</v>
      </c>
    </row>
    <row r="101" spans="1:5" x14ac:dyDescent="0.25">
      <c r="A101" s="10" t="s">
        <v>82</v>
      </c>
      <c r="B101" s="15"/>
      <c r="C101" s="12">
        <v>323</v>
      </c>
      <c r="D101" s="12">
        <v>243</v>
      </c>
      <c r="E101" s="13">
        <v>0.329218106995885</v>
      </c>
    </row>
    <row r="102" spans="1:5" x14ac:dyDescent="0.25">
      <c r="A102" s="10" t="s">
        <v>80</v>
      </c>
      <c r="B102" s="15"/>
      <c r="C102" s="12">
        <v>0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107</v>
      </c>
      <c r="D106" s="12">
        <v>163</v>
      </c>
      <c r="E106" s="13">
        <v>-0.34355828220858903</v>
      </c>
    </row>
    <row r="107" spans="1:5" x14ac:dyDescent="0.25">
      <c r="A107" s="192"/>
      <c r="B107" s="11" t="s">
        <v>85</v>
      </c>
      <c r="C107" s="12">
        <v>540</v>
      </c>
      <c r="D107" s="12">
        <v>462</v>
      </c>
      <c r="E107" s="13">
        <v>0.168831168831169</v>
      </c>
    </row>
    <row r="108" spans="1:5" x14ac:dyDescent="0.25">
      <c r="A108" s="193"/>
      <c r="B108" s="11" t="s">
        <v>86</v>
      </c>
      <c r="C108" s="12">
        <v>4</v>
      </c>
      <c r="D108" s="12">
        <v>24</v>
      </c>
      <c r="E108" s="13">
        <v>-0.83333333333333304</v>
      </c>
    </row>
    <row r="109" spans="1:5" x14ac:dyDescent="0.25">
      <c r="A109" s="191" t="s">
        <v>82</v>
      </c>
      <c r="B109" s="11" t="s">
        <v>87</v>
      </c>
      <c r="C109" s="12">
        <v>6</v>
      </c>
      <c r="D109" s="12">
        <v>9</v>
      </c>
      <c r="E109" s="13">
        <v>-0.33333333333333298</v>
      </c>
    </row>
    <row r="110" spans="1:5" x14ac:dyDescent="0.25">
      <c r="A110" s="193"/>
      <c r="B110" s="11" t="s">
        <v>86</v>
      </c>
      <c r="C110" s="12">
        <v>53</v>
      </c>
      <c r="D110" s="12">
        <v>57</v>
      </c>
      <c r="E110" s="13">
        <v>-7.0175438596491196E-2</v>
      </c>
    </row>
    <row r="111" spans="1:5" x14ac:dyDescent="0.25">
      <c r="A111" s="10" t="s">
        <v>80</v>
      </c>
      <c r="B111" s="15"/>
      <c r="C111" s="12">
        <v>4</v>
      </c>
      <c r="D111" s="12">
        <v>1</v>
      </c>
      <c r="E111" s="13">
        <v>3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8</v>
      </c>
      <c r="D115" s="12">
        <v>27</v>
      </c>
      <c r="E115" s="13">
        <v>-0.70370370370370405</v>
      </c>
    </row>
    <row r="116" spans="1:5" x14ac:dyDescent="0.25">
      <c r="A116" s="192"/>
      <c r="B116" s="11" t="s">
        <v>85</v>
      </c>
      <c r="C116" s="12">
        <v>36</v>
      </c>
      <c r="D116" s="12">
        <v>33</v>
      </c>
      <c r="E116" s="13">
        <v>9.0909090909090898E-2</v>
      </c>
    </row>
    <row r="117" spans="1:5" x14ac:dyDescent="0.25">
      <c r="A117" s="193"/>
      <c r="B117" s="11" t="s">
        <v>86</v>
      </c>
      <c r="C117" s="12">
        <v>2</v>
      </c>
      <c r="D117" s="12">
        <v>3</v>
      </c>
      <c r="E117" s="13">
        <v>-0.33333333333333298</v>
      </c>
    </row>
    <row r="118" spans="1:5" x14ac:dyDescent="0.25">
      <c r="A118" s="191" t="s">
        <v>82</v>
      </c>
      <c r="B118" s="11" t="s">
        <v>87</v>
      </c>
      <c r="C118" s="12">
        <v>1</v>
      </c>
      <c r="D118" s="12">
        <v>0</v>
      </c>
      <c r="E118" s="13">
        <v>0</v>
      </c>
    </row>
    <row r="119" spans="1:5" x14ac:dyDescent="0.25">
      <c r="A119" s="193"/>
      <c r="B119" s="11" t="s">
        <v>86</v>
      </c>
      <c r="C119" s="12">
        <v>3</v>
      </c>
      <c r="D119" s="12">
        <v>2</v>
      </c>
      <c r="E119" s="13">
        <v>0.5</v>
      </c>
    </row>
    <row r="120" spans="1:5" x14ac:dyDescent="0.25">
      <c r="A120" s="10" t="s">
        <v>80</v>
      </c>
      <c r="B120" s="15"/>
      <c r="C120" s="12">
        <v>0</v>
      </c>
      <c r="D120" s="12">
        <v>0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3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62</v>
      </c>
      <c r="D126" s="12">
        <v>77</v>
      </c>
      <c r="E126" s="13">
        <v>-0.19480519480519501</v>
      </c>
    </row>
    <row r="127" spans="1:5" x14ac:dyDescent="0.25">
      <c r="A127" s="193"/>
      <c r="B127" s="11" t="s">
        <v>92</v>
      </c>
      <c r="C127" s="12">
        <v>105</v>
      </c>
      <c r="D127" s="12">
        <v>117</v>
      </c>
      <c r="E127" s="13">
        <v>-0.10256410256410201</v>
      </c>
    </row>
    <row r="128" spans="1:5" x14ac:dyDescent="0.25">
      <c r="A128" s="191" t="s">
        <v>94</v>
      </c>
      <c r="B128" s="11" t="s">
        <v>91</v>
      </c>
      <c r="C128" s="12">
        <v>1642</v>
      </c>
      <c r="D128" s="12">
        <v>1975</v>
      </c>
      <c r="E128" s="13">
        <v>-0.16860759493670899</v>
      </c>
    </row>
    <row r="129" spans="1:5" x14ac:dyDescent="0.25">
      <c r="A129" s="193"/>
      <c r="B129" s="11" t="s">
        <v>92</v>
      </c>
      <c r="C129" s="12">
        <v>2385</v>
      </c>
      <c r="D129" s="12">
        <v>3111</v>
      </c>
      <c r="E129" s="13">
        <v>-0.23336547733847601</v>
      </c>
    </row>
    <row r="130" spans="1:5" x14ac:dyDescent="0.25">
      <c r="A130" s="191" t="s">
        <v>95</v>
      </c>
      <c r="B130" s="11" t="s">
        <v>91</v>
      </c>
      <c r="C130" s="12">
        <v>753</v>
      </c>
      <c r="D130" s="12">
        <v>772</v>
      </c>
      <c r="E130" s="13">
        <v>-2.4611398963730598E-2</v>
      </c>
    </row>
    <row r="131" spans="1:5" x14ac:dyDescent="0.25">
      <c r="A131" s="193"/>
      <c r="B131" s="11" t="s">
        <v>92</v>
      </c>
      <c r="C131" s="12">
        <v>607</v>
      </c>
      <c r="D131" s="16"/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42</v>
      </c>
      <c r="D135" s="12">
        <v>62</v>
      </c>
      <c r="E135" s="13">
        <v>-0.32258064516128998</v>
      </c>
    </row>
    <row r="136" spans="1:5" x14ac:dyDescent="0.25">
      <c r="A136" s="193"/>
      <c r="B136" s="11" t="s">
        <v>99</v>
      </c>
      <c r="C136" s="12">
        <v>0</v>
      </c>
      <c r="D136" s="12">
        <v>15</v>
      </c>
      <c r="E136" s="13">
        <v>-1</v>
      </c>
    </row>
    <row r="137" spans="1:5" x14ac:dyDescent="0.25">
      <c r="A137" s="191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3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0</v>
      </c>
      <c r="D139" s="12">
        <v>1</v>
      </c>
      <c r="E139" s="13">
        <v>-1</v>
      </c>
    </row>
    <row r="140" spans="1:5" x14ac:dyDescent="0.25">
      <c r="A140" s="193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65</v>
      </c>
      <c r="D144" s="12">
        <v>74</v>
      </c>
      <c r="E144" s="13">
        <v>-0.121621621621622</v>
      </c>
    </row>
    <row r="145" spans="1:5" x14ac:dyDescent="0.25">
      <c r="A145" s="191" t="s">
        <v>105</v>
      </c>
      <c r="B145" s="11" t="s">
        <v>106</v>
      </c>
      <c r="C145" s="12">
        <v>13</v>
      </c>
      <c r="D145" s="12">
        <v>7</v>
      </c>
      <c r="E145" s="13">
        <v>0.85714285714285698</v>
      </c>
    </row>
    <row r="146" spans="1:5" x14ac:dyDescent="0.25">
      <c r="A146" s="192"/>
      <c r="B146" s="11" t="s">
        <v>107</v>
      </c>
      <c r="C146" s="12">
        <v>31</v>
      </c>
      <c r="D146" s="12">
        <v>31</v>
      </c>
      <c r="E146" s="13">
        <v>0</v>
      </c>
    </row>
    <row r="147" spans="1:5" x14ac:dyDescent="0.25">
      <c r="A147" s="192"/>
      <c r="B147" s="11" t="s">
        <v>108</v>
      </c>
      <c r="C147" s="12">
        <v>6</v>
      </c>
      <c r="D147" s="12">
        <v>2</v>
      </c>
      <c r="E147" s="13">
        <v>2</v>
      </c>
    </row>
    <row r="148" spans="1:5" x14ac:dyDescent="0.25">
      <c r="A148" s="192"/>
      <c r="B148" s="11" t="s">
        <v>109</v>
      </c>
      <c r="C148" s="12">
        <v>0</v>
      </c>
      <c r="D148" s="12">
        <v>1</v>
      </c>
      <c r="E148" s="13">
        <v>-1</v>
      </c>
    </row>
    <row r="149" spans="1:5" x14ac:dyDescent="0.25">
      <c r="A149" s="192"/>
      <c r="B149" s="11" t="s">
        <v>110</v>
      </c>
      <c r="C149" s="12">
        <v>14</v>
      </c>
      <c r="D149" s="12">
        <v>30</v>
      </c>
      <c r="E149" s="13">
        <v>-0.53333333333333299</v>
      </c>
    </row>
    <row r="150" spans="1:5" x14ac:dyDescent="0.25">
      <c r="A150" s="193"/>
      <c r="B150" s="11" t="s">
        <v>111</v>
      </c>
      <c r="C150" s="12">
        <v>1</v>
      </c>
      <c r="D150" s="12">
        <v>3</v>
      </c>
      <c r="E150" s="13">
        <v>-0.66666666666666696</v>
      </c>
    </row>
    <row r="151" spans="1:5" x14ac:dyDescent="0.25">
      <c r="A151" s="191" t="s">
        <v>112</v>
      </c>
      <c r="B151" s="11" t="s">
        <v>113</v>
      </c>
      <c r="C151" s="12">
        <v>35</v>
      </c>
      <c r="D151" s="12">
        <v>39</v>
      </c>
      <c r="E151" s="13">
        <v>-0.10256410256410201</v>
      </c>
    </row>
    <row r="152" spans="1:5" x14ac:dyDescent="0.25">
      <c r="A152" s="193"/>
      <c r="B152" s="11" t="s">
        <v>114</v>
      </c>
      <c r="C152" s="12">
        <v>33</v>
      </c>
      <c r="D152" s="12">
        <v>40</v>
      </c>
      <c r="E152" s="13">
        <v>-0.17499999999999999</v>
      </c>
    </row>
    <row r="153" spans="1:5" x14ac:dyDescent="0.25">
      <c r="A153" s="191" t="s">
        <v>115</v>
      </c>
      <c r="B153" s="11" t="s">
        <v>19</v>
      </c>
      <c r="C153" s="12">
        <v>12</v>
      </c>
      <c r="D153" s="12">
        <v>18</v>
      </c>
      <c r="E153" s="13">
        <v>-0.33333333333333298</v>
      </c>
    </row>
    <row r="154" spans="1:5" x14ac:dyDescent="0.25">
      <c r="A154" s="193"/>
      <c r="B154" s="11" t="s">
        <v>23</v>
      </c>
      <c r="C154" s="12">
        <v>9</v>
      </c>
      <c r="D154" s="12">
        <v>12</v>
      </c>
      <c r="E154" s="13">
        <v>-0.25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2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2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2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2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2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2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2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2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2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2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2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2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2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2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2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2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2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2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2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2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2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2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2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2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2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2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2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2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2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2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2"/>
      <c r="B205" s="11" t="s">
        <v>123</v>
      </c>
      <c r="C205" s="16"/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2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2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2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2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2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2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2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2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2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2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2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2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2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2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2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2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2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2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2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2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2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2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2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2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2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2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2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32</v>
      </c>
      <c r="D248" s="12">
        <v>33</v>
      </c>
      <c r="E248" s="13">
        <v>-3.03030303030303E-2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86</v>
      </c>
      <c r="D252" s="12">
        <v>101</v>
      </c>
      <c r="E252" s="13">
        <v>-0.14851485148514801</v>
      </c>
    </row>
    <row r="253" spans="1:5" x14ac:dyDescent="0.25">
      <c r="A253" s="191" t="s">
        <v>174</v>
      </c>
      <c r="B253" s="11" t="s">
        <v>175</v>
      </c>
      <c r="C253" s="12">
        <v>7</v>
      </c>
      <c r="D253" s="12">
        <v>9</v>
      </c>
      <c r="E253" s="13">
        <v>-0.22222222222222199</v>
      </c>
    </row>
    <row r="254" spans="1:5" x14ac:dyDescent="0.25">
      <c r="A254" s="192"/>
      <c r="B254" s="11" t="s">
        <v>176</v>
      </c>
      <c r="C254" s="12">
        <v>2</v>
      </c>
      <c r="D254" s="12">
        <v>4</v>
      </c>
      <c r="E254" s="13">
        <v>-0.5</v>
      </c>
    </row>
    <row r="255" spans="1:5" x14ac:dyDescent="0.25">
      <c r="A255" s="193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3</v>
      </c>
      <c r="D257" s="12">
        <v>5</v>
      </c>
      <c r="E257" s="13">
        <v>-0.4</v>
      </c>
    </row>
    <row r="258" spans="1:5" x14ac:dyDescent="0.25">
      <c r="A258" s="10" t="s">
        <v>111</v>
      </c>
      <c r="B258" s="15"/>
      <c r="C258" s="12">
        <v>27</v>
      </c>
      <c r="D258" s="12">
        <v>11</v>
      </c>
      <c r="E258" s="13">
        <v>1.4545454545454499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35</v>
      </c>
      <c r="D262" s="12">
        <v>53</v>
      </c>
      <c r="E262" s="13">
        <v>-0.339622641509434</v>
      </c>
    </row>
    <row r="263" spans="1:5" x14ac:dyDescent="0.25">
      <c r="A263" s="191" t="s">
        <v>69</v>
      </c>
      <c r="B263" s="11" t="s">
        <v>182</v>
      </c>
      <c r="C263" s="12">
        <v>1</v>
      </c>
      <c r="D263" s="12">
        <v>0</v>
      </c>
      <c r="E263" s="13">
        <v>0</v>
      </c>
    </row>
    <row r="264" spans="1:5" x14ac:dyDescent="0.25">
      <c r="A264" s="193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6</v>
      </c>
      <c r="D271" s="12">
        <v>7</v>
      </c>
      <c r="E271" s="13">
        <v>-0.14285714285714299</v>
      </c>
    </row>
    <row r="272" spans="1:5" x14ac:dyDescent="0.25">
      <c r="A272" s="193"/>
      <c r="B272" s="11" t="s">
        <v>189</v>
      </c>
      <c r="C272" s="12">
        <v>14</v>
      </c>
      <c r="D272" s="12">
        <v>21</v>
      </c>
      <c r="E272" s="13">
        <v>-0.33333333333333298</v>
      </c>
    </row>
    <row r="273" spans="1:5" x14ac:dyDescent="0.25">
      <c r="A273" s="10" t="s">
        <v>190</v>
      </c>
      <c r="B273" s="15"/>
      <c r="C273" s="12">
        <v>2</v>
      </c>
      <c r="D273" s="12">
        <v>13</v>
      </c>
      <c r="E273" s="13">
        <v>-0.84615384615384603</v>
      </c>
    </row>
    <row r="274" spans="1:5" x14ac:dyDescent="0.2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8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9"/>
      <c r="B284" s="11" t="s">
        <v>200</v>
      </c>
      <c r="C284" s="12">
        <v>364</v>
      </c>
      <c r="D284" s="12">
        <v>364</v>
      </c>
      <c r="E284" s="20">
        <v>0</v>
      </c>
    </row>
    <row r="285" spans="1:5" x14ac:dyDescent="0.25">
      <c r="A285" s="190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8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9"/>
      <c r="B287" s="11" t="s">
        <v>204</v>
      </c>
      <c r="C287" s="12">
        <v>10</v>
      </c>
      <c r="D287" s="12">
        <v>1</v>
      </c>
      <c r="E287" s="20">
        <v>0</v>
      </c>
    </row>
    <row r="288" spans="1:5" x14ac:dyDescent="0.25">
      <c r="A288" s="190"/>
      <c r="B288" s="11" t="s">
        <v>205</v>
      </c>
      <c r="C288" s="12">
        <v>27</v>
      </c>
      <c r="D288" s="12">
        <v>6</v>
      </c>
      <c r="E288" s="20">
        <v>15</v>
      </c>
    </row>
    <row r="289" spans="1:5" x14ac:dyDescent="0.25">
      <c r="A289" s="19" t="s">
        <v>206</v>
      </c>
      <c r="B289" s="11" t="s">
        <v>207</v>
      </c>
      <c r="C289" s="12">
        <v>18</v>
      </c>
      <c r="D289" s="12">
        <v>20</v>
      </c>
      <c r="E289" s="20">
        <v>2</v>
      </c>
    </row>
    <row r="290" spans="1:5" x14ac:dyDescent="0.25">
      <c r="A290" s="188" t="s">
        <v>208</v>
      </c>
      <c r="B290" s="11" t="s">
        <v>209</v>
      </c>
      <c r="C290" s="12">
        <v>32</v>
      </c>
      <c r="D290" s="12">
        <v>32</v>
      </c>
      <c r="E290" s="20">
        <v>32</v>
      </c>
    </row>
    <row r="291" spans="1:5" x14ac:dyDescent="0.25">
      <c r="A291" s="189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90"/>
      <c r="B292" s="11" t="s">
        <v>211</v>
      </c>
      <c r="C292" s="12">
        <v>26</v>
      </c>
      <c r="D292" s="12">
        <v>23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8" t="s">
        <v>214</v>
      </c>
      <c r="B294" s="11" t="s">
        <v>205</v>
      </c>
      <c r="C294" s="12">
        <v>8</v>
      </c>
      <c r="D294" s="12">
        <v>2</v>
      </c>
      <c r="E294" s="20">
        <v>5</v>
      </c>
    </row>
    <row r="295" spans="1:5" x14ac:dyDescent="0.25">
      <c r="A295" s="189"/>
      <c r="B295" s="11" t="s">
        <v>215</v>
      </c>
      <c r="C295" s="12">
        <v>19</v>
      </c>
      <c r="D295" s="12">
        <v>19</v>
      </c>
      <c r="E295" s="20">
        <v>10</v>
      </c>
    </row>
    <row r="296" spans="1:5" x14ac:dyDescent="0.25">
      <c r="A296" s="190"/>
      <c r="B296" s="11" t="s">
        <v>216</v>
      </c>
      <c r="C296" s="12">
        <v>1</v>
      </c>
      <c r="D296" s="12">
        <v>2</v>
      </c>
      <c r="E296" s="20">
        <v>0</v>
      </c>
    </row>
    <row r="297" spans="1:5" x14ac:dyDescent="0.25">
      <c r="A297" s="188" t="s">
        <v>217</v>
      </c>
      <c r="B297" s="11" t="s">
        <v>218</v>
      </c>
      <c r="C297" s="12">
        <v>0</v>
      </c>
      <c r="D297" s="12">
        <v>0</v>
      </c>
      <c r="E297" s="20">
        <v>0</v>
      </c>
    </row>
    <row r="298" spans="1:5" x14ac:dyDescent="0.25">
      <c r="A298" s="189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9"/>
      <c r="B299" s="11" t="s">
        <v>220</v>
      </c>
      <c r="C299" s="12">
        <v>166</v>
      </c>
      <c r="D299" s="12">
        <v>167</v>
      </c>
      <c r="E299" s="20">
        <v>190</v>
      </c>
    </row>
    <row r="300" spans="1:5" x14ac:dyDescent="0.25">
      <c r="A300" s="189"/>
      <c r="B300" s="11" t="s">
        <v>221</v>
      </c>
      <c r="C300" s="12">
        <v>317</v>
      </c>
      <c r="D300" s="12">
        <v>292</v>
      </c>
      <c r="E300" s="20">
        <v>0</v>
      </c>
    </row>
    <row r="301" spans="1:5" x14ac:dyDescent="0.25">
      <c r="A301" s="189"/>
      <c r="B301" s="11" t="s">
        <v>222</v>
      </c>
      <c r="C301" s="12">
        <v>13</v>
      </c>
      <c r="D301" s="12">
        <v>0</v>
      </c>
      <c r="E301" s="20">
        <v>0</v>
      </c>
    </row>
    <row r="302" spans="1:5" x14ac:dyDescent="0.25">
      <c r="A302" s="189"/>
      <c r="B302" s="11" t="s">
        <v>223</v>
      </c>
      <c r="C302" s="12">
        <v>155</v>
      </c>
      <c r="D302" s="12">
        <v>227</v>
      </c>
      <c r="E302" s="20">
        <v>221</v>
      </c>
    </row>
    <row r="303" spans="1:5" x14ac:dyDescent="0.25">
      <c r="A303" s="189"/>
      <c r="B303" s="11" t="s">
        <v>224</v>
      </c>
      <c r="C303" s="12">
        <v>68</v>
      </c>
      <c r="D303" s="12">
        <v>55</v>
      </c>
      <c r="E303" s="20">
        <v>0</v>
      </c>
    </row>
    <row r="304" spans="1:5" x14ac:dyDescent="0.25">
      <c r="A304" s="189"/>
      <c r="B304" s="11" t="s">
        <v>225</v>
      </c>
      <c r="C304" s="12">
        <v>6</v>
      </c>
      <c r="D304" s="12">
        <v>3</v>
      </c>
      <c r="E304" s="20">
        <v>1</v>
      </c>
    </row>
    <row r="305" spans="1:5" x14ac:dyDescent="0.25">
      <c r="A305" s="189"/>
      <c r="B305" s="11" t="s">
        <v>226</v>
      </c>
      <c r="C305" s="12">
        <v>78</v>
      </c>
      <c r="D305" s="12">
        <v>6</v>
      </c>
      <c r="E305" s="20">
        <v>61</v>
      </c>
    </row>
    <row r="306" spans="1:5" x14ac:dyDescent="0.25">
      <c r="A306" s="189"/>
      <c r="B306" s="11" t="s">
        <v>227</v>
      </c>
      <c r="C306" s="12">
        <v>2</v>
      </c>
      <c r="D306" s="12">
        <v>2</v>
      </c>
      <c r="E306" s="20">
        <v>1</v>
      </c>
    </row>
    <row r="307" spans="1:5" x14ac:dyDescent="0.25">
      <c r="A307" s="189"/>
      <c r="B307" s="11" t="s">
        <v>228</v>
      </c>
      <c r="C307" s="12">
        <v>0</v>
      </c>
      <c r="D307" s="12">
        <v>0</v>
      </c>
      <c r="E307" s="20">
        <v>0</v>
      </c>
    </row>
    <row r="308" spans="1:5" x14ac:dyDescent="0.25">
      <c r="A308" s="189"/>
      <c r="B308" s="11" t="s">
        <v>229</v>
      </c>
      <c r="C308" s="12">
        <v>181</v>
      </c>
      <c r="D308" s="12">
        <v>312</v>
      </c>
      <c r="E308" s="20">
        <v>224</v>
      </c>
    </row>
    <row r="309" spans="1:5" x14ac:dyDescent="0.25">
      <c r="A309" s="189"/>
      <c r="B309" s="11" t="s">
        <v>230</v>
      </c>
      <c r="C309" s="12">
        <v>203</v>
      </c>
      <c r="D309" s="12">
        <v>219</v>
      </c>
      <c r="E309" s="20">
        <v>0</v>
      </c>
    </row>
    <row r="310" spans="1:5" x14ac:dyDescent="0.25">
      <c r="A310" s="189"/>
      <c r="B310" s="11" t="s">
        <v>231</v>
      </c>
      <c r="C310" s="12">
        <v>3</v>
      </c>
      <c r="D310" s="12">
        <v>1</v>
      </c>
      <c r="E310" s="20">
        <v>4</v>
      </c>
    </row>
    <row r="311" spans="1:5" x14ac:dyDescent="0.25">
      <c r="A311" s="190"/>
      <c r="B311" s="11" t="s">
        <v>232</v>
      </c>
      <c r="C311" s="12">
        <v>6</v>
      </c>
      <c r="D311" s="12">
        <v>3</v>
      </c>
      <c r="E311" s="20">
        <v>0</v>
      </c>
    </row>
    <row r="312" spans="1:5" x14ac:dyDescent="0.25">
      <c r="A312" s="188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9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9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9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9"/>
      <c r="B316" s="11" t="s">
        <v>238</v>
      </c>
      <c r="C316" s="12">
        <v>14</v>
      </c>
      <c r="D316" s="12">
        <v>20</v>
      </c>
      <c r="E316" s="20">
        <v>1</v>
      </c>
    </row>
    <row r="317" spans="1:5" x14ac:dyDescent="0.25">
      <c r="A317" s="189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9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9"/>
      <c r="B319" s="11" t="s">
        <v>241</v>
      </c>
      <c r="C319" s="12">
        <v>8</v>
      </c>
      <c r="D319" s="12">
        <v>9</v>
      </c>
      <c r="E319" s="20">
        <v>1</v>
      </c>
    </row>
    <row r="320" spans="1:5" x14ac:dyDescent="0.25">
      <c r="A320" s="189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9"/>
      <c r="B321" s="11" t="s">
        <v>243</v>
      </c>
      <c r="C321" s="12">
        <v>8</v>
      </c>
      <c r="D321" s="12">
        <v>1</v>
      </c>
      <c r="E321" s="20">
        <v>2</v>
      </c>
    </row>
    <row r="322" spans="1:5" x14ac:dyDescent="0.25">
      <c r="A322" s="189"/>
      <c r="B322" s="11" t="s">
        <v>244</v>
      </c>
      <c r="C322" s="12">
        <v>9</v>
      </c>
      <c r="D322" s="12">
        <v>5</v>
      </c>
      <c r="E322" s="20">
        <v>6</v>
      </c>
    </row>
    <row r="323" spans="1:5" x14ac:dyDescent="0.25">
      <c r="A323" s="189"/>
      <c r="B323" s="11" t="s">
        <v>245</v>
      </c>
      <c r="C323" s="12">
        <v>6</v>
      </c>
      <c r="D323" s="12">
        <v>6</v>
      </c>
      <c r="E323" s="20">
        <v>0</v>
      </c>
    </row>
    <row r="324" spans="1:5" x14ac:dyDescent="0.25">
      <c r="A324" s="189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9"/>
      <c r="B325" s="11" t="s">
        <v>247</v>
      </c>
      <c r="C325" s="12">
        <v>1</v>
      </c>
      <c r="D325" s="12">
        <v>2</v>
      </c>
      <c r="E325" s="20">
        <v>0</v>
      </c>
    </row>
    <row r="326" spans="1:5" x14ac:dyDescent="0.25">
      <c r="A326" s="189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9"/>
      <c r="B327" s="11" t="s">
        <v>249</v>
      </c>
      <c r="C327" s="12">
        <v>6</v>
      </c>
      <c r="D327" s="12">
        <v>8</v>
      </c>
      <c r="E327" s="20">
        <v>0</v>
      </c>
    </row>
    <row r="328" spans="1:5" x14ac:dyDescent="0.25">
      <c r="A328" s="189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9"/>
      <c r="B329" s="11" t="s">
        <v>251</v>
      </c>
      <c r="C329" s="12">
        <v>0</v>
      </c>
      <c r="D329" s="12">
        <v>0</v>
      </c>
      <c r="E329" s="20">
        <v>0</v>
      </c>
    </row>
    <row r="330" spans="1:5" x14ac:dyDescent="0.25">
      <c r="A330" s="189"/>
      <c r="B330" s="11" t="s">
        <v>252</v>
      </c>
      <c r="C330" s="12">
        <v>11</v>
      </c>
      <c r="D330" s="12">
        <v>3</v>
      </c>
      <c r="E330" s="20">
        <v>6</v>
      </c>
    </row>
    <row r="331" spans="1:5" x14ac:dyDescent="0.25">
      <c r="A331" s="189"/>
      <c r="B331" s="11" t="s">
        <v>253</v>
      </c>
      <c r="C331" s="12">
        <v>0</v>
      </c>
      <c r="D331" s="12">
        <v>0</v>
      </c>
      <c r="E331" s="20">
        <v>0</v>
      </c>
    </row>
    <row r="332" spans="1:5" x14ac:dyDescent="0.25">
      <c r="A332" s="189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9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9"/>
      <c r="B334" s="11" t="s">
        <v>256</v>
      </c>
      <c r="C334" s="12">
        <v>8</v>
      </c>
      <c r="D334" s="12">
        <v>11</v>
      </c>
      <c r="E334" s="20">
        <v>2</v>
      </c>
    </row>
    <row r="335" spans="1:5" x14ac:dyDescent="0.25">
      <c r="A335" s="189"/>
      <c r="B335" s="11" t="s">
        <v>257</v>
      </c>
      <c r="C335" s="12">
        <v>41</v>
      </c>
      <c r="D335" s="12">
        <v>30</v>
      </c>
      <c r="E335" s="20">
        <v>25</v>
      </c>
    </row>
    <row r="336" spans="1:5" x14ac:dyDescent="0.25">
      <c r="A336" s="189"/>
      <c r="B336" s="11" t="s">
        <v>258</v>
      </c>
      <c r="C336" s="12">
        <v>133</v>
      </c>
      <c r="D336" s="12">
        <v>55</v>
      </c>
      <c r="E336" s="20">
        <v>35</v>
      </c>
    </row>
    <row r="337" spans="1:5" x14ac:dyDescent="0.25">
      <c r="A337" s="189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89"/>
      <c r="B338" s="11" t="s">
        <v>260</v>
      </c>
      <c r="C338" s="12">
        <v>0</v>
      </c>
      <c r="D338" s="12">
        <v>0</v>
      </c>
      <c r="E338" s="20">
        <v>0</v>
      </c>
    </row>
    <row r="339" spans="1:5" x14ac:dyDescent="0.25">
      <c r="A339" s="189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9"/>
      <c r="B340" s="11" t="s">
        <v>262</v>
      </c>
      <c r="C340" s="12">
        <v>2</v>
      </c>
      <c r="D340" s="12">
        <v>3</v>
      </c>
      <c r="E340" s="20">
        <v>2</v>
      </c>
    </row>
    <row r="341" spans="1:5" x14ac:dyDescent="0.25">
      <c r="A341" s="189"/>
      <c r="B341" s="11" t="s">
        <v>263</v>
      </c>
      <c r="C341" s="12">
        <v>0</v>
      </c>
      <c r="D341" s="12">
        <v>1</v>
      </c>
      <c r="E341" s="20">
        <v>0</v>
      </c>
    </row>
    <row r="342" spans="1:5" x14ac:dyDescent="0.25">
      <c r="A342" s="189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89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90"/>
      <c r="B344" s="11" t="s">
        <v>266</v>
      </c>
      <c r="C344" s="12">
        <v>10</v>
      </c>
      <c r="D344" s="12">
        <v>10</v>
      </c>
      <c r="E344" s="20">
        <v>0</v>
      </c>
    </row>
    <row r="345" spans="1:5" x14ac:dyDescent="0.25">
      <c r="A345" s="188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9"/>
      <c r="B346" s="11" t="s">
        <v>269</v>
      </c>
      <c r="C346" s="12">
        <v>2</v>
      </c>
      <c r="D346" s="12">
        <v>3</v>
      </c>
      <c r="E346" s="20">
        <v>0</v>
      </c>
    </row>
    <row r="347" spans="1:5" x14ac:dyDescent="0.25">
      <c r="A347" s="189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9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9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9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25">
      <c r="A351" s="189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9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9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9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90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8" t="s">
        <v>279</v>
      </c>
      <c r="B356" s="11" t="s">
        <v>280</v>
      </c>
      <c r="C356" s="12">
        <v>13</v>
      </c>
      <c r="D356" s="12">
        <v>11</v>
      </c>
      <c r="E356" s="20">
        <v>3</v>
      </c>
    </row>
    <row r="357" spans="1:5" x14ac:dyDescent="0.25">
      <c r="A357" s="189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9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9"/>
      <c r="B359" s="11" t="s">
        <v>283</v>
      </c>
      <c r="C359" s="12">
        <v>30</v>
      </c>
      <c r="D359" s="12">
        <v>7</v>
      </c>
      <c r="E359" s="20">
        <v>7</v>
      </c>
    </row>
    <row r="360" spans="1:5" x14ac:dyDescent="0.25">
      <c r="A360" s="189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9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9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9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90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8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9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9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9"/>
      <c r="B368" s="11" t="s">
        <v>293</v>
      </c>
      <c r="C368" s="12">
        <v>4</v>
      </c>
      <c r="D368" s="12">
        <v>2</v>
      </c>
      <c r="E368" s="20">
        <v>0</v>
      </c>
    </row>
    <row r="369" spans="1:5" x14ac:dyDescent="0.25">
      <c r="A369" s="189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9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89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9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9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9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9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9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90"/>
      <c r="B377" s="11" t="s">
        <v>301</v>
      </c>
      <c r="C377" s="12">
        <v>0</v>
      </c>
      <c r="D377" s="12">
        <v>0</v>
      </c>
      <c r="E377" s="20">
        <v>0</v>
      </c>
    </row>
    <row r="378" spans="1:5" x14ac:dyDescent="0.25">
      <c r="A378" s="21"/>
    </row>
  </sheetData>
  <sheetProtection algorithmName="SHA-512" hashValue="qvG2FDmnM+x0hYRfdZasCQ5PFcOMyDmoljQ3bbYH8Vdpi3t5Xy1hBkvGCcJg1FD7VfgZpP/Ej8IGWQDiTS0tSQ==" saltValue="T4GZNfiVwiI9Ws0Y53aHq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44D0-E478-4705-81EA-44FC1E8E2866}">
  <dimension ref="A1:Z25"/>
  <sheetViews>
    <sheetView showGridLines="0" showRowColHeaders="0" workbookViewId="0">
      <selection activeCell="B1" sqref="B1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7" t="s">
        <v>1828</v>
      </c>
      <c r="D1" s="237"/>
      <c r="E1" s="237"/>
      <c r="F1" s="135"/>
      <c r="H1" s="178"/>
      <c r="I1" s="178"/>
      <c r="J1" s="17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EL3OpuLoGKA2JsThqkMKYAOwtu8l5vzCIdbCnvS1MMqX3uXrTCCi+dcYUeDU7wgMURuwy59h1v0EO/HrR7NHjA==" saltValue="0UylENNQlRvgrEgfByvOQ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F4B9-7C41-4D5B-B38C-658DA7D8735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7" t="s">
        <v>1833</v>
      </c>
      <c r="D1" s="237"/>
      <c r="E1" s="237"/>
      <c r="F1" s="135"/>
      <c r="H1" s="178"/>
      <c r="I1" s="178"/>
      <c r="J1" s="178"/>
      <c r="K1" s="135"/>
      <c r="M1" s="178"/>
      <c r="N1" s="178"/>
      <c r="O1" s="178"/>
      <c r="P1" s="135"/>
      <c r="R1" s="178"/>
      <c r="S1" s="178"/>
      <c r="T1" s="178"/>
      <c r="U1" s="135"/>
      <c r="W1" s="178"/>
      <c r="X1" s="178"/>
      <c r="Y1" s="178"/>
      <c r="Z1" s="135"/>
      <c r="AB1" s="178"/>
      <c r="AC1" s="178"/>
      <c r="AD1" s="178"/>
      <c r="AE1" s="135"/>
      <c r="AG1" s="178"/>
      <c r="AH1" s="178"/>
      <c r="AI1" s="178"/>
      <c r="AJ1" s="135"/>
      <c r="AL1" s="178"/>
      <c r="AM1" s="178"/>
      <c r="AN1" s="178"/>
      <c r="AO1" s="135"/>
      <c r="AQ1" s="178"/>
      <c r="AR1" s="178"/>
      <c r="AS1" s="178"/>
      <c r="AT1" s="135"/>
      <c r="AV1" s="178"/>
      <c r="AW1" s="178"/>
      <c r="AX1" s="178"/>
      <c r="AY1" s="135"/>
      <c r="BA1" s="178"/>
      <c r="BB1" s="178"/>
      <c r="BC1" s="178"/>
      <c r="BD1" s="135"/>
      <c r="BF1" s="178"/>
      <c r="BG1" s="178"/>
      <c r="BH1" s="17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39ThGvaPr5vF2KMVapQO0YMh5qRd8bcBtPh2/Ro7DR5/O+rXpzmriO2coXMhIbx75B+ONCCmlDTi8A3te5zdFg==" saltValue="GElsA8mjGaaaog/EhXma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F4A8-0F91-4AAA-909F-BDD48949E2CB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7" t="s">
        <v>1837</v>
      </c>
      <c r="D1" s="237"/>
      <c r="E1" s="237"/>
      <c r="F1" s="135"/>
      <c r="H1" s="178"/>
      <c r="I1" s="178"/>
      <c r="J1" s="178"/>
      <c r="K1" s="135"/>
      <c r="M1" s="178"/>
      <c r="N1" s="178"/>
      <c r="O1" s="178"/>
      <c r="P1" s="178"/>
      <c r="Q1" s="178"/>
      <c r="S1" s="135"/>
      <c r="U1" s="178"/>
      <c r="V1" s="178"/>
      <c r="W1" s="178"/>
      <c r="X1" s="178"/>
      <c r="Y1" s="178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79" t="s">
        <v>1194</v>
      </c>
      <c r="N5" s="179" t="s">
        <v>1195</v>
      </c>
      <c r="O5" s="179" t="s">
        <v>1196</v>
      </c>
      <c r="P5" s="179" t="s">
        <v>1197</v>
      </c>
      <c r="Q5" s="179" t="s">
        <v>615</v>
      </c>
      <c r="R5" s="179" t="s">
        <v>1198</v>
      </c>
      <c r="S5" s="180"/>
      <c r="U5" s="181" t="s">
        <v>1194</v>
      </c>
      <c r="V5" s="181" t="s">
        <v>1195</v>
      </c>
      <c r="W5" s="181" t="s">
        <v>1196</v>
      </c>
      <c r="X5" s="181" t="s">
        <v>1197</v>
      </c>
      <c r="Y5" s="181" t="s">
        <v>615</v>
      </c>
      <c r="Z5" s="181" t="s">
        <v>1198</v>
      </c>
    </row>
    <row r="6" spans="1:26" x14ac:dyDescent="0.2">
      <c r="M6" s="182">
        <f>DatosMedioAmbiente!C53</f>
        <v>1</v>
      </c>
      <c r="N6" s="182">
        <f>DatosMedioAmbiente!C55</f>
        <v>0</v>
      </c>
      <c r="O6" s="182">
        <f>DatosMedioAmbiente!C57</f>
        <v>0</v>
      </c>
      <c r="P6" s="182">
        <f>DatosMedioAmbiente!C59</f>
        <v>0</v>
      </c>
      <c r="Q6" s="182">
        <f>DatosMedioAmbiente!C61</f>
        <v>0</v>
      </c>
      <c r="R6" s="182">
        <f>DatosMedioAmbiente!C63</f>
        <v>4</v>
      </c>
      <c r="S6" s="180"/>
      <c r="U6" s="183">
        <f>DatosMedioAmbiente!C54</f>
        <v>0</v>
      </c>
      <c r="V6" s="183">
        <f>DatosMedioAmbiente!C56</f>
        <v>0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0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xQKmCM0qJq1ubIlOCyTreojwRGeclNdGPSywCcnu+CcDhFd2aeYNV/i8rFISOEHb/o/NtuunxHzP79hrtqQNdA==" saltValue="CSG7bGMZldB8j+4oPvnBG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CB1A-9971-4E66-A0AD-65A8B3ACC23B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1622</v>
      </c>
      <c r="G2" s="78" t="s">
        <v>1647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D2" s="78" t="s">
        <v>647</v>
      </c>
      <c r="AE2" s="78" t="s">
        <v>1194</v>
      </c>
      <c r="AF2" s="78" t="s">
        <v>1204</v>
      </c>
      <c r="AI2" s="78" t="s">
        <v>229</v>
      </c>
      <c r="AL2" s="78" t="s">
        <v>647</v>
      </c>
      <c r="AM2" s="78" t="s">
        <v>647</v>
      </c>
      <c r="AN2" s="78" t="s">
        <v>647</v>
      </c>
      <c r="AO2" s="78" t="s">
        <v>647</v>
      </c>
      <c r="AV2" s="78" t="s">
        <v>647</v>
      </c>
      <c r="AW2" s="78" t="s">
        <v>1194</v>
      </c>
      <c r="BA2" s="78" t="s">
        <v>1802</v>
      </c>
      <c r="BC2" s="78" t="s">
        <v>983</v>
      </c>
      <c r="BD2" s="78" t="s">
        <v>334</v>
      </c>
      <c r="BF2" s="78" t="s">
        <v>104</v>
      </c>
      <c r="BG2" s="78" t="s">
        <v>104</v>
      </c>
      <c r="BH2" s="78" t="s">
        <v>1163</v>
      </c>
      <c r="BI2" s="78" t="s">
        <v>1167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111</v>
      </c>
      <c r="G3" s="78" t="s">
        <v>1619</v>
      </c>
      <c r="H3" s="78" t="s">
        <v>1619</v>
      </c>
      <c r="I3" s="78" t="s">
        <v>1619</v>
      </c>
      <c r="J3" s="78" t="s">
        <v>1620</v>
      </c>
      <c r="K3" s="78" t="s">
        <v>1619</v>
      </c>
      <c r="L3" s="78" t="s">
        <v>1619</v>
      </c>
      <c r="M3" s="78" t="s">
        <v>329</v>
      </c>
      <c r="N3" s="78" t="s">
        <v>329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D3" s="78" t="s">
        <v>649</v>
      </c>
      <c r="AE3" s="78" t="s">
        <v>1196</v>
      </c>
      <c r="AF3" s="78" t="s">
        <v>1205</v>
      </c>
      <c r="AI3" s="78" t="s">
        <v>230</v>
      </c>
      <c r="AL3" s="78" t="s">
        <v>649</v>
      </c>
      <c r="AM3" s="78" t="s">
        <v>649</v>
      </c>
      <c r="AN3" s="78" t="s">
        <v>649</v>
      </c>
      <c r="AO3" s="78" t="s">
        <v>649</v>
      </c>
      <c r="AV3" s="78" t="s">
        <v>649</v>
      </c>
      <c r="AW3" s="78" t="s">
        <v>1198</v>
      </c>
      <c r="BA3" s="78" t="s">
        <v>1803</v>
      </c>
      <c r="BC3" s="78" t="s">
        <v>989</v>
      </c>
      <c r="BD3" s="78" t="s">
        <v>962</v>
      </c>
      <c r="BF3" s="78" t="s">
        <v>114</v>
      </c>
      <c r="BG3" s="78" t="s">
        <v>114</v>
      </c>
      <c r="BH3" s="78" t="s">
        <v>1164</v>
      </c>
      <c r="BI3" s="78" t="s">
        <v>1168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1622</v>
      </c>
      <c r="G4" s="78" t="s">
        <v>1620</v>
      </c>
      <c r="H4" s="78" t="s">
        <v>1620</v>
      </c>
      <c r="I4" s="78" t="s">
        <v>1620</v>
      </c>
      <c r="J4" s="78" t="s">
        <v>978</v>
      </c>
      <c r="K4" s="78" t="s">
        <v>1620</v>
      </c>
      <c r="L4" s="78" t="s">
        <v>1620</v>
      </c>
      <c r="M4" s="78" t="s">
        <v>1626</v>
      </c>
      <c r="N4" s="78" t="s">
        <v>1626</v>
      </c>
      <c r="O4" s="78" t="s">
        <v>1620</v>
      </c>
      <c r="P4" s="78" t="s">
        <v>1673</v>
      </c>
      <c r="R4" s="78" t="s">
        <v>1062</v>
      </c>
      <c r="S4" s="78" t="s">
        <v>1673</v>
      </c>
      <c r="T4" s="78" t="s">
        <v>1673</v>
      </c>
      <c r="V4" s="78" t="s">
        <v>31</v>
      </c>
      <c r="W4" s="78" t="s">
        <v>1767</v>
      </c>
      <c r="AD4" s="78" t="s">
        <v>651</v>
      </c>
      <c r="AE4" s="78" t="s">
        <v>1197</v>
      </c>
      <c r="AI4" s="78" t="s">
        <v>238</v>
      </c>
      <c r="AL4" s="78" t="s">
        <v>651</v>
      </c>
      <c r="AM4" s="78" t="s">
        <v>651</v>
      </c>
      <c r="AN4" s="78" t="s">
        <v>651</v>
      </c>
      <c r="AO4" s="78" t="s">
        <v>651</v>
      </c>
      <c r="AV4" s="78" t="s">
        <v>651</v>
      </c>
      <c r="BC4" s="78" t="s">
        <v>990</v>
      </c>
      <c r="BD4" s="78" t="s">
        <v>963</v>
      </c>
      <c r="BF4" s="78" t="s">
        <v>1080</v>
      </c>
      <c r="BG4" s="78" t="s">
        <v>1080</v>
      </c>
      <c r="BH4" s="78" t="s">
        <v>1165</v>
      </c>
    </row>
    <row r="5" spans="1:61" x14ac:dyDescent="0.2">
      <c r="A5" s="78" t="s">
        <v>1051</v>
      </c>
      <c r="B5" s="78" t="s">
        <v>110</v>
      </c>
      <c r="C5" s="78" t="s">
        <v>174</v>
      </c>
      <c r="D5" s="78" t="s">
        <v>1622</v>
      </c>
      <c r="E5" s="78" t="s">
        <v>978</v>
      </c>
      <c r="G5" s="78" t="s">
        <v>978</v>
      </c>
      <c r="H5" s="78" t="s">
        <v>1622</v>
      </c>
      <c r="I5" s="78" t="s">
        <v>978</v>
      </c>
      <c r="J5" s="78" t="s">
        <v>1633</v>
      </c>
      <c r="K5" s="78" t="s">
        <v>1622</v>
      </c>
      <c r="L5" s="78" t="s">
        <v>1622</v>
      </c>
      <c r="O5" s="78" t="s">
        <v>978</v>
      </c>
      <c r="P5" s="78" t="s">
        <v>1674</v>
      </c>
      <c r="R5" s="78" t="s">
        <v>1063</v>
      </c>
      <c r="S5" s="78" t="s">
        <v>1674</v>
      </c>
      <c r="T5" s="78" t="s">
        <v>1674</v>
      </c>
      <c r="V5" s="78" t="s">
        <v>32</v>
      </c>
      <c r="AD5" s="78" t="s">
        <v>653</v>
      </c>
      <c r="AE5" s="78" t="s">
        <v>615</v>
      </c>
      <c r="AI5" s="78" t="s">
        <v>111</v>
      </c>
      <c r="AL5" s="78" t="s">
        <v>653</v>
      </c>
      <c r="AM5" s="78" t="s">
        <v>653</v>
      </c>
      <c r="AN5" s="78" t="s">
        <v>655</v>
      </c>
      <c r="AO5" s="78" t="s">
        <v>655</v>
      </c>
      <c r="AV5" s="78" t="s">
        <v>653</v>
      </c>
      <c r="BC5" s="78" t="s">
        <v>993</v>
      </c>
      <c r="BD5" s="78" t="s">
        <v>964</v>
      </c>
    </row>
    <row r="6" spans="1:61" x14ac:dyDescent="0.2">
      <c r="A6" s="78" t="s">
        <v>1761</v>
      </c>
      <c r="B6" s="78" t="s">
        <v>111</v>
      </c>
      <c r="C6" s="78" t="s">
        <v>1744</v>
      </c>
      <c r="D6" s="78" t="s">
        <v>978</v>
      </c>
      <c r="E6" s="78" t="s">
        <v>1632</v>
      </c>
      <c r="G6" s="78" t="s">
        <v>1633</v>
      </c>
      <c r="H6" s="78" t="s">
        <v>978</v>
      </c>
      <c r="I6" s="78" t="s">
        <v>1632</v>
      </c>
      <c r="J6" s="78" t="s">
        <v>1636</v>
      </c>
      <c r="K6" s="78" t="s">
        <v>978</v>
      </c>
      <c r="O6" s="78" t="s">
        <v>1633</v>
      </c>
      <c r="P6" s="78" t="s">
        <v>1676</v>
      </c>
      <c r="R6" s="78" t="s">
        <v>1064</v>
      </c>
      <c r="S6" s="78" t="s">
        <v>1675</v>
      </c>
      <c r="T6" s="78" t="s">
        <v>1676</v>
      </c>
      <c r="V6" s="78" t="s">
        <v>33</v>
      </c>
      <c r="AD6" s="78" t="s">
        <v>655</v>
      </c>
      <c r="AE6" s="78" t="s">
        <v>1198</v>
      </c>
      <c r="AL6" s="78" t="s">
        <v>655</v>
      </c>
      <c r="AM6" s="78" t="s">
        <v>655</v>
      </c>
      <c r="AN6" s="78" t="s">
        <v>657</v>
      </c>
      <c r="AO6" s="78" t="s">
        <v>657</v>
      </c>
      <c r="AV6" s="78" t="s">
        <v>655</v>
      </c>
      <c r="BC6" s="78" t="s">
        <v>995</v>
      </c>
      <c r="BD6" s="78" t="s">
        <v>965</v>
      </c>
    </row>
    <row r="7" spans="1:61" x14ac:dyDescent="0.2">
      <c r="C7" s="78" t="s">
        <v>1745</v>
      </c>
      <c r="D7" s="78" t="s">
        <v>1632</v>
      </c>
      <c r="E7" s="78" t="s">
        <v>1634</v>
      </c>
      <c r="G7" s="78" t="s">
        <v>1636</v>
      </c>
      <c r="H7" s="78" t="s">
        <v>1632</v>
      </c>
      <c r="I7" s="78" t="s">
        <v>1633</v>
      </c>
      <c r="J7" s="78" t="s">
        <v>1638</v>
      </c>
      <c r="K7" s="78" t="s">
        <v>1636</v>
      </c>
      <c r="O7" s="78" t="s">
        <v>1636</v>
      </c>
      <c r="R7" s="78" t="s">
        <v>1065</v>
      </c>
      <c r="S7" s="78" t="s">
        <v>1676</v>
      </c>
      <c r="AD7" s="78" t="s">
        <v>657</v>
      </c>
      <c r="AL7" s="78" t="s">
        <v>657</v>
      </c>
      <c r="AM7" s="78" t="s">
        <v>657</v>
      </c>
      <c r="AV7" s="78" t="s">
        <v>657</v>
      </c>
      <c r="BC7" s="78" t="s">
        <v>980</v>
      </c>
      <c r="BD7" s="78" t="s">
        <v>966</v>
      </c>
    </row>
    <row r="8" spans="1:61" x14ac:dyDescent="0.2">
      <c r="C8" s="78" t="s">
        <v>1746</v>
      </c>
      <c r="D8" s="78" t="s">
        <v>1633</v>
      </c>
      <c r="E8" s="78" t="s">
        <v>1636</v>
      </c>
      <c r="G8" s="78" t="s">
        <v>111</v>
      </c>
      <c r="H8" s="78" t="s">
        <v>1633</v>
      </c>
      <c r="I8" s="78" t="s">
        <v>1636</v>
      </c>
      <c r="J8" s="78" t="s">
        <v>111</v>
      </c>
      <c r="K8" s="78" t="s">
        <v>1642</v>
      </c>
      <c r="O8" s="78" t="s">
        <v>1638</v>
      </c>
      <c r="R8" s="78" t="s">
        <v>1066</v>
      </c>
      <c r="AL8" s="78" t="s">
        <v>659</v>
      </c>
      <c r="BD8" s="78" t="s">
        <v>518</v>
      </c>
    </row>
    <row r="9" spans="1:61" x14ac:dyDescent="0.2">
      <c r="C9" s="78" t="s">
        <v>209</v>
      </c>
      <c r="D9" s="78" t="s">
        <v>1634</v>
      </c>
      <c r="E9" s="78" t="s">
        <v>1642</v>
      </c>
      <c r="H9" s="78" t="s">
        <v>1634</v>
      </c>
      <c r="I9" s="78" t="s">
        <v>1638</v>
      </c>
      <c r="O9" s="78" t="s">
        <v>111</v>
      </c>
      <c r="BD9" s="78" t="s">
        <v>968</v>
      </c>
    </row>
    <row r="10" spans="1:61" x14ac:dyDescent="0.2">
      <c r="C10" s="78" t="s">
        <v>1747</v>
      </c>
      <c r="D10" s="78" t="s">
        <v>1636</v>
      </c>
      <c r="E10" s="78" t="s">
        <v>1643</v>
      </c>
      <c r="H10" s="78" t="s">
        <v>1636</v>
      </c>
      <c r="I10" s="78" t="s">
        <v>1642</v>
      </c>
      <c r="BD10" s="78" t="s">
        <v>969</v>
      </c>
    </row>
    <row r="11" spans="1:61" x14ac:dyDescent="0.2">
      <c r="C11" s="78" t="s">
        <v>289</v>
      </c>
      <c r="D11" s="78" t="s">
        <v>1638</v>
      </c>
      <c r="H11" s="78" t="s">
        <v>1638</v>
      </c>
      <c r="I11" s="78" t="s">
        <v>111</v>
      </c>
      <c r="BD11" s="78" t="s">
        <v>970</v>
      </c>
    </row>
    <row r="12" spans="1:61" x14ac:dyDescent="0.2">
      <c r="D12" s="78" t="s">
        <v>1642</v>
      </c>
      <c r="H12" s="78" t="s">
        <v>111</v>
      </c>
      <c r="BD12" s="78" t="s">
        <v>971</v>
      </c>
    </row>
    <row r="13" spans="1:61" x14ac:dyDescent="0.2">
      <c r="D13" s="78" t="s">
        <v>111</v>
      </c>
      <c r="BD13" s="78" t="s">
        <v>972</v>
      </c>
    </row>
    <row r="14" spans="1:61" x14ac:dyDescent="0.2">
      <c r="BD14" s="78" t="s">
        <v>973</v>
      </c>
    </row>
    <row r="15" spans="1:61" x14ac:dyDescent="0.2">
      <c r="BD15" s="78" t="s">
        <v>974</v>
      </c>
    </row>
    <row r="16" spans="1:61" x14ac:dyDescent="0.2">
      <c r="BD16" s="78" t="s">
        <v>111</v>
      </c>
    </row>
    <row r="17" spans="56:56" x14ac:dyDescent="0.2">
      <c r="BD17" s="78" t="s">
        <v>975</v>
      </c>
    </row>
    <row r="18" spans="56:56" x14ac:dyDescent="0.2">
      <c r="BD18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9F80-D95D-4C32-81BB-A4D201C753F3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1297</v>
      </c>
      <c r="D4" s="95">
        <f>SUM(DatosViolenciaGénero!D63:D69)</f>
        <v>223</v>
      </c>
    </row>
    <row r="5" spans="2:4" x14ac:dyDescent="0.2">
      <c r="B5" s="94" t="s">
        <v>1620</v>
      </c>
      <c r="C5" s="95">
        <f>SUM(DatosViolenciaGénero!C70:C73)</f>
        <v>245</v>
      </c>
      <c r="D5" s="95">
        <f>SUM(DatosViolenciaGénero!D70:D73)</f>
        <v>163</v>
      </c>
    </row>
    <row r="6" spans="2:4" ht="12.75" customHeight="1" x14ac:dyDescent="0.2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63</v>
      </c>
      <c r="D7" s="95">
        <f>SUM(DatosViolenciaGénero!D75:D77)</f>
        <v>11</v>
      </c>
    </row>
    <row r="8" spans="2:4" ht="12.75" customHeight="1" x14ac:dyDescent="0.2">
      <c r="B8" s="94" t="s">
        <v>1674</v>
      </c>
      <c r="C8" s="95">
        <f>DatosViolenciaGénero!C81</f>
        <v>3</v>
      </c>
      <c r="D8" s="95">
        <f>DatosViolenciaGénero!D81</f>
        <v>3</v>
      </c>
    </row>
    <row r="9" spans="2:4" ht="12.75" customHeight="1" x14ac:dyDescent="0.2">
      <c r="B9" s="94" t="s">
        <v>1675</v>
      </c>
      <c r="C9" s="95">
        <f>DatosViolenciaGénero!C78</f>
        <v>10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470</v>
      </c>
      <c r="D10" s="95">
        <f>SUM(DatosViolenciaGénero!D79:D80)</f>
        <v>210</v>
      </c>
    </row>
    <row r="14" spans="2:4" ht="12.95" customHeight="1" thickTop="1" thickBot="1" x14ac:dyDescent="0.25">
      <c r="B14" s="238" t="s">
        <v>1680</v>
      </c>
      <c r="C14" s="238"/>
    </row>
    <row r="15" spans="2:4" ht="13.5" thickTop="1" x14ac:dyDescent="0.2">
      <c r="B15" s="96" t="s">
        <v>1678</v>
      </c>
      <c r="C15" s="97">
        <f>DatosViolenciaGénero!C38</f>
        <v>137</v>
      </c>
    </row>
    <row r="16" spans="2:4" ht="13.5" thickBot="1" x14ac:dyDescent="0.25">
      <c r="B16" s="98" t="s">
        <v>1679</v>
      </c>
      <c r="C16" s="99">
        <f>DatosViolenciaGénero!C39</f>
        <v>273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926D-5E9E-47C2-A28E-2B4177033FBB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438</v>
      </c>
      <c r="D4" s="95">
        <f>SUM(DatosViolenciaDoméstica!D48:D54)</f>
        <v>70</v>
      </c>
    </row>
    <row r="5" spans="2:4" x14ac:dyDescent="0.2">
      <c r="B5" s="94" t="s">
        <v>1620</v>
      </c>
      <c r="C5" s="95">
        <f>SUM(DatosViolenciaDoméstica!C55:C58)</f>
        <v>92</v>
      </c>
      <c r="D5" s="95">
        <f>SUM(DatosViolenciaDoméstica!D55:D58)</f>
        <v>7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6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4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29</v>
      </c>
      <c r="D10" s="95">
        <f>SUM(DatosViolenciaDoméstica!D64:D65)</f>
        <v>0</v>
      </c>
    </row>
    <row r="14" spans="2:4" ht="12.95" customHeight="1" thickTop="1" thickBot="1" x14ac:dyDescent="0.25">
      <c r="B14" s="238" t="s">
        <v>1677</v>
      </c>
      <c r="C14" s="238"/>
    </row>
    <row r="15" spans="2:4" ht="13.5" thickTop="1" x14ac:dyDescent="0.2">
      <c r="B15" s="96" t="s">
        <v>1678</v>
      </c>
      <c r="C15" s="97">
        <f>DatosViolenciaDoméstica!C33</f>
        <v>30</v>
      </c>
    </row>
    <row r="16" spans="2:4" ht="13.5" thickBot="1" x14ac:dyDescent="0.25">
      <c r="B16" s="98" t="s">
        <v>1679</v>
      </c>
      <c r="C16" s="99">
        <f>DatosViolenciaDoméstica!C34</f>
        <v>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5632-9E68-46CB-8559-E071A25EAC78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1" t="s">
        <v>1655</v>
      </c>
      <c r="F4" s="241"/>
    </row>
    <row r="5" spans="2:6" ht="12.75" customHeight="1" x14ac:dyDescent="0.2">
      <c r="B5" s="239" t="s">
        <v>1656</v>
      </c>
      <c r="C5" s="82" t="s">
        <v>1018</v>
      </c>
      <c r="D5" s="83">
        <f>DatosMenores!C86</f>
        <v>198</v>
      </c>
      <c r="E5" s="84" t="s">
        <v>1657</v>
      </c>
      <c r="F5" s="85">
        <f>DatosMenores!C105+DatosMenores!C106</f>
        <v>41</v>
      </c>
    </row>
    <row r="6" spans="2:6" ht="33.75" x14ac:dyDescent="0.2">
      <c r="B6" s="240"/>
      <c r="C6" s="82" t="s">
        <v>1013</v>
      </c>
      <c r="D6" s="83">
        <f>DatosMenores!C87</f>
        <v>240</v>
      </c>
      <c r="E6" s="86" t="s">
        <v>1658</v>
      </c>
      <c r="F6" s="85">
        <f>DatosMenores!C107</f>
        <v>14</v>
      </c>
    </row>
    <row r="7" spans="2:6" ht="33.75" x14ac:dyDescent="0.2">
      <c r="B7" s="239" t="s">
        <v>1659</v>
      </c>
      <c r="C7" s="82" t="s">
        <v>1018</v>
      </c>
      <c r="D7" s="83">
        <f>DatosMenores!C88</f>
        <v>93</v>
      </c>
      <c r="E7" s="86" t="s">
        <v>1660</v>
      </c>
      <c r="F7" s="85">
        <f>DatosMenores!C108</f>
        <v>0</v>
      </c>
    </row>
    <row r="8" spans="2:6" ht="33.75" x14ac:dyDescent="0.2">
      <c r="B8" s="240"/>
      <c r="C8" s="82" t="s">
        <v>1013</v>
      </c>
      <c r="D8" s="83">
        <f>DatosMenores!C89</f>
        <v>96</v>
      </c>
      <c r="E8" s="86" t="s">
        <v>1661</v>
      </c>
      <c r="F8" s="85">
        <f>DatosMenores!C109</f>
        <v>0</v>
      </c>
    </row>
    <row r="9" spans="2:6" ht="33.75" x14ac:dyDescent="0.2">
      <c r="B9" s="239" t="s">
        <v>266</v>
      </c>
      <c r="C9" s="82" t="s">
        <v>1018</v>
      </c>
      <c r="D9" s="83">
        <f>DatosMenores!C90</f>
        <v>103</v>
      </c>
      <c r="E9" s="86" t="s">
        <v>1662</v>
      </c>
      <c r="F9" s="85">
        <f>DatosMenores!C110</f>
        <v>0</v>
      </c>
    </row>
    <row r="10" spans="2:6" ht="22.5" x14ac:dyDescent="0.2">
      <c r="B10" s="240"/>
      <c r="C10" s="82" t="s">
        <v>1013</v>
      </c>
      <c r="D10" s="83">
        <f>DatosMenores!C91</f>
        <v>324</v>
      </c>
      <c r="E10" s="86" t="s">
        <v>1663</v>
      </c>
      <c r="F10" s="85">
        <f>DatosMenores!C111</f>
        <v>0</v>
      </c>
    </row>
    <row r="11" spans="2:6" ht="45" x14ac:dyDescent="0.2">
      <c r="B11" s="239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0"/>
      <c r="C12" s="82" t="s">
        <v>1013</v>
      </c>
      <c r="D12" s="83">
        <f>DatosMenores!C93</f>
        <v>0</v>
      </c>
    </row>
    <row r="13" spans="2:6" x14ac:dyDescent="0.2">
      <c r="B13" s="239" t="s">
        <v>1666</v>
      </c>
      <c r="C13" s="82" t="s">
        <v>1018</v>
      </c>
      <c r="D13" s="83">
        <f>DatosMenores!C94</f>
        <v>27</v>
      </c>
    </row>
    <row r="14" spans="2:6" x14ac:dyDescent="0.2">
      <c r="B14" s="240"/>
      <c r="C14" s="82" t="s">
        <v>1013</v>
      </c>
      <c r="D14" s="83">
        <f>DatosMenores!C95</f>
        <v>5</v>
      </c>
    </row>
    <row r="15" spans="2:6" x14ac:dyDescent="0.2">
      <c r="B15" s="239" t="s">
        <v>1667</v>
      </c>
      <c r="C15" s="82" t="s">
        <v>1018</v>
      </c>
      <c r="D15" s="83">
        <f>DatosMenores!C96</f>
        <v>13</v>
      </c>
    </row>
    <row r="16" spans="2:6" x14ac:dyDescent="0.2">
      <c r="B16" s="240"/>
      <c r="C16" s="82" t="s">
        <v>1013</v>
      </c>
      <c r="D16" s="83">
        <f>DatosMenores!C97</f>
        <v>9</v>
      </c>
    </row>
    <row r="17" spans="2:4" x14ac:dyDescent="0.2">
      <c r="B17" s="239" t="s">
        <v>1668</v>
      </c>
      <c r="C17" s="82" t="s">
        <v>1018</v>
      </c>
      <c r="D17" s="83">
        <f>DatosMenores!C98</f>
        <v>0</v>
      </c>
    </row>
    <row r="18" spans="2:4" x14ac:dyDescent="0.2">
      <c r="B18" s="240"/>
      <c r="C18" s="82" t="s">
        <v>1013</v>
      </c>
      <c r="D18" s="83">
        <f>DatosMenores!C99</f>
        <v>4</v>
      </c>
    </row>
    <row r="19" spans="2:4" ht="22.5" x14ac:dyDescent="0.2">
      <c r="B19" s="87" t="s">
        <v>1669</v>
      </c>
      <c r="C19" s="88"/>
      <c r="D19" s="83">
        <f>DatosMenores!C100</f>
        <v>6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E343-783F-4905-A98E-815FDD0AF50D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2" t="s">
        <v>1618</v>
      </c>
      <c r="C11" s="242"/>
      <c r="D11" s="61">
        <f>DatosDelitos!C5+DatosDelitos!C13-DatosDelitos!C17</f>
        <v>737</v>
      </c>
      <c r="E11" s="62">
        <f>DatosDelitos!H5+DatosDelitos!H13-DatosDelitos!H17</f>
        <v>142</v>
      </c>
      <c r="F11" s="62">
        <f>DatosDelitos!I5+DatosDelitos!I13-DatosDelitos!I17</f>
        <v>128</v>
      </c>
      <c r="G11" s="62">
        <f>DatosDelitos!J5+DatosDelitos!J13-DatosDelitos!J17</f>
        <v>8</v>
      </c>
      <c r="H11" s="63">
        <f>DatosDelitos!K5+DatosDelitos!K13-DatosDelitos!K17</f>
        <v>1</v>
      </c>
      <c r="I11" s="63">
        <f>DatosDelitos!L5+DatosDelitos!L13-DatosDelitos!L17</f>
        <v>2</v>
      </c>
      <c r="J11" s="63">
        <f>DatosDelitos!M5+DatosDelitos!M13-DatosDelitos!M17</f>
        <v>1</v>
      </c>
      <c r="K11" s="63">
        <f>DatosDelitos!O5+DatosDelitos!O13-DatosDelitos!O17</f>
        <v>9</v>
      </c>
      <c r="L11" s="64">
        <f>DatosDelitos!P5+DatosDelitos!P13-DatosDelitos!P17</f>
        <v>134</v>
      </c>
    </row>
    <row r="12" spans="2:13" ht="13.35" customHeight="1" x14ac:dyDescent="0.2">
      <c r="B12" s="243" t="s">
        <v>329</v>
      </c>
      <c r="C12" s="243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2</v>
      </c>
      <c r="J12" s="66">
        <f>DatosDelitos!M10</f>
        <v>2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3" t="s">
        <v>347</v>
      </c>
      <c r="C13" s="243"/>
      <c r="D13" s="65">
        <f>DatosDelitos!C20</f>
        <v>0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3" t="s">
        <v>352</v>
      </c>
      <c r="C14" s="243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3" t="s">
        <v>1619</v>
      </c>
      <c r="C15" s="243"/>
      <c r="D15" s="65">
        <f>DatosDelitos!C17+DatosDelitos!C44</f>
        <v>1192</v>
      </c>
      <c r="E15" s="66">
        <f>DatosDelitos!H17+DatosDelitos!H44</f>
        <v>112</v>
      </c>
      <c r="F15" s="66">
        <f>DatosDelitos!I16+DatosDelitos!I44</f>
        <v>44</v>
      </c>
      <c r="G15" s="66">
        <f>DatosDelitos!J17+DatosDelitos!J44</f>
        <v>3</v>
      </c>
      <c r="H15" s="66">
        <f>DatosDelitos!K17+DatosDelitos!K44</f>
        <v>3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3</v>
      </c>
      <c r="L15" s="67">
        <f>DatosDelitos!P17+DatosDelitos!P44</f>
        <v>278</v>
      </c>
    </row>
    <row r="16" spans="2:13" ht="13.35" customHeight="1" x14ac:dyDescent="0.2">
      <c r="B16" s="243" t="s">
        <v>1620</v>
      </c>
      <c r="C16" s="243"/>
      <c r="D16" s="65">
        <f>DatosDelitos!C30</f>
        <v>634</v>
      </c>
      <c r="E16" s="66">
        <f>DatosDelitos!H30</f>
        <v>72</v>
      </c>
      <c r="F16" s="66">
        <f>DatosDelitos!I30</f>
        <v>116</v>
      </c>
      <c r="G16" s="66">
        <f>DatosDelitos!J30</f>
        <v>1</v>
      </c>
      <c r="H16" s="66">
        <f>DatosDelitos!K30</f>
        <v>2</v>
      </c>
      <c r="I16" s="66">
        <f>DatosDelitos!L30</f>
        <v>0</v>
      </c>
      <c r="J16" s="66">
        <f>DatosDelitos!M30</f>
        <v>0</v>
      </c>
      <c r="K16" s="66">
        <f>DatosDelitos!O30</f>
        <v>0</v>
      </c>
      <c r="L16" s="67">
        <f>DatosDelitos!P30</f>
        <v>208</v>
      </c>
    </row>
    <row r="17" spans="2:12" ht="13.35" customHeight="1" x14ac:dyDescent="0.2">
      <c r="B17" s="244" t="s">
        <v>1621</v>
      </c>
      <c r="C17" s="244"/>
      <c r="D17" s="65">
        <f>DatosDelitos!C42-DatosDelitos!C44</f>
        <v>14</v>
      </c>
      <c r="E17" s="66">
        <f>DatosDelitos!H42-DatosDelitos!H44</f>
        <v>0</v>
      </c>
      <c r="F17" s="66">
        <f>DatosDelitos!I42-DatosDelitos!I44</f>
        <v>1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0</v>
      </c>
    </row>
    <row r="18" spans="2:12" ht="13.35" customHeight="1" x14ac:dyDescent="0.2">
      <c r="B18" s="243" t="s">
        <v>1622</v>
      </c>
      <c r="C18" s="243"/>
      <c r="D18" s="65">
        <f>DatosDelitos!C50</f>
        <v>328</v>
      </c>
      <c r="E18" s="66">
        <f>DatosDelitos!H50</f>
        <v>30</v>
      </c>
      <c r="F18" s="66">
        <f>DatosDelitos!I50</f>
        <v>23</v>
      </c>
      <c r="G18" s="66">
        <f>DatosDelitos!J50</f>
        <v>17</v>
      </c>
      <c r="H18" s="66">
        <f>DatosDelitos!K50</f>
        <v>12</v>
      </c>
      <c r="I18" s="66">
        <f>DatosDelitos!L50</f>
        <v>0</v>
      </c>
      <c r="J18" s="66">
        <f>DatosDelitos!M50</f>
        <v>0</v>
      </c>
      <c r="K18" s="66">
        <f>DatosDelitos!O50</f>
        <v>1</v>
      </c>
      <c r="L18" s="67">
        <f>DatosDelitos!P50</f>
        <v>44</v>
      </c>
    </row>
    <row r="19" spans="2:12" ht="13.35" customHeight="1" x14ac:dyDescent="0.2">
      <c r="B19" s="243" t="s">
        <v>1623</v>
      </c>
      <c r="C19" s="243"/>
      <c r="D19" s="65">
        <f>DatosDelitos!C72</f>
        <v>3</v>
      </c>
      <c r="E19" s="66">
        <f>DatosDelitos!H72</f>
        <v>1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0</v>
      </c>
    </row>
    <row r="20" spans="2:12" ht="27" customHeight="1" x14ac:dyDescent="0.2">
      <c r="B20" s="243" t="s">
        <v>1624</v>
      </c>
      <c r="C20" s="243"/>
      <c r="D20" s="65">
        <f>DatosDelitos!C74</f>
        <v>81</v>
      </c>
      <c r="E20" s="66">
        <f>DatosDelitos!H74</f>
        <v>7</v>
      </c>
      <c r="F20" s="66">
        <f>DatosDelitos!I74</f>
        <v>8</v>
      </c>
      <c r="G20" s="66">
        <f>DatosDelitos!J74</f>
        <v>0</v>
      </c>
      <c r="H20" s="66">
        <f>DatosDelitos!K74</f>
        <v>0</v>
      </c>
      <c r="I20" s="66">
        <f>DatosDelitos!L74</f>
        <v>0</v>
      </c>
      <c r="J20" s="66">
        <f>DatosDelitos!M74</f>
        <v>0</v>
      </c>
      <c r="K20" s="66">
        <f>DatosDelitos!O74</f>
        <v>0</v>
      </c>
      <c r="L20" s="67">
        <f>DatosDelitos!P74</f>
        <v>7</v>
      </c>
    </row>
    <row r="21" spans="2:12" ht="13.35" customHeight="1" x14ac:dyDescent="0.2">
      <c r="B21" s="244" t="s">
        <v>1625</v>
      </c>
      <c r="C21" s="244"/>
      <c r="D21" s="65">
        <f>DatosDelitos!C82</f>
        <v>50</v>
      </c>
      <c r="E21" s="66">
        <f>DatosDelitos!H82</f>
        <v>2</v>
      </c>
      <c r="F21" s="66">
        <f>DatosDelitos!I82</f>
        <v>0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2</v>
      </c>
    </row>
    <row r="22" spans="2:12" ht="13.35" customHeight="1" x14ac:dyDescent="0.2">
      <c r="B22" s="243" t="s">
        <v>1626</v>
      </c>
      <c r="C22" s="243"/>
      <c r="D22" s="65">
        <f>DatosDelitos!C85</f>
        <v>87</v>
      </c>
      <c r="E22" s="66">
        <f>DatosDelitos!H85</f>
        <v>25</v>
      </c>
      <c r="F22" s="66">
        <f>DatosDelitos!I85</f>
        <v>19</v>
      </c>
      <c r="G22" s="66">
        <f>DatosDelitos!J85</f>
        <v>0</v>
      </c>
      <c r="H22" s="66">
        <f>DatosDelitos!K85</f>
        <v>0</v>
      </c>
      <c r="I22" s="66">
        <f>DatosDelitos!L85</f>
        <v>1</v>
      </c>
      <c r="J22" s="66">
        <f>DatosDelitos!M85</f>
        <v>1</v>
      </c>
      <c r="K22" s="66">
        <f>DatosDelitos!O85</f>
        <v>0</v>
      </c>
      <c r="L22" s="67">
        <f>DatosDelitos!P85</f>
        <v>8</v>
      </c>
    </row>
    <row r="23" spans="2:12" ht="13.35" customHeight="1" x14ac:dyDescent="0.2">
      <c r="B23" s="243" t="s">
        <v>978</v>
      </c>
      <c r="C23" s="243"/>
      <c r="D23" s="65">
        <f>DatosDelitos!C97</f>
        <v>2953</v>
      </c>
      <c r="E23" s="66">
        <f>DatosDelitos!H97</f>
        <v>719</v>
      </c>
      <c r="F23" s="66">
        <f>DatosDelitos!I97</f>
        <v>514</v>
      </c>
      <c r="G23" s="66">
        <f>DatosDelitos!J97</f>
        <v>2</v>
      </c>
      <c r="H23" s="66">
        <f>DatosDelitos!K97</f>
        <v>0</v>
      </c>
      <c r="I23" s="66">
        <f>DatosDelitos!L97</f>
        <v>0</v>
      </c>
      <c r="J23" s="66">
        <f>DatosDelitos!M97</f>
        <v>0</v>
      </c>
      <c r="K23" s="66">
        <f>DatosDelitos!O97</f>
        <v>22</v>
      </c>
      <c r="L23" s="67">
        <f>DatosDelitos!P97</f>
        <v>325</v>
      </c>
    </row>
    <row r="24" spans="2:12" ht="27" customHeight="1" x14ac:dyDescent="0.2">
      <c r="B24" s="243" t="s">
        <v>1627</v>
      </c>
      <c r="C24" s="243"/>
      <c r="D24" s="65">
        <f>DatosDelitos!C131</f>
        <v>3</v>
      </c>
      <c r="E24" s="66">
        <f>DatosDelitos!H131</f>
        <v>3</v>
      </c>
      <c r="F24" s="66">
        <f>DatosDelitos!I131</f>
        <v>0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0</v>
      </c>
    </row>
    <row r="25" spans="2:12" ht="13.35" customHeight="1" x14ac:dyDescent="0.2">
      <c r="B25" s="243" t="s">
        <v>1628</v>
      </c>
      <c r="C25" s="243"/>
      <c r="D25" s="65">
        <f>DatosDelitos!C137</f>
        <v>5</v>
      </c>
      <c r="E25" s="66">
        <f>DatosDelitos!H137</f>
        <v>0</v>
      </c>
      <c r="F25" s="66">
        <f>DatosDelitos!I137</f>
        <v>1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0</v>
      </c>
    </row>
    <row r="26" spans="2:12" ht="13.35" customHeight="1" x14ac:dyDescent="0.2">
      <c r="B26" s="244" t="s">
        <v>1629</v>
      </c>
      <c r="C26" s="244"/>
      <c r="D26" s="65">
        <f>DatosDelitos!C144</f>
        <v>5</v>
      </c>
      <c r="E26" s="66">
        <f>DatosDelitos!H144</f>
        <v>0</v>
      </c>
      <c r="F26" s="66">
        <f>DatosDelitos!I144</f>
        <v>0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1</v>
      </c>
    </row>
    <row r="27" spans="2:12" ht="38.25" customHeight="1" x14ac:dyDescent="0.2">
      <c r="B27" s="243" t="s">
        <v>1630</v>
      </c>
      <c r="C27" s="243"/>
      <c r="D27" s="65">
        <f>DatosDelitos!C147</f>
        <v>26</v>
      </c>
      <c r="E27" s="66">
        <f>DatosDelitos!H147</f>
        <v>3</v>
      </c>
      <c r="F27" s="66">
        <f>DatosDelitos!I147</f>
        <v>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3</v>
      </c>
    </row>
    <row r="28" spans="2:12" ht="13.35" customHeight="1" x14ac:dyDescent="0.2">
      <c r="B28" s="243" t="s">
        <v>1631</v>
      </c>
      <c r="C28" s="243"/>
      <c r="D28" s="65">
        <f>DatosDelitos!C156+SUM(DatosDelitos!C167:C172)</f>
        <v>6</v>
      </c>
      <c r="E28" s="66">
        <f>DatosDelitos!H156+SUM(DatosDelitos!H167:H172)</f>
        <v>1</v>
      </c>
      <c r="F28" s="66">
        <f>DatosDelitos!I156+SUM(DatosDelitos!I167:I172)</f>
        <v>2</v>
      </c>
      <c r="G28" s="66">
        <f>DatosDelitos!J156+SUM(DatosDelitos!J167:J172)</f>
        <v>0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0</v>
      </c>
      <c r="L28" s="66">
        <f>DatosDelitos!P156+SUM(DatosDelitos!P167:Q172)</f>
        <v>2</v>
      </c>
    </row>
    <row r="29" spans="2:12" ht="13.35" customHeight="1" x14ac:dyDescent="0.2">
      <c r="B29" s="243" t="s">
        <v>1632</v>
      </c>
      <c r="C29" s="243"/>
      <c r="D29" s="65">
        <f>SUM(DatosDelitos!C173:C177)</f>
        <v>125</v>
      </c>
      <c r="E29" s="66">
        <f>SUM(DatosDelitos!H173:H177)</f>
        <v>61</v>
      </c>
      <c r="F29" s="66">
        <f>SUM(DatosDelitos!I173:I177)</f>
        <v>43</v>
      </c>
      <c r="G29" s="66">
        <f>SUM(DatosDelitos!J173:J177)</f>
        <v>0</v>
      </c>
      <c r="H29" s="66">
        <f>SUM(DatosDelitos!K173:K177)</f>
        <v>0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3</v>
      </c>
      <c r="L29" s="66">
        <f>SUM(DatosDelitos!P173:P177)</f>
        <v>27</v>
      </c>
    </row>
    <row r="30" spans="2:12" ht="13.35" customHeight="1" x14ac:dyDescent="0.2">
      <c r="B30" s="243" t="s">
        <v>1633</v>
      </c>
      <c r="C30" s="243"/>
      <c r="D30" s="65">
        <f>DatosDelitos!C178</f>
        <v>191</v>
      </c>
      <c r="E30" s="66">
        <f>DatosDelitos!H178</f>
        <v>61</v>
      </c>
      <c r="F30" s="66">
        <f>DatosDelitos!I178</f>
        <v>58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412</v>
      </c>
    </row>
    <row r="31" spans="2:12" ht="13.35" customHeight="1" x14ac:dyDescent="0.2">
      <c r="B31" s="243" t="s">
        <v>1634</v>
      </c>
      <c r="C31" s="243"/>
      <c r="D31" s="65">
        <f>DatosDelitos!C186</f>
        <v>231</v>
      </c>
      <c r="E31" s="66">
        <f>DatosDelitos!H186</f>
        <v>34</v>
      </c>
      <c r="F31" s="66">
        <f>DatosDelitos!I186</f>
        <v>19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24</v>
      </c>
      <c r="L31" s="66">
        <f>DatosDelitos!P186</f>
        <v>0</v>
      </c>
    </row>
    <row r="32" spans="2:12" ht="13.35" customHeight="1" x14ac:dyDescent="0.2">
      <c r="B32" s="243" t="s">
        <v>1635</v>
      </c>
      <c r="C32" s="243"/>
      <c r="D32" s="65">
        <f>DatosDelitos!C201</f>
        <v>15</v>
      </c>
      <c r="E32" s="66">
        <f>DatosDelitos!H201</f>
        <v>2</v>
      </c>
      <c r="F32" s="66">
        <f>DatosDelitos!I201</f>
        <v>1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1</v>
      </c>
    </row>
    <row r="33" spans="2:13" ht="13.35" customHeight="1" x14ac:dyDescent="0.2">
      <c r="B33" s="243" t="s">
        <v>1636</v>
      </c>
      <c r="C33" s="243"/>
      <c r="D33" s="65">
        <f>DatosDelitos!C223</f>
        <v>457</v>
      </c>
      <c r="E33" s="66">
        <f>DatosDelitos!H223</f>
        <v>76</v>
      </c>
      <c r="F33" s="66">
        <f>DatosDelitos!I223</f>
        <v>70</v>
      </c>
      <c r="G33" s="66">
        <f>DatosDelitos!J223</f>
        <v>3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9</v>
      </c>
      <c r="L33" s="66">
        <f>DatosDelitos!P223</f>
        <v>142</v>
      </c>
    </row>
    <row r="34" spans="2:13" ht="13.35" customHeight="1" x14ac:dyDescent="0.2">
      <c r="B34" s="243" t="s">
        <v>1637</v>
      </c>
      <c r="C34" s="243"/>
      <c r="D34" s="65">
        <f>DatosDelitos!C244</f>
        <v>8</v>
      </c>
      <c r="E34" s="66">
        <f>DatosDelitos!H244</f>
        <v>1</v>
      </c>
      <c r="F34" s="66">
        <f>DatosDelitos!I244</f>
        <v>0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3" t="s">
        <v>1638</v>
      </c>
      <c r="C35" s="243"/>
      <c r="D35" s="65">
        <f>DatosDelitos!C271</f>
        <v>298</v>
      </c>
      <c r="E35" s="66">
        <f>DatosDelitos!H271</f>
        <v>137</v>
      </c>
      <c r="F35" s="66">
        <f>DatosDelitos!I271</f>
        <v>115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0</v>
      </c>
      <c r="L35" s="66">
        <f>DatosDelitos!P271</f>
        <v>112</v>
      </c>
    </row>
    <row r="36" spans="2:13" ht="38.25" customHeight="1" x14ac:dyDescent="0.2">
      <c r="B36" s="243" t="s">
        <v>1639</v>
      </c>
      <c r="C36" s="243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3" t="s">
        <v>1640</v>
      </c>
      <c r="C37" s="243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3" t="s">
        <v>1641</v>
      </c>
      <c r="C38" s="243"/>
      <c r="D38" s="65">
        <f>DatosDelitos!C312+DatosDelitos!C318+DatosDelitos!C320</f>
        <v>12</v>
      </c>
      <c r="E38" s="66">
        <f>DatosDelitos!H312+DatosDelitos!H318+DatosDelitos!H320</f>
        <v>4</v>
      </c>
      <c r="F38" s="66">
        <f>DatosDelitos!I312+DatosDelitos!I318+DatosDelitos!I320</f>
        <v>1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0</v>
      </c>
    </row>
    <row r="39" spans="2:13" ht="13.35" customHeight="1" x14ac:dyDescent="0.2">
      <c r="B39" s="243" t="s">
        <v>1642</v>
      </c>
      <c r="C39" s="243"/>
      <c r="D39" s="65">
        <f>DatosDelitos!C323</f>
        <v>324</v>
      </c>
      <c r="E39" s="66">
        <f>DatosDelitos!H323</f>
        <v>52</v>
      </c>
      <c r="F39" s="66">
        <f>DatosDelitos!I323</f>
        <v>14</v>
      </c>
      <c r="G39" s="66">
        <f>DatosDelitos!J323</f>
        <v>2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1</v>
      </c>
      <c r="L39" s="66">
        <f>DatosDelitos!P323</f>
        <v>5</v>
      </c>
    </row>
    <row r="40" spans="2:13" ht="13.35" customHeight="1" x14ac:dyDescent="0.2">
      <c r="B40" s="243" t="s">
        <v>1643</v>
      </c>
      <c r="C40" s="243"/>
      <c r="D40" s="65">
        <f>DatosDelitos!C325</f>
        <v>1</v>
      </c>
      <c r="E40" s="65">
        <f>DatosDelitos!H325</f>
        <v>0</v>
      </c>
      <c r="F40" s="65">
        <f>DatosDelitos!I325</f>
        <v>0</v>
      </c>
      <c r="G40" s="65">
        <f>DatosDelitos!J325</f>
        <v>0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3</v>
      </c>
      <c r="L40" s="65">
        <f>DatosDelitos!P325</f>
        <v>0</v>
      </c>
    </row>
    <row r="41" spans="2:13" ht="13.35" customHeight="1" x14ac:dyDescent="0.2">
      <c r="B41" s="243" t="s">
        <v>952</v>
      </c>
      <c r="C41" s="243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3" t="s">
        <v>1644</v>
      </c>
      <c r="C42" s="243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6" t="s">
        <v>956</v>
      </c>
      <c r="C43" s="246"/>
      <c r="D43" s="68">
        <f>SUM(D11:D42)</f>
        <v>7786</v>
      </c>
      <c r="E43" s="68">
        <f t="shared" ref="E43:L43" si="0">SUM(E11:E42)</f>
        <v>1545</v>
      </c>
      <c r="F43" s="68">
        <f t="shared" si="0"/>
        <v>1180</v>
      </c>
      <c r="G43" s="68">
        <f t="shared" si="0"/>
        <v>36</v>
      </c>
      <c r="H43" s="68">
        <f t="shared" si="0"/>
        <v>18</v>
      </c>
      <c r="I43" s="68">
        <f t="shared" si="0"/>
        <v>5</v>
      </c>
      <c r="J43" s="68">
        <f t="shared" si="0"/>
        <v>4</v>
      </c>
      <c r="K43" s="68">
        <f t="shared" si="0"/>
        <v>75</v>
      </c>
      <c r="L43" s="68">
        <f t="shared" si="0"/>
        <v>1711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5" t="s">
        <v>1646</v>
      </c>
      <c r="C49" s="245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5" t="s">
        <v>1647</v>
      </c>
      <c r="C50" s="245"/>
      <c r="D50" s="71">
        <f>DatosDelitos!F13-DatosDelitos!F17</f>
        <v>72</v>
      </c>
      <c r="E50" s="71">
        <f>DatosDelitos!G13-DatosDelitos!G17</f>
        <v>28</v>
      </c>
    </row>
    <row r="51" spans="2:5" ht="13.35" customHeight="1" x14ac:dyDescent="0.25">
      <c r="B51" s="245" t="s">
        <v>329</v>
      </c>
      <c r="C51" s="245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5" t="s">
        <v>347</v>
      </c>
      <c r="C52" s="245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5" t="s">
        <v>352</v>
      </c>
      <c r="C53" s="245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5" t="s">
        <v>1619</v>
      </c>
      <c r="C54" s="245"/>
      <c r="D54" s="71">
        <f>DatosDelitos!F17+DatosDelitos!F44</f>
        <v>469</v>
      </c>
      <c r="E54" s="71">
        <f>DatosDelitos!G17+DatosDelitos!G44</f>
        <v>182</v>
      </c>
    </row>
    <row r="55" spans="2:5" ht="13.35" customHeight="1" x14ac:dyDescent="0.25">
      <c r="B55" s="245" t="s">
        <v>1620</v>
      </c>
      <c r="C55" s="245"/>
      <c r="D55" s="71">
        <f>DatosDelitos!F30</f>
        <v>193</v>
      </c>
      <c r="E55" s="71">
        <f>DatosDelitos!G30</f>
        <v>109</v>
      </c>
    </row>
    <row r="56" spans="2:5" ht="13.35" customHeight="1" x14ac:dyDescent="0.25">
      <c r="B56" s="245" t="s">
        <v>1621</v>
      </c>
      <c r="C56" s="245"/>
      <c r="D56" s="71">
        <f>DatosDelitos!F42-DatosDelitos!F44</f>
        <v>1</v>
      </c>
      <c r="E56" s="71">
        <f>DatosDelitos!G42-DatosDelitos!G44</f>
        <v>0</v>
      </c>
    </row>
    <row r="57" spans="2:5" ht="13.35" customHeight="1" x14ac:dyDescent="0.25">
      <c r="B57" s="245" t="s">
        <v>1622</v>
      </c>
      <c r="C57" s="245"/>
      <c r="D57" s="71">
        <f>DatosDelitos!F50</f>
        <v>41</v>
      </c>
      <c r="E57" s="71">
        <f>DatosDelitos!G50</f>
        <v>14</v>
      </c>
    </row>
    <row r="58" spans="2:5" ht="13.35" customHeight="1" x14ac:dyDescent="0.25">
      <c r="B58" s="245" t="s">
        <v>1623</v>
      </c>
      <c r="C58" s="245"/>
      <c r="D58" s="71">
        <f>DatosDelitos!F72</f>
        <v>1</v>
      </c>
      <c r="E58" s="71">
        <f>DatosDelitos!G72</f>
        <v>1</v>
      </c>
    </row>
    <row r="59" spans="2:5" ht="27" customHeight="1" x14ac:dyDescent="0.25">
      <c r="B59" s="245" t="s">
        <v>1648</v>
      </c>
      <c r="C59" s="245"/>
      <c r="D59" s="71">
        <f>DatosDelitos!F74</f>
        <v>6</v>
      </c>
      <c r="E59" s="71">
        <f>DatosDelitos!G74</f>
        <v>0</v>
      </c>
    </row>
    <row r="60" spans="2:5" ht="13.35" customHeight="1" x14ac:dyDescent="0.25">
      <c r="B60" s="245" t="s">
        <v>1625</v>
      </c>
      <c r="C60" s="245"/>
      <c r="D60" s="71">
        <f>DatosDelitos!F82</f>
        <v>0</v>
      </c>
      <c r="E60" s="71">
        <f>DatosDelitos!G82</f>
        <v>1</v>
      </c>
    </row>
    <row r="61" spans="2:5" ht="13.35" customHeight="1" x14ac:dyDescent="0.25">
      <c r="B61" s="245" t="s">
        <v>1626</v>
      </c>
      <c r="C61" s="245"/>
      <c r="D61" s="71">
        <f>DatosDelitos!F85</f>
        <v>2</v>
      </c>
      <c r="E61" s="71">
        <f>DatosDelitos!G85</f>
        <v>0</v>
      </c>
    </row>
    <row r="62" spans="2:5" ht="13.35" customHeight="1" x14ac:dyDescent="0.25">
      <c r="B62" s="245" t="s">
        <v>978</v>
      </c>
      <c r="C62" s="245"/>
      <c r="D62" s="71">
        <f>DatosDelitos!F97</f>
        <v>179</v>
      </c>
      <c r="E62" s="71">
        <f>DatosDelitos!G97</f>
        <v>102</v>
      </c>
    </row>
    <row r="63" spans="2:5" ht="27" customHeight="1" x14ac:dyDescent="0.25">
      <c r="B63" s="245" t="s">
        <v>1649</v>
      </c>
      <c r="C63" s="245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5" t="s">
        <v>1628</v>
      </c>
      <c r="C64" s="245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5" t="s">
        <v>1629</v>
      </c>
      <c r="C65" s="245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5" t="s">
        <v>1630</v>
      </c>
      <c r="C66" s="245"/>
      <c r="D66" s="71">
        <f>DatosDelitos!F147</f>
        <v>0</v>
      </c>
      <c r="E66" s="71">
        <f>DatosDelitos!G147</f>
        <v>0</v>
      </c>
    </row>
    <row r="67" spans="2:5" ht="13.35" customHeight="1" x14ac:dyDescent="0.25">
      <c r="B67" s="245" t="s">
        <v>1631</v>
      </c>
      <c r="C67" s="245"/>
      <c r="D67" s="71">
        <f>DatosDelitos!F156+SUM(DatosDelitos!F167:G172)</f>
        <v>4</v>
      </c>
      <c r="E67" s="71">
        <f>DatosDelitos!G156+SUM(DatosDelitos!G167:H172)</f>
        <v>3</v>
      </c>
    </row>
    <row r="68" spans="2:5" ht="13.35" customHeight="1" x14ac:dyDescent="0.25">
      <c r="B68" s="245" t="s">
        <v>1632</v>
      </c>
      <c r="C68" s="245"/>
      <c r="D68" s="71">
        <f>SUM(DatosDelitos!F173:G177)</f>
        <v>3</v>
      </c>
      <c r="E68" s="71">
        <f>SUM(DatosDelitos!G173:H177)</f>
        <v>62</v>
      </c>
    </row>
    <row r="69" spans="2:5" ht="13.35" customHeight="1" x14ac:dyDescent="0.25">
      <c r="B69" s="245" t="s">
        <v>1633</v>
      </c>
      <c r="C69" s="245"/>
      <c r="D69" s="71">
        <f>DatosDelitos!F178</f>
        <v>557</v>
      </c>
      <c r="E69" s="71">
        <f>DatosDelitos!G178</f>
        <v>444</v>
      </c>
    </row>
    <row r="70" spans="2:5" ht="13.35" customHeight="1" x14ac:dyDescent="0.25">
      <c r="B70" s="245" t="s">
        <v>1634</v>
      </c>
      <c r="C70" s="245"/>
      <c r="D70" s="71">
        <f>DatosDelitos!F186</f>
        <v>22</v>
      </c>
      <c r="E70" s="71">
        <f>DatosDelitos!G186</f>
        <v>16</v>
      </c>
    </row>
    <row r="71" spans="2:5" ht="13.35" customHeight="1" x14ac:dyDescent="0.25">
      <c r="B71" s="245" t="s">
        <v>1635</v>
      </c>
      <c r="C71" s="245"/>
      <c r="D71" s="71">
        <f>DatosDelitos!F201</f>
        <v>0</v>
      </c>
      <c r="E71" s="71">
        <f>DatosDelitos!G201</f>
        <v>0</v>
      </c>
    </row>
    <row r="72" spans="2:5" ht="13.35" customHeight="1" x14ac:dyDescent="0.25">
      <c r="B72" s="245" t="s">
        <v>1636</v>
      </c>
      <c r="C72" s="245"/>
      <c r="D72" s="71">
        <f>DatosDelitos!F223</f>
        <v>204</v>
      </c>
      <c r="E72" s="71">
        <f>DatosDelitos!G223</f>
        <v>108</v>
      </c>
    </row>
    <row r="73" spans="2:5" ht="13.35" customHeight="1" x14ac:dyDescent="0.25">
      <c r="B73" s="245" t="s">
        <v>1637</v>
      </c>
      <c r="C73" s="245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5" t="s">
        <v>1638</v>
      </c>
      <c r="C74" s="245"/>
      <c r="D74" s="71">
        <f>DatosDelitos!F271</f>
        <v>37</v>
      </c>
      <c r="E74" s="71">
        <f>DatosDelitos!G271</f>
        <v>20</v>
      </c>
    </row>
    <row r="75" spans="2:5" ht="38.25" customHeight="1" x14ac:dyDescent="0.25">
      <c r="B75" s="245" t="s">
        <v>1639</v>
      </c>
      <c r="C75" s="245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5" t="s">
        <v>1640</v>
      </c>
      <c r="C76" s="245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5" t="s">
        <v>1641</v>
      </c>
      <c r="C77" s="245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5" t="s">
        <v>1642</v>
      </c>
      <c r="C78" s="245"/>
      <c r="D78" s="71">
        <f>DatosDelitos!F323</f>
        <v>12</v>
      </c>
      <c r="E78" s="71">
        <f>DatosDelitos!G323</f>
        <v>1</v>
      </c>
    </row>
    <row r="79" spans="2:5" ht="15" customHeight="1" x14ac:dyDescent="0.25">
      <c r="B79" s="247" t="s">
        <v>1643</v>
      </c>
      <c r="C79" s="247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7" t="s">
        <v>952</v>
      </c>
      <c r="C80" s="247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7" t="s">
        <v>1644</v>
      </c>
      <c r="C81" s="247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7" t="s">
        <v>1650</v>
      </c>
      <c r="C82" s="247"/>
      <c r="D82" s="71">
        <f>SUM(D49:D81)</f>
        <v>1803</v>
      </c>
      <c r="E82" s="71">
        <f>SUM(E49:E81)</f>
        <v>1091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5" t="s">
        <v>1618</v>
      </c>
      <c r="C87" s="245"/>
      <c r="D87" s="71">
        <f>DatosDelitos!N5+DatosDelitos!N13-DatosDelitos!N17</f>
        <v>1</v>
      </c>
    </row>
    <row r="88" spans="2:13" ht="13.35" customHeight="1" x14ac:dyDescent="0.25">
      <c r="B88" s="245" t="s">
        <v>329</v>
      </c>
      <c r="C88" s="245"/>
      <c r="D88" s="71">
        <f>DatosDelitos!N10</f>
        <v>0</v>
      </c>
    </row>
    <row r="89" spans="2:13" ht="13.35" customHeight="1" x14ac:dyDescent="0.25">
      <c r="B89" s="245" t="s">
        <v>347</v>
      </c>
      <c r="C89" s="245"/>
      <c r="D89" s="71">
        <f>DatosDelitos!N20</f>
        <v>0</v>
      </c>
    </row>
    <row r="90" spans="2:13" ht="13.35" customHeight="1" x14ac:dyDescent="0.25">
      <c r="B90" s="245" t="s">
        <v>352</v>
      </c>
      <c r="C90" s="245"/>
      <c r="D90" s="71">
        <f>DatosDelitos!N23</f>
        <v>0</v>
      </c>
    </row>
    <row r="91" spans="2:13" ht="13.35" customHeight="1" x14ac:dyDescent="0.25">
      <c r="B91" s="245" t="s">
        <v>1652</v>
      </c>
      <c r="C91" s="245"/>
      <c r="D91" s="71">
        <f>SUM(DatosDelitos!N17,DatosDelitos!N44)</f>
        <v>4</v>
      </c>
    </row>
    <row r="92" spans="2:13" ht="13.35" customHeight="1" x14ac:dyDescent="0.25">
      <c r="B92" s="245" t="s">
        <v>1620</v>
      </c>
      <c r="C92" s="245"/>
      <c r="D92" s="71">
        <f>DatosDelitos!N30</f>
        <v>1</v>
      </c>
    </row>
    <row r="93" spans="2:13" ht="13.35" customHeight="1" x14ac:dyDescent="0.25">
      <c r="B93" s="245" t="s">
        <v>1621</v>
      </c>
      <c r="C93" s="245"/>
      <c r="D93" s="71">
        <f>DatosDelitos!N42-DatosDelitos!N44</f>
        <v>0</v>
      </c>
    </row>
    <row r="94" spans="2:13" ht="13.35" customHeight="1" x14ac:dyDescent="0.25">
      <c r="B94" s="245" t="s">
        <v>1622</v>
      </c>
      <c r="C94" s="245"/>
      <c r="D94" s="71">
        <f>DatosDelitos!N50</f>
        <v>22</v>
      </c>
    </row>
    <row r="95" spans="2:13" ht="13.35" customHeight="1" x14ac:dyDescent="0.25">
      <c r="B95" s="245" t="s">
        <v>1623</v>
      </c>
      <c r="C95" s="245"/>
      <c r="D95" s="71">
        <f>DatosDelitos!N72</f>
        <v>0</v>
      </c>
    </row>
    <row r="96" spans="2:13" ht="27" customHeight="1" x14ac:dyDescent="0.25">
      <c r="B96" s="245" t="s">
        <v>1648</v>
      </c>
      <c r="C96" s="245"/>
      <c r="D96" s="71">
        <f>DatosDelitos!N74</f>
        <v>0</v>
      </c>
    </row>
    <row r="97" spans="2:4" ht="13.35" customHeight="1" x14ac:dyDescent="0.25">
      <c r="B97" s="245" t="s">
        <v>1625</v>
      </c>
      <c r="C97" s="245"/>
      <c r="D97" s="71">
        <f>DatosDelitos!N82</f>
        <v>0</v>
      </c>
    </row>
    <row r="98" spans="2:4" ht="13.35" customHeight="1" x14ac:dyDescent="0.25">
      <c r="B98" s="245" t="s">
        <v>1626</v>
      </c>
      <c r="C98" s="245"/>
      <c r="D98" s="71">
        <f>DatosDelitos!N85</f>
        <v>4</v>
      </c>
    </row>
    <row r="99" spans="2:4" ht="13.35" customHeight="1" x14ac:dyDescent="0.25">
      <c r="B99" s="245" t="s">
        <v>978</v>
      </c>
      <c r="C99" s="245"/>
      <c r="D99" s="71">
        <f>DatosDelitos!N97</f>
        <v>10</v>
      </c>
    </row>
    <row r="100" spans="2:4" ht="27" customHeight="1" x14ac:dyDescent="0.25">
      <c r="B100" s="245" t="s">
        <v>1649</v>
      </c>
      <c r="C100" s="245"/>
      <c r="D100" s="71">
        <f>DatosDelitos!N131</f>
        <v>1</v>
      </c>
    </row>
    <row r="101" spans="2:4" ht="13.35" customHeight="1" x14ac:dyDescent="0.25">
      <c r="B101" s="245" t="s">
        <v>1628</v>
      </c>
      <c r="C101" s="245"/>
      <c r="D101" s="71">
        <f>DatosDelitos!N137</f>
        <v>0</v>
      </c>
    </row>
    <row r="102" spans="2:4" ht="13.35" customHeight="1" x14ac:dyDescent="0.25">
      <c r="B102" s="245" t="s">
        <v>1629</v>
      </c>
      <c r="C102" s="245"/>
      <c r="D102" s="71">
        <f>DatosDelitos!N144</f>
        <v>0</v>
      </c>
    </row>
    <row r="103" spans="2:4" ht="13.35" customHeight="1" x14ac:dyDescent="0.25">
      <c r="B103" s="245" t="s">
        <v>1653</v>
      </c>
      <c r="C103" s="245"/>
      <c r="D103" s="71">
        <f>DatosDelitos!N148</f>
        <v>0</v>
      </c>
    </row>
    <row r="104" spans="2:4" ht="13.35" customHeight="1" x14ac:dyDescent="0.25">
      <c r="B104" s="245" t="s">
        <v>1196</v>
      </c>
      <c r="C104" s="245"/>
      <c r="D104" s="71">
        <f>SUM(DatosDelitos!N149,DatosDelitos!N150)</f>
        <v>1</v>
      </c>
    </row>
    <row r="105" spans="2:4" ht="13.35" customHeight="1" x14ac:dyDescent="0.25">
      <c r="B105" s="245" t="s">
        <v>1194</v>
      </c>
      <c r="C105" s="245"/>
      <c r="D105" s="71">
        <f>SUM(DatosDelitos!N151:N155)</f>
        <v>4</v>
      </c>
    </row>
    <row r="106" spans="2:4" ht="13.35" customHeight="1" x14ac:dyDescent="0.25">
      <c r="B106" s="245" t="s">
        <v>1631</v>
      </c>
      <c r="C106" s="245"/>
      <c r="D106" s="71">
        <f>SUM(SUM(DatosDelitos!N157:N160),SUM(DatosDelitos!N167:N172))</f>
        <v>0</v>
      </c>
    </row>
    <row r="107" spans="2:4" ht="13.35" customHeight="1" x14ac:dyDescent="0.25">
      <c r="B107" s="245" t="s">
        <v>1654</v>
      </c>
      <c r="C107" s="245"/>
      <c r="D107" s="71">
        <f>SUM(DatosDelitos!N161:N165)</f>
        <v>1</v>
      </c>
    </row>
    <row r="108" spans="2:4" ht="13.35" customHeight="1" x14ac:dyDescent="0.25">
      <c r="B108" s="245" t="s">
        <v>1632</v>
      </c>
      <c r="C108" s="245"/>
      <c r="D108" s="71">
        <f>SUM(DatosDelitos!N173:N177)</f>
        <v>0</v>
      </c>
    </row>
    <row r="109" spans="2:4" ht="13.35" customHeight="1" x14ac:dyDescent="0.25">
      <c r="B109" s="245" t="s">
        <v>1633</v>
      </c>
      <c r="C109" s="245"/>
      <c r="D109" s="71">
        <f>DatosDelitos!N178</f>
        <v>0</v>
      </c>
    </row>
    <row r="110" spans="2:4" ht="13.35" customHeight="1" x14ac:dyDescent="0.25">
      <c r="B110" s="245" t="s">
        <v>1634</v>
      </c>
      <c r="C110" s="245"/>
      <c r="D110" s="71">
        <f>DatosDelitos!N186</f>
        <v>3</v>
      </c>
    </row>
    <row r="111" spans="2:4" ht="13.35" customHeight="1" x14ac:dyDescent="0.25">
      <c r="B111" s="245" t="s">
        <v>1635</v>
      </c>
      <c r="C111" s="245"/>
      <c r="D111" s="71">
        <f>DatosDelitos!N201</f>
        <v>10</v>
      </c>
    </row>
    <row r="112" spans="2:4" ht="13.35" customHeight="1" x14ac:dyDescent="0.25">
      <c r="B112" s="245" t="s">
        <v>1636</v>
      </c>
      <c r="C112" s="245"/>
      <c r="D112" s="71">
        <f>DatosDelitos!N223</f>
        <v>0</v>
      </c>
    </row>
    <row r="113" spans="2:4" ht="13.35" customHeight="1" x14ac:dyDescent="0.25">
      <c r="B113" s="245" t="s">
        <v>1637</v>
      </c>
      <c r="C113" s="245"/>
      <c r="D113" s="71">
        <f>DatosDelitos!N244</f>
        <v>1</v>
      </c>
    </row>
    <row r="114" spans="2:4" ht="13.35" customHeight="1" x14ac:dyDescent="0.25">
      <c r="B114" s="245" t="s">
        <v>1638</v>
      </c>
      <c r="C114" s="245"/>
      <c r="D114" s="71">
        <f>DatosDelitos!N271</f>
        <v>0</v>
      </c>
    </row>
    <row r="115" spans="2:4" ht="38.25" customHeight="1" x14ac:dyDescent="0.25">
      <c r="B115" s="245" t="s">
        <v>1639</v>
      </c>
      <c r="C115" s="245"/>
      <c r="D115" s="71">
        <f>DatosDelitos!N301</f>
        <v>0</v>
      </c>
    </row>
    <row r="116" spans="2:4" ht="13.35" customHeight="1" x14ac:dyDescent="0.25">
      <c r="B116" s="245" t="s">
        <v>1640</v>
      </c>
      <c r="C116" s="245"/>
      <c r="D116" s="71">
        <f>DatosDelitos!N305</f>
        <v>0</v>
      </c>
    </row>
    <row r="117" spans="2:4" ht="13.35" customHeight="1" x14ac:dyDescent="0.25">
      <c r="B117" s="245" t="s">
        <v>1641</v>
      </c>
      <c r="C117" s="245"/>
      <c r="D117" s="71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71">
        <f>DatosDelitos!N318</f>
        <v>0</v>
      </c>
    </row>
    <row r="119" spans="2:4" ht="14.1" customHeight="1" x14ac:dyDescent="0.25">
      <c r="B119" s="245" t="s">
        <v>1642</v>
      </c>
      <c r="C119" s="245"/>
      <c r="D119" s="71">
        <f>DatosDelitos!N323</f>
        <v>2</v>
      </c>
    </row>
    <row r="120" spans="2:4" ht="12.75" customHeight="1" x14ac:dyDescent="0.25">
      <c r="B120" s="247" t="s">
        <v>1643</v>
      </c>
      <c r="C120" s="247"/>
      <c r="D120" s="71">
        <f>DatosDelitos!N325</f>
        <v>0</v>
      </c>
    </row>
    <row r="121" spans="2:4" ht="15" customHeight="1" x14ac:dyDescent="0.25">
      <c r="B121" s="247" t="s">
        <v>952</v>
      </c>
      <c r="C121" s="247"/>
      <c r="D121" s="71">
        <f>DatosDelitos!N337</f>
        <v>0</v>
      </c>
    </row>
    <row r="122" spans="2:4" ht="15" customHeight="1" x14ac:dyDescent="0.25">
      <c r="B122" s="247" t="s">
        <v>1644</v>
      </c>
      <c r="C122" s="247"/>
      <c r="D122" s="71">
        <f>DatosDelitos!N339</f>
        <v>0</v>
      </c>
    </row>
    <row r="123" spans="2:4" ht="15" customHeight="1" x14ac:dyDescent="0.25">
      <c r="B123" s="245" t="s">
        <v>1650</v>
      </c>
      <c r="C123" s="245"/>
      <c r="D123" s="71">
        <f>SUM(D87:D122)</f>
        <v>65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8" t="s">
        <v>318</v>
      </c>
      <c r="B5" s="199"/>
      <c r="C5" s="23">
        <v>13</v>
      </c>
      <c r="D5" s="23">
        <v>15</v>
      </c>
      <c r="E5" s="24">
        <v>-0.133333333333333</v>
      </c>
      <c r="F5" s="23">
        <v>0</v>
      </c>
      <c r="G5" s="23">
        <v>0</v>
      </c>
      <c r="H5" s="23">
        <v>2</v>
      </c>
      <c r="I5" s="23">
        <v>3</v>
      </c>
      <c r="J5" s="23">
        <v>3</v>
      </c>
      <c r="K5" s="23">
        <v>0</v>
      </c>
      <c r="L5" s="23">
        <v>2</v>
      </c>
      <c r="M5" s="23">
        <v>1</v>
      </c>
      <c r="N5" s="23">
        <v>0</v>
      </c>
      <c r="O5" s="23">
        <v>4</v>
      </c>
      <c r="P5" s="25">
        <v>1</v>
      </c>
    </row>
    <row r="6" spans="1:16" x14ac:dyDescent="0.25">
      <c r="A6" s="26" t="s">
        <v>319</v>
      </c>
      <c r="B6" s="26" t="s">
        <v>320</v>
      </c>
      <c r="C6" s="12">
        <v>6</v>
      </c>
      <c r="D6" s="12">
        <v>8</v>
      </c>
      <c r="E6" s="27">
        <v>-0.25</v>
      </c>
      <c r="F6" s="12">
        <v>0</v>
      </c>
      <c r="G6" s="12">
        <v>0</v>
      </c>
      <c r="H6" s="12">
        <v>2</v>
      </c>
      <c r="I6" s="12">
        <v>0</v>
      </c>
      <c r="J6" s="12">
        <v>3</v>
      </c>
      <c r="K6" s="12">
        <v>0</v>
      </c>
      <c r="L6" s="12">
        <v>1</v>
      </c>
      <c r="M6" s="12">
        <v>0</v>
      </c>
      <c r="N6" s="12">
        <v>0</v>
      </c>
      <c r="O6" s="12">
        <v>4</v>
      </c>
      <c r="P6" s="20">
        <v>0</v>
      </c>
    </row>
    <row r="7" spans="1:16" x14ac:dyDescent="0.25">
      <c r="A7" s="26" t="s">
        <v>321</v>
      </c>
      <c r="B7" s="26" t="s">
        <v>322</v>
      </c>
      <c r="C7" s="12">
        <v>0</v>
      </c>
      <c r="D7" s="12">
        <v>0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1</v>
      </c>
      <c r="N7" s="12">
        <v>0</v>
      </c>
      <c r="O7" s="12">
        <v>0</v>
      </c>
      <c r="P7" s="20">
        <v>0</v>
      </c>
    </row>
    <row r="8" spans="1:16" x14ac:dyDescent="0.25">
      <c r="A8" s="26" t="s">
        <v>323</v>
      </c>
      <c r="B8" s="26" t="s">
        <v>324</v>
      </c>
      <c r="C8" s="12">
        <v>7</v>
      </c>
      <c r="D8" s="12">
        <v>6</v>
      </c>
      <c r="E8" s="27">
        <v>0.16666666666666699</v>
      </c>
      <c r="F8" s="12">
        <v>0</v>
      </c>
      <c r="G8" s="12">
        <v>0</v>
      </c>
      <c r="H8" s="12">
        <v>0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1</v>
      </c>
      <c r="E9" s="27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8" t="s">
        <v>327</v>
      </c>
      <c r="B10" s="199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2</v>
      </c>
      <c r="M10" s="23">
        <v>2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</v>
      </c>
      <c r="M11" s="12">
        <v>2</v>
      </c>
      <c r="N11" s="12">
        <v>0</v>
      </c>
      <c r="O11" s="12">
        <v>0</v>
      </c>
      <c r="P11" s="20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8" t="s">
        <v>332</v>
      </c>
      <c r="B13" s="199"/>
      <c r="C13" s="23">
        <v>1521</v>
      </c>
      <c r="D13" s="23">
        <v>1550</v>
      </c>
      <c r="E13" s="24">
        <v>-1.8709677419354798E-2</v>
      </c>
      <c r="F13" s="23">
        <v>381</v>
      </c>
      <c r="G13" s="23">
        <v>185</v>
      </c>
      <c r="H13" s="23">
        <v>222</v>
      </c>
      <c r="I13" s="23">
        <v>211</v>
      </c>
      <c r="J13" s="23">
        <v>7</v>
      </c>
      <c r="K13" s="23">
        <v>3</v>
      </c>
      <c r="L13" s="23">
        <v>0</v>
      </c>
      <c r="M13" s="23">
        <v>0</v>
      </c>
      <c r="N13" s="23">
        <v>2</v>
      </c>
      <c r="O13" s="23">
        <v>8</v>
      </c>
      <c r="P13" s="25">
        <v>360</v>
      </c>
    </row>
    <row r="14" spans="1:16" x14ac:dyDescent="0.25">
      <c r="A14" s="26" t="s">
        <v>333</v>
      </c>
      <c r="B14" s="26" t="s">
        <v>334</v>
      </c>
      <c r="C14" s="12">
        <v>631</v>
      </c>
      <c r="D14" s="12">
        <v>766</v>
      </c>
      <c r="E14" s="27">
        <v>-0.176240208877285</v>
      </c>
      <c r="F14" s="12">
        <v>60</v>
      </c>
      <c r="G14" s="12">
        <v>19</v>
      </c>
      <c r="H14" s="12">
        <v>121</v>
      </c>
      <c r="I14" s="12">
        <v>111</v>
      </c>
      <c r="J14" s="12">
        <v>4</v>
      </c>
      <c r="K14" s="12">
        <v>1</v>
      </c>
      <c r="L14" s="12">
        <v>0</v>
      </c>
      <c r="M14" s="12">
        <v>0</v>
      </c>
      <c r="N14" s="12">
        <v>1</v>
      </c>
      <c r="O14" s="12">
        <v>4</v>
      </c>
      <c r="P14" s="20">
        <v>114</v>
      </c>
    </row>
    <row r="15" spans="1:16" x14ac:dyDescent="0.25">
      <c r="A15" s="26" t="s">
        <v>335</v>
      </c>
      <c r="B15" s="26" t="s">
        <v>336</v>
      </c>
      <c r="C15" s="12">
        <v>7</v>
      </c>
      <c r="D15" s="12">
        <v>4</v>
      </c>
      <c r="E15" s="27">
        <v>0.75</v>
      </c>
      <c r="F15" s="12">
        <v>1</v>
      </c>
      <c r="G15" s="12">
        <v>0</v>
      </c>
      <c r="H15" s="12">
        <v>4</v>
      </c>
      <c r="I15" s="12">
        <v>1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1</v>
      </c>
      <c r="P15" s="20">
        <v>2</v>
      </c>
    </row>
    <row r="16" spans="1:16" x14ac:dyDescent="0.25">
      <c r="A16" s="26" t="s">
        <v>337</v>
      </c>
      <c r="B16" s="26" t="s">
        <v>338</v>
      </c>
      <c r="C16" s="12">
        <v>84</v>
      </c>
      <c r="D16" s="12">
        <v>118</v>
      </c>
      <c r="E16" s="27">
        <v>-0.28813559322033899</v>
      </c>
      <c r="F16" s="12">
        <v>11</v>
      </c>
      <c r="G16" s="12">
        <v>9</v>
      </c>
      <c r="H16" s="12">
        <v>14</v>
      </c>
      <c r="I16" s="12">
        <v>13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17</v>
      </c>
    </row>
    <row r="17" spans="1:16" ht="33.75" x14ac:dyDescent="0.25">
      <c r="A17" s="26" t="s">
        <v>339</v>
      </c>
      <c r="B17" s="26" t="s">
        <v>340</v>
      </c>
      <c r="C17" s="12">
        <v>797</v>
      </c>
      <c r="D17" s="12">
        <v>656</v>
      </c>
      <c r="E17" s="27">
        <v>0.21493902439024401</v>
      </c>
      <c r="F17" s="12">
        <v>309</v>
      </c>
      <c r="G17" s="12">
        <v>157</v>
      </c>
      <c r="H17" s="12">
        <v>82</v>
      </c>
      <c r="I17" s="12">
        <v>86</v>
      </c>
      <c r="J17" s="12">
        <v>2</v>
      </c>
      <c r="K17" s="12">
        <v>2</v>
      </c>
      <c r="L17" s="12">
        <v>0</v>
      </c>
      <c r="M17" s="12">
        <v>0</v>
      </c>
      <c r="N17" s="12">
        <v>1</v>
      </c>
      <c r="O17" s="12">
        <v>3</v>
      </c>
      <c r="P17" s="20">
        <v>227</v>
      </c>
    </row>
    <row r="18" spans="1:16" x14ac:dyDescent="0.25">
      <c r="A18" s="26" t="s">
        <v>341</v>
      </c>
      <c r="B18" s="26" t="s">
        <v>342</v>
      </c>
      <c r="C18" s="12">
        <v>2</v>
      </c>
      <c r="D18" s="12">
        <v>6</v>
      </c>
      <c r="E18" s="27">
        <v>-0.66666666666666696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8" t="s">
        <v>345</v>
      </c>
      <c r="B20" s="199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6" t="s">
        <v>348</v>
      </c>
      <c r="B22" s="26" t="s">
        <v>349</v>
      </c>
      <c r="C22" s="12">
        <v>0</v>
      </c>
      <c r="D22" s="12">
        <v>0</v>
      </c>
      <c r="E22" s="27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8" t="s">
        <v>350</v>
      </c>
      <c r="B23" s="19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8" t="s">
        <v>363</v>
      </c>
      <c r="B30" s="199"/>
      <c r="C30" s="23">
        <v>634</v>
      </c>
      <c r="D30" s="23">
        <v>858</v>
      </c>
      <c r="E30" s="24">
        <v>-0.261072261072261</v>
      </c>
      <c r="F30" s="23">
        <v>193</v>
      </c>
      <c r="G30" s="23">
        <v>109</v>
      </c>
      <c r="H30" s="23">
        <v>72</v>
      </c>
      <c r="I30" s="23">
        <v>116</v>
      </c>
      <c r="J30" s="23">
        <v>1</v>
      </c>
      <c r="K30" s="23">
        <v>2</v>
      </c>
      <c r="L30" s="23">
        <v>0</v>
      </c>
      <c r="M30" s="23">
        <v>0</v>
      </c>
      <c r="N30" s="23">
        <v>1</v>
      </c>
      <c r="O30" s="23">
        <v>0</v>
      </c>
      <c r="P30" s="25">
        <v>208</v>
      </c>
    </row>
    <row r="31" spans="1:16" x14ac:dyDescent="0.25">
      <c r="A31" s="26" t="s">
        <v>364</v>
      </c>
      <c r="B31" s="26" t="s">
        <v>365</v>
      </c>
      <c r="C31" s="12">
        <v>2</v>
      </c>
      <c r="D31" s="12">
        <v>7</v>
      </c>
      <c r="E31" s="27">
        <v>-0.71428571428571397</v>
      </c>
      <c r="F31" s="12">
        <v>0</v>
      </c>
      <c r="G31" s="12">
        <v>1</v>
      </c>
      <c r="H31" s="12">
        <v>0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4</v>
      </c>
    </row>
    <row r="32" spans="1:16" x14ac:dyDescent="0.25">
      <c r="A32" s="26" t="s">
        <v>366</v>
      </c>
      <c r="B32" s="26" t="s">
        <v>367</v>
      </c>
      <c r="C32" s="12">
        <v>0</v>
      </c>
      <c r="D32" s="12">
        <v>1</v>
      </c>
      <c r="E32" s="27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6" t="s">
        <v>368</v>
      </c>
      <c r="B33" s="26" t="s">
        <v>369</v>
      </c>
      <c r="C33" s="12">
        <v>160</v>
      </c>
      <c r="D33" s="12">
        <v>221</v>
      </c>
      <c r="E33" s="27">
        <v>-0.276018099547511</v>
      </c>
      <c r="F33" s="12">
        <v>29</v>
      </c>
      <c r="G33" s="12">
        <v>3</v>
      </c>
      <c r="H33" s="12">
        <v>23</v>
      </c>
      <c r="I33" s="12">
        <v>14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0">
        <v>13</v>
      </c>
    </row>
    <row r="34" spans="1:16" x14ac:dyDescent="0.25">
      <c r="A34" s="26" t="s">
        <v>370</v>
      </c>
      <c r="B34" s="26" t="s">
        <v>371</v>
      </c>
      <c r="C34" s="12">
        <v>32</v>
      </c>
      <c r="D34" s="12">
        <v>65</v>
      </c>
      <c r="E34" s="27">
        <v>-0.507692307692308</v>
      </c>
      <c r="F34" s="12">
        <v>6</v>
      </c>
      <c r="G34" s="12">
        <v>0</v>
      </c>
      <c r="H34" s="12">
        <v>7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1</v>
      </c>
    </row>
    <row r="35" spans="1:16" x14ac:dyDescent="0.25">
      <c r="A35" s="26" t="s">
        <v>372</v>
      </c>
      <c r="B35" s="26" t="s">
        <v>373</v>
      </c>
      <c r="C35" s="12">
        <v>194</v>
      </c>
      <c r="D35" s="12">
        <v>283</v>
      </c>
      <c r="E35" s="27">
        <v>-0.31448763250883399</v>
      </c>
      <c r="F35" s="12">
        <v>36</v>
      </c>
      <c r="G35" s="12">
        <v>6</v>
      </c>
      <c r="H35" s="12">
        <v>11</v>
      </c>
      <c r="I35" s="12">
        <v>3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8</v>
      </c>
    </row>
    <row r="36" spans="1:16" ht="22.5" x14ac:dyDescent="0.25">
      <c r="A36" s="26" t="s">
        <v>374</v>
      </c>
      <c r="B36" s="26" t="s">
        <v>375</v>
      </c>
      <c r="C36" s="12">
        <v>58</v>
      </c>
      <c r="D36" s="12">
        <v>93</v>
      </c>
      <c r="E36" s="27">
        <v>-0.37634408602150499</v>
      </c>
      <c r="F36" s="12">
        <v>49</v>
      </c>
      <c r="G36" s="12">
        <v>47</v>
      </c>
      <c r="H36" s="12">
        <v>16</v>
      </c>
      <c r="I36" s="12">
        <v>46</v>
      </c>
      <c r="J36" s="12">
        <v>0</v>
      </c>
      <c r="K36" s="12">
        <v>1</v>
      </c>
      <c r="L36" s="12">
        <v>0</v>
      </c>
      <c r="M36" s="12">
        <v>0</v>
      </c>
      <c r="N36" s="12">
        <v>1</v>
      </c>
      <c r="O36" s="12">
        <v>0</v>
      </c>
      <c r="P36" s="20">
        <v>91</v>
      </c>
    </row>
    <row r="37" spans="1:16" ht="22.5" x14ac:dyDescent="0.25">
      <c r="A37" s="26" t="s">
        <v>376</v>
      </c>
      <c r="B37" s="26" t="s">
        <v>377</v>
      </c>
      <c r="C37" s="12">
        <v>94</v>
      </c>
      <c r="D37" s="12">
        <v>74</v>
      </c>
      <c r="E37" s="27">
        <v>0.27027027027027001</v>
      </c>
      <c r="F37" s="12">
        <v>36</v>
      </c>
      <c r="G37" s="12">
        <v>39</v>
      </c>
      <c r="H37" s="12">
        <v>8</v>
      </c>
      <c r="I37" s="12">
        <v>41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0">
        <v>72</v>
      </c>
    </row>
    <row r="38" spans="1:16" ht="22.5" x14ac:dyDescent="0.25">
      <c r="A38" s="26" t="s">
        <v>378</v>
      </c>
      <c r="B38" s="26" t="s">
        <v>379</v>
      </c>
      <c r="C38" s="12">
        <v>34</v>
      </c>
      <c r="D38" s="12">
        <v>43</v>
      </c>
      <c r="E38" s="27">
        <v>-0.209302325581395</v>
      </c>
      <c r="F38" s="12">
        <v>24</v>
      </c>
      <c r="G38" s="12">
        <v>10</v>
      </c>
      <c r="H38" s="12">
        <v>6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14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6" t="s">
        <v>384</v>
      </c>
      <c r="B41" s="26" t="s">
        <v>385</v>
      </c>
      <c r="C41" s="12">
        <v>60</v>
      </c>
      <c r="D41" s="12">
        <v>71</v>
      </c>
      <c r="E41" s="27">
        <v>-0.154929577464789</v>
      </c>
      <c r="F41" s="12">
        <v>13</v>
      </c>
      <c r="G41" s="12">
        <v>3</v>
      </c>
      <c r="H41" s="12">
        <v>1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5</v>
      </c>
    </row>
    <row r="42" spans="1:16" x14ac:dyDescent="0.25">
      <c r="A42" s="198" t="s">
        <v>386</v>
      </c>
      <c r="B42" s="199"/>
      <c r="C42" s="23">
        <v>409</v>
      </c>
      <c r="D42" s="23">
        <v>386</v>
      </c>
      <c r="E42" s="24">
        <v>5.9585492227979299E-2</v>
      </c>
      <c r="F42" s="23">
        <v>161</v>
      </c>
      <c r="G42" s="23">
        <v>25</v>
      </c>
      <c r="H42" s="23">
        <v>30</v>
      </c>
      <c r="I42" s="23">
        <v>32</v>
      </c>
      <c r="J42" s="23">
        <v>1</v>
      </c>
      <c r="K42" s="23">
        <v>1</v>
      </c>
      <c r="L42" s="23">
        <v>0</v>
      </c>
      <c r="M42" s="23">
        <v>0</v>
      </c>
      <c r="N42" s="23">
        <v>3</v>
      </c>
      <c r="O42" s="23">
        <v>0</v>
      </c>
      <c r="P42" s="25">
        <v>51</v>
      </c>
    </row>
    <row r="43" spans="1:16" x14ac:dyDescent="0.25">
      <c r="A43" s="26" t="s">
        <v>387</v>
      </c>
      <c r="B43" s="26" t="s">
        <v>388</v>
      </c>
      <c r="C43" s="12">
        <v>5</v>
      </c>
      <c r="D43" s="12">
        <v>5</v>
      </c>
      <c r="E43" s="27">
        <v>0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6" t="s">
        <v>389</v>
      </c>
      <c r="B44" s="26" t="s">
        <v>390</v>
      </c>
      <c r="C44" s="12">
        <v>395</v>
      </c>
      <c r="D44" s="12">
        <v>373</v>
      </c>
      <c r="E44" s="27">
        <v>5.8981233243967798E-2</v>
      </c>
      <c r="F44" s="12">
        <v>160</v>
      </c>
      <c r="G44" s="12">
        <v>25</v>
      </c>
      <c r="H44" s="12">
        <v>30</v>
      </c>
      <c r="I44" s="12">
        <v>31</v>
      </c>
      <c r="J44" s="12">
        <v>1</v>
      </c>
      <c r="K44" s="12">
        <v>1</v>
      </c>
      <c r="L44" s="12">
        <v>0</v>
      </c>
      <c r="M44" s="12">
        <v>0</v>
      </c>
      <c r="N44" s="12">
        <v>3</v>
      </c>
      <c r="O44" s="12">
        <v>0</v>
      </c>
      <c r="P44" s="20">
        <v>51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1</v>
      </c>
      <c r="E45" s="27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6" t="s">
        <v>393</v>
      </c>
      <c r="B46" s="26" t="s">
        <v>394</v>
      </c>
      <c r="C46" s="12">
        <v>5</v>
      </c>
      <c r="D46" s="12">
        <v>5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6" t="s">
        <v>397</v>
      </c>
      <c r="B48" s="26" t="s">
        <v>398</v>
      </c>
      <c r="C48" s="12">
        <v>4</v>
      </c>
      <c r="D48" s="12">
        <v>2</v>
      </c>
      <c r="E48" s="27">
        <v>1</v>
      </c>
      <c r="F48" s="12">
        <v>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8" t="s">
        <v>401</v>
      </c>
      <c r="B50" s="199"/>
      <c r="C50" s="23">
        <v>328</v>
      </c>
      <c r="D50" s="23">
        <v>297</v>
      </c>
      <c r="E50" s="24">
        <v>0.104377104377104</v>
      </c>
      <c r="F50" s="23">
        <v>41</v>
      </c>
      <c r="G50" s="23">
        <v>14</v>
      </c>
      <c r="H50" s="23">
        <v>30</v>
      </c>
      <c r="I50" s="23">
        <v>23</v>
      </c>
      <c r="J50" s="23">
        <v>17</v>
      </c>
      <c r="K50" s="23">
        <v>12</v>
      </c>
      <c r="L50" s="23">
        <v>0</v>
      </c>
      <c r="M50" s="23">
        <v>0</v>
      </c>
      <c r="N50" s="23">
        <v>22</v>
      </c>
      <c r="O50" s="23">
        <v>1</v>
      </c>
      <c r="P50" s="25">
        <v>44</v>
      </c>
    </row>
    <row r="51" spans="1:16" x14ac:dyDescent="0.25">
      <c r="A51" s="26" t="s">
        <v>402</v>
      </c>
      <c r="B51" s="26" t="s">
        <v>403</v>
      </c>
      <c r="C51" s="12">
        <v>214</v>
      </c>
      <c r="D51" s="12">
        <v>172</v>
      </c>
      <c r="E51" s="27">
        <v>0.24418604651162801</v>
      </c>
      <c r="F51" s="12">
        <v>28</v>
      </c>
      <c r="G51" s="12">
        <v>8</v>
      </c>
      <c r="H51" s="12">
        <v>18</v>
      </c>
      <c r="I51" s="12">
        <v>14</v>
      </c>
      <c r="J51" s="12">
        <v>10</v>
      </c>
      <c r="K51" s="12">
        <v>5</v>
      </c>
      <c r="L51" s="12">
        <v>0</v>
      </c>
      <c r="M51" s="12">
        <v>0</v>
      </c>
      <c r="N51" s="12">
        <v>4</v>
      </c>
      <c r="O51" s="12">
        <v>0</v>
      </c>
      <c r="P51" s="20">
        <v>22</v>
      </c>
    </row>
    <row r="52" spans="1:16" x14ac:dyDescent="0.25">
      <c r="A52" s="26" t="s">
        <v>404</v>
      </c>
      <c r="B52" s="26" t="s">
        <v>405</v>
      </c>
      <c r="C52" s="12">
        <v>3</v>
      </c>
      <c r="D52" s="12">
        <v>16</v>
      </c>
      <c r="E52" s="27">
        <v>-0.8125</v>
      </c>
      <c r="F52" s="12">
        <v>2</v>
      </c>
      <c r="G52" s="12">
        <v>1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1</v>
      </c>
    </row>
    <row r="53" spans="1:16" x14ac:dyDescent="0.25">
      <c r="A53" s="26" t="s">
        <v>406</v>
      </c>
      <c r="B53" s="26" t="s">
        <v>407</v>
      </c>
      <c r="C53" s="12">
        <v>0</v>
      </c>
      <c r="D53" s="12">
        <v>24</v>
      </c>
      <c r="E53" s="27">
        <v>-1</v>
      </c>
      <c r="F53" s="12">
        <v>0</v>
      </c>
      <c r="G53" s="12">
        <v>0</v>
      </c>
      <c r="H53" s="12">
        <v>3</v>
      </c>
      <c r="I53" s="12">
        <v>2</v>
      </c>
      <c r="J53" s="12">
        <v>2</v>
      </c>
      <c r="K53" s="12">
        <v>2</v>
      </c>
      <c r="L53" s="12">
        <v>0</v>
      </c>
      <c r="M53" s="12">
        <v>0</v>
      </c>
      <c r="N53" s="12">
        <v>8</v>
      </c>
      <c r="O53" s="12">
        <v>0</v>
      </c>
      <c r="P53" s="20">
        <v>10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1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6" t="s">
        <v>412</v>
      </c>
      <c r="B56" s="26" t="s">
        <v>413</v>
      </c>
      <c r="C56" s="12">
        <v>9</v>
      </c>
      <c r="D56" s="12">
        <v>5</v>
      </c>
      <c r="E56" s="27">
        <v>0.8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6" t="s">
        <v>414</v>
      </c>
      <c r="B57" s="26" t="s">
        <v>415</v>
      </c>
      <c r="C57" s="12">
        <v>13</v>
      </c>
      <c r="D57" s="12">
        <v>11</v>
      </c>
      <c r="E57" s="27">
        <v>0.18181818181818199</v>
      </c>
      <c r="F57" s="12">
        <v>5</v>
      </c>
      <c r="G57" s="12">
        <v>4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3</v>
      </c>
    </row>
    <row r="58" spans="1:16" ht="22.5" x14ac:dyDescent="0.25">
      <c r="A58" s="26" t="s">
        <v>416</v>
      </c>
      <c r="B58" s="26" t="s">
        <v>417</v>
      </c>
      <c r="C58" s="12">
        <v>0</v>
      </c>
      <c r="D58" s="12">
        <v>2</v>
      </c>
      <c r="E58" s="27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6" t="s">
        <v>418</v>
      </c>
      <c r="B59" s="26" t="s">
        <v>419</v>
      </c>
      <c r="C59" s="12">
        <v>0</v>
      </c>
      <c r="D59" s="12">
        <v>5</v>
      </c>
      <c r="E59" s="27">
        <v>-1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6" t="s">
        <v>420</v>
      </c>
      <c r="B60" s="26" t="s">
        <v>421</v>
      </c>
      <c r="C60" s="12">
        <v>3</v>
      </c>
      <c r="D60" s="12">
        <v>1</v>
      </c>
      <c r="E60" s="27">
        <v>2</v>
      </c>
      <c r="F60" s="12">
        <v>1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6" t="s">
        <v>422</v>
      </c>
      <c r="B61" s="26" t="s">
        <v>423</v>
      </c>
      <c r="C61" s="12">
        <v>5</v>
      </c>
      <c r="D61" s="12">
        <v>0</v>
      </c>
      <c r="E61" s="27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6" t="s">
        <v>424</v>
      </c>
      <c r="B62" s="26" t="s">
        <v>425</v>
      </c>
      <c r="C62" s="12">
        <v>5</v>
      </c>
      <c r="D62" s="12">
        <v>11</v>
      </c>
      <c r="E62" s="27">
        <v>-0.54545454545454497</v>
      </c>
      <c r="F62" s="12">
        <v>0</v>
      </c>
      <c r="G62" s="12">
        <v>1</v>
      </c>
      <c r="H62" s="12">
        <v>2</v>
      </c>
      <c r="I62" s="12">
        <v>0</v>
      </c>
      <c r="J62" s="12">
        <v>0</v>
      </c>
      <c r="K62" s="12">
        <v>2</v>
      </c>
      <c r="L62" s="12">
        <v>0</v>
      </c>
      <c r="M62" s="12">
        <v>0</v>
      </c>
      <c r="N62" s="12">
        <v>1</v>
      </c>
      <c r="O62" s="12">
        <v>0</v>
      </c>
      <c r="P62" s="20">
        <v>1</v>
      </c>
    </row>
    <row r="63" spans="1:16" ht="22.5" x14ac:dyDescent="0.25">
      <c r="A63" s="26" t="s">
        <v>426</v>
      </c>
      <c r="B63" s="26" t="s">
        <v>427</v>
      </c>
      <c r="C63" s="12">
        <v>0</v>
      </c>
      <c r="D63" s="12">
        <v>8</v>
      </c>
      <c r="E63" s="27">
        <v>-1</v>
      </c>
      <c r="F63" s="12">
        <v>2</v>
      </c>
      <c r="G63" s="12">
        <v>0</v>
      </c>
      <c r="H63" s="12">
        <v>1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  <c r="N63" s="12">
        <v>6</v>
      </c>
      <c r="O63" s="12">
        <v>0</v>
      </c>
      <c r="P63" s="20">
        <v>2</v>
      </c>
    </row>
    <row r="64" spans="1:16" ht="22.5" x14ac:dyDescent="0.25">
      <c r="A64" s="26" t="s">
        <v>428</v>
      </c>
      <c r="B64" s="26" t="s">
        <v>429</v>
      </c>
      <c r="C64" s="12">
        <v>61</v>
      </c>
      <c r="D64" s="12">
        <v>28</v>
      </c>
      <c r="E64" s="27">
        <v>1.1785714285714299</v>
      </c>
      <c r="F64" s="12">
        <v>0</v>
      </c>
      <c r="G64" s="12">
        <v>0</v>
      </c>
      <c r="H64" s="12">
        <v>1</v>
      </c>
      <c r="I64" s="12">
        <v>2</v>
      </c>
      <c r="J64" s="12">
        <v>3</v>
      </c>
      <c r="K64" s="12">
        <v>3</v>
      </c>
      <c r="L64" s="12">
        <v>0</v>
      </c>
      <c r="M64" s="12">
        <v>0</v>
      </c>
      <c r="N64" s="12">
        <v>3</v>
      </c>
      <c r="O64" s="12">
        <v>1</v>
      </c>
      <c r="P64" s="20">
        <v>2</v>
      </c>
    </row>
    <row r="65" spans="1:16" ht="33.75" x14ac:dyDescent="0.25">
      <c r="A65" s="26" t="s">
        <v>430</v>
      </c>
      <c r="B65" s="26" t="s">
        <v>431</v>
      </c>
      <c r="C65" s="12">
        <v>0</v>
      </c>
      <c r="D65" s="12">
        <v>3</v>
      </c>
      <c r="E65" s="27">
        <v>-1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6" t="s">
        <v>434</v>
      </c>
      <c r="B67" s="26" t="s">
        <v>435</v>
      </c>
      <c r="C67" s="12">
        <v>14</v>
      </c>
      <c r="D67" s="12">
        <v>10</v>
      </c>
      <c r="E67" s="27">
        <v>0.4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6" t="s">
        <v>436</v>
      </c>
      <c r="B68" s="26" t="s">
        <v>437</v>
      </c>
      <c r="C68" s="12">
        <v>1</v>
      </c>
      <c r="D68" s="12">
        <v>1</v>
      </c>
      <c r="E68" s="27">
        <v>0</v>
      </c>
      <c r="F68" s="12">
        <v>0</v>
      </c>
      <c r="G68" s="12">
        <v>0</v>
      </c>
      <c r="H68" s="12">
        <v>1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8" t="s">
        <v>444</v>
      </c>
      <c r="B72" s="199"/>
      <c r="C72" s="23">
        <v>3</v>
      </c>
      <c r="D72" s="23">
        <v>5</v>
      </c>
      <c r="E72" s="24">
        <v>-0.4</v>
      </c>
      <c r="F72" s="23">
        <v>1</v>
      </c>
      <c r="G72" s="23">
        <v>1</v>
      </c>
      <c r="H72" s="23">
        <v>1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25">
      <c r="A73" s="26" t="s">
        <v>445</v>
      </c>
      <c r="B73" s="26" t="s">
        <v>446</v>
      </c>
      <c r="C73" s="12">
        <v>3</v>
      </c>
      <c r="D73" s="12">
        <v>5</v>
      </c>
      <c r="E73" s="27">
        <v>-0.4</v>
      </c>
      <c r="F73" s="12">
        <v>1</v>
      </c>
      <c r="G73" s="12">
        <v>1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8" t="s">
        <v>447</v>
      </c>
      <c r="B74" s="199"/>
      <c r="C74" s="23">
        <v>81</v>
      </c>
      <c r="D74" s="23">
        <v>58</v>
      </c>
      <c r="E74" s="24">
        <v>0.39655172413793099</v>
      </c>
      <c r="F74" s="23">
        <v>6</v>
      </c>
      <c r="G74" s="23">
        <v>0</v>
      </c>
      <c r="H74" s="23">
        <v>7</v>
      </c>
      <c r="I74" s="23">
        <v>8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5">
        <v>7</v>
      </c>
    </row>
    <row r="75" spans="1:16" x14ac:dyDescent="0.25">
      <c r="A75" s="26" t="s">
        <v>448</v>
      </c>
      <c r="B75" s="26" t="s">
        <v>449</v>
      </c>
      <c r="C75" s="12">
        <v>24</v>
      </c>
      <c r="D75" s="12">
        <v>18</v>
      </c>
      <c r="E75" s="27">
        <v>0.33333333333333298</v>
      </c>
      <c r="F75" s="12">
        <v>0</v>
      </c>
      <c r="G75" s="12">
        <v>0</v>
      </c>
      <c r="H75" s="12">
        <v>5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1</v>
      </c>
    </row>
    <row r="76" spans="1:16" ht="33.75" x14ac:dyDescent="0.25">
      <c r="A76" s="26" t="s">
        <v>450</v>
      </c>
      <c r="B76" s="26" t="s">
        <v>451</v>
      </c>
      <c r="C76" s="12">
        <v>10</v>
      </c>
      <c r="D76" s="12">
        <v>0</v>
      </c>
      <c r="E76" s="27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2</v>
      </c>
    </row>
    <row r="77" spans="1:16" x14ac:dyDescent="0.25">
      <c r="A77" s="26" t="s">
        <v>452</v>
      </c>
      <c r="B77" s="26" t="s">
        <v>453</v>
      </c>
      <c r="C77" s="12">
        <v>28</v>
      </c>
      <c r="D77" s="12">
        <v>23</v>
      </c>
      <c r="E77" s="27">
        <v>0.217391304347826</v>
      </c>
      <c r="F77" s="12">
        <v>6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1</v>
      </c>
    </row>
    <row r="78" spans="1:16" x14ac:dyDescent="0.25">
      <c r="A78" s="26" t="s">
        <v>454</v>
      </c>
      <c r="B78" s="26" t="s">
        <v>455</v>
      </c>
      <c r="C78" s="12">
        <v>2</v>
      </c>
      <c r="D78" s="12">
        <v>4</v>
      </c>
      <c r="E78" s="27">
        <v>-0.5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6" t="s">
        <v>456</v>
      </c>
      <c r="B79" s="26" t="s">
        <v>457</v>
      </c>
      <c r="C79" s="12">
        <v>9</v>
      </c>
      <c r="D79" s="12">
        <v>10</v>
      </c>
      <c r="E79" s="27">
        <v>-0.1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1</v>
      </c>
      <c r="E80" s="27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6" t="s">
        <v>460</v>
      </c>
      <c r="B81" s="26" t="s">
        <v>461</v>
      </c>
      <c r="C81" s="12">
        <v>8</v>
      </c>
      <c r="D81" s="12">
        <v>2</v>
      </c>
      <c r="E81" s="27">
        <v>3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3</v>
      </c>
    </row>
    <row r="82" spans="1:16" x14ac:dyDescent="0.25">
      <c r="A82" s="198" t="s">
        <v>462</v>
      </c>
      <c r="B82" s="199"/>
      <c r="C82" s="23">
        <v>50</v>
      </c>
      <c r="D82" s="23">
        <v>70</v>
      </c>
      <c r="E82" s="24">
        <v>-0.28571428571428598</v>
      </c>
      <c r="F82" s="23">
        <v>0</v>
      </c>
      <c r="G82" s="23">
        <v>1</v>
      </c>
      <c r="H82" s="23">
        <v>2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2</v>
      </c>
    </row>
    <row r="83" spans="1:16" x14ac:dyDescent="0.25">
      <c r="A83" s="26" t="s">
        <v>463</v>
      </c>
      <c r="B83" s="26" t="s">
        <v>464</v>
      </c>
      <c r="C83" s="12">
        <v>22</v>
      </c>
      <c r="D83" s="12">
        <v>30</v>
      </c>
      <c r="E83" s="27">
        <v>-0.266666666666667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6" t="s">
        <v>465</v>
      </c>
      <c r="B84" s="26" t="s">
        <v>466</v>
      </c>
      <c r="C84" s="12">
        <v>28</v>
      </c>
      <c r="D84" s="12">
        <v>40</v>
      </c>
      <c r="E84" s="27">
        <v>-0.3</v>
      </c>
      <c r="F84" s="12">
        <v>0</v>
      </c>
      <c r="G84" s="12">
        <v>1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2</v>
      </c>
    </row>
    <row r="85" spans="1:16" x14ac:dyDescent="0.25">
      <c r="A85" s="198" t="s">
        <v>467</v>
      </c>
      <c r="B85" s="199"/>
      <c r="C85" s="23">
        <v>87</v>
      </c>
      <c r="D85" s="23">
        <v>102</v>
      </c>
      <c r="E85" s="24">
        <v>-0.14705882352941199</v>
      </c>
      <c r="F85" s="23">
        <v>2</v>
      </c>
      <c r="G85" s="23">
        <v>0</v>
      </c>
      <c r="H85" s="23">
        <v>25</v>
      </c>
      <c r="I85" s="23">
        <v>19</v>
      </c>
      <c r="J85" s="23">
        <v>0</v>
      </c>
      <c r="K85" s="23">
        <v>0</v>
      </c>
      <c r="L85" s="23">
        <v>1</v>
      </c>
      <c r="M85" s="23">
        <v>1</v>
      </c>
      <c r="N85" s="23">
        <v>4</v>
      </c>
      <c r="O85" s="23">
        <v>0</v>
      </c>
      <c r="P85" s="25">
        <v>8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6" t="s">
        <v>474</v>
      </c>
      <c r="B89" s="26" t="s">
        <v>475</v>
      </c>
      <c r="C89" s="12">
        <v>7</v>
      </c>
      <c r="D89" s="12">
        <v>2</v>
      </c>
      <c r="E89" s="27">
        <v>2.5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6" t="s">
        <v>476</v>
      </c>
      <c r="B90" s="26" t="s">
        <v>477</v>
      </c>
      <c r="C90" s="12">
        <v>1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6" t="s">
        <v>478</v>
      </c>
      <c r="B91" s="26" t="s">
        <v>479</v>
      </c>
      <c r="C91" s="12">
        <v>12</v>
      </c>
      <c r="D91" s="12">
        <v>10</v>
      </c>
      <c r="E91" s="27">
        <v>0.2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6" t="s">
        <v>480</v>
      </c>
      <c r="B92" s="26" t="s">
        <v>481</v>
      </c>
      <c r="C92" s="12">
        <v>16</v>
      </c>
      <c r="D92" s="12">
        <v>20</v>
      </c>
      <c r="E92" s="27">
        <v>-0.2</v>
      </c>
      <c r="F92" s="12">
        <v>0</v>
      </c>
      <c r="G92" s="12">
        <v>0</v>
      </c>
      <c r="H92" s="12">
        <v>4</v>
      </c>
      <c r="I92" s="12">
        <v>6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20">
        <v>1</v>
      </c>
    </row>
    <row r="93" spans="1:16" x14ac:dyDescent="0.25">
      <c r="A93" s="26" t="s">
        <v>482</v>
      </c>
      <c r="B93" s="26" t="s">
        <v>483</v>
      </c>
      <c r="C93" s="12">
        <v>11</v>
      </c>
      <c r="D93" s="12">
        <v>14</v>
      </c>
      <c r="E93" s="27">
        <v>-0.214285714285714</v>
      </c>
      <c r="F93" s="12">
        <v>0</v>
      </c>
      <c r="G93" s="12">
        <v>0</v>
      </c>
      <c r="H93" s="12">
        <v>4</v>
      </c>
      <c r="I93" s="12">
        <v>2</v>
      </c>
      <c r="J93" s="12">
        <v>0</v>
      </c>
      <c r="K93" s="12">
        <v>0</v>
      </c>
      <c r="L93" s="12">
        <v>1</v>
      </c>
      <c r="M93" s="12">
        <v>1</v>
      </c>
      <c r="N93" s="12">
        <v>0</v>
      </c>
      <c r="O93" s="12">
        <v>0</v>
      </c>
      <c r="P93" s="20">
        <v>1</v>
      </c>
    </row>
    <row r="94" spans="1:16" x14ac:dyDescent="0.25">
      <c r="A94" s="26" t="s">
        <v>484</v>
      </c>
      <c r="B94" s="26" t="s">
        <v>485</v>
      </c>
      <c r="C94" s="12">
        <v>40</v>
      </c>
      <c r="D94" s="12">
        <v>56</v>
      </c>
      <c r="E94" s="27">
        <v>-0.28571428571428598</v>
      </c>
      <c r="F94" s="12">
        <v>1</v>
      </c>
      <c r="G94" s="12">
        <v>0</v>
      </c>
      <c r="H94" s="12">
        <v>16</v>
      </c>
      <c r="I94" s="12">
        <v>10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6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8" t="s">
        <v>490</v>
      </c>
      <c r="B97" s="199"/>
      <c r="C97" s="23">
        <v>2953</v>
      </c>
      <c r="D97" s="23">
        <v>3269</v>
      </c>
      <c r="E97" s="24">
        <v>-9.6665646986846099E-2</v>
      </c>
      <c r="F97" s="23">
        <v>179</v>
      </c>
      <c r="G97" s="23">
        <v>102</v>
      </c>
      <c r="H97" s="23">
        <v>719</v>
      </c>
      <c r="I97" s="23">
        <v>514</v>
      </c>
      <c r="J97" s="23">
        <v>2</v>
      </c>
      <c r="K97" s="23">
        <v>0</v>
      </c>
      <c r="L97" s="23">
        <v>0</v>
      </c>
      <c r="M97" s="23">
        <v>0</v>
      </c>
      <c r="N97" s="23">
        <v>10</v>
      </c>
      <c r="O97" s="23">
        <v>22</v>
      </c>
      <c r="P97" s="25">
        <v>325</v>
      </c>
    </row>
    <row r="98" spans="1:16" x14ac:dyDescent="0.25">
      <c r="A98" s="26" t="s">
        <v>491</v>
      </c>
      <c r="B98" s="26" t="s">
        <v>492</v>
      </c>
      <c r="C98" s="12">
        <v>856</v>
      </c>
      <c r="D98" s="12">
        <v>945</v>
      </c>
      <c r="E98" s="27">
        <v>-9.4179894179894197E-2</v>
      </c>
      <c r="F98" s="12">
        <v>66</v>
      </c>
      <c r="G98" s="12">
        <v>44</v>
      </c>
      <c r="H98" s="12">
        <v>226</v>
      </c>
      <c r="I98" s="12">
        <v>158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92</v>
      </c>
    </row>
    <row r="99" spans="1:16" x14ac:dyDescent="0.25">
      <c r="A99" s="26" t="s">
        <v>493</v>
      </c>
      <c r="B99" s="26" t="s">
        <v>494</v>
      </c>
      <c r="C99" s="12">
        <v>215</v>
      </c>
      <c r="D99" s="12">
        <v>241</v>
      </c>
      <c r="E99" s="27">
        <v>-0.10788381742738599</v>
      </c>
      <c r="F99" s="12">
        <v>16</v>
      </c>
      <c r="G99" s="12">
        <v>8</v>
      </c>
      <c r="H99" s="12">
        <v>85</v>
      </c>
      <c r="I99" s="12">
        <v>60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0">
        <v>45</v>
      </c>
    </row>
    <row r="100" spans="1:16" ht="33.75" x14ac:dyDescent="0.25">
      <c r="A100" s="26" t="s">
        <v>495</v>
      </c>
      <c r="B100" s="26" t="s">
        <v>496</v>
      </c>
      <c r="C100" s="12">
        <v>63</v>
      </c>
      <c r="D100" s="12">
        <v>53</v>
      </c>
      <c r="E100" s="27">
        <v>0.18867924528301899</v>
      </c>
      <c r="F100" s="12">
        <v>2</v>
      </c>
      <c r="G100" s="12">
        <v>1</v>
      </c>
      <c r="H100" s="12">
        <v>22</v>
      </c>
      <c r="I100" s="12">
        <v>11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7</v>
      </c>
      <c r="P100" s="20">
        <v>12</v>
      </c>
    </row>
    <row r="101" spans="1:16" ht="22.5" x14ac:dyDescent="0.25">
      <c r="A101" s="26" t="s">
        <v>497</v>
      </c>
      <c r="B101" s="26" t="s">
        <v>498</v>
      </c>
      <c r="C101" s="12">
        <v>244</v>
      </c>
      <c r="D101" s="12">
        <v>225</v>
      </c>
      <c r="E101" s="27">
        <v>8.4444444444444405E-2</v>
      </c>
      <c r="F101" s="12">
        <v>43</v>
      </c>
      <c r="G101" s="12">
        <v>23</v>
      </c>
      <c r="H101" s="12">
        <v>72</v>
      </c>
      <c r="I101" s="12">
        <v>59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14</v>
      </c>
      <c r="P101" s="20">
        <v>40</v>
      </c>
    </row>
    <row r="102" spans="1:16" x14ac:dyDescent="0.25">
      <c r="A102" s="26" t="s">
        <v>499</v>
      </c>
      <c r="B102" s="26" t="s">
        <v>500</v>
      </c>
      <c r="C102" s="12">
        <v>37</v>
      </c>
      <c r="D102" s="12">
        <v>30</v>
      </c>
      <c r="E102" s="27">
        <v>0.233333333333333</v>
      </c>
      <c r="F102" s="12">
        <v>1</v>
      </c>
      <c r="G102" s="12">
        <v>0</v>
      </c>
      <c r="H102" s="12">
        <v>8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3</v>
      </c>
    </row>
    <row r="103" spans="1:16" ht="22.5" x14ac:dyDescent="0.25">
      <c r="A103" s="26" t="s">
        <v>501</v>
      </c>
      <c r="B103" s="26" t="s">
        <v>502</v>
      </c>
      <c r="C103" s="12">
        <v>29</v>
      </c>
      <c r="D103" s="12">
        <v>27</v>
      </c>
      <c r="E103" s="27">
        <v>7.4074074074074098E-2</v>
      </c>
      <c r="F103" s="12">
        <v>0</v>
      </c>
      <c r="G103" s="12">
        <v>0</v>
      </c>
      <c r="H103" s="12">
        <v>4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3</v>
      </c>
    </row>
    <row r="104" spans="1:16" x14ac:dyDescent="0.25">
      <c r="A104" s="26" t="s">
        <v>503</v>
      </c>
      <c r="B104" s="26" t="s">
        <v>504</v>
      </c>
      <c r="C104" s="12">
        <v>34</v>
      </c>
      <c r="D104" s="12">
        <v>65</v>
      </c>
      <c r="E104" s="27">
        <v>-0.47692307692307701</v>
      </c>
      <c r="F104" s="12">
        <v>4</v>
      </c>
      <c r="G104" s="12">
        <v>0</v>
      </c>
      <c r="H104" s="12">
        <v>3</v>
      </c>
      <c r="I104" s="12">
        <v>4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2</v>
      </c>
    </row>
    <row r="105" spans="1:16" x14ac:dyDescent="0.25">
      <c r="A105" s="26" t="s">
        <v>505</v>
      </c>
      <c r="B105" s="26" t="s">
        <v>506</v>
      </c>
      <c r="C105" s="12">
        <v>975</v>
      </c>
      <c r="D105" s="12">
        <v>1029</v>
      </c>
      <c r="E105" s="27">
        <v>-5.2478134110787202E-2</v>
      </c>
      <c r="F105" s="12">
        <v>20</v>
      </c>
      <c r="G105" s="12">
        <v>12</v>
      </c>
      <c r="H105" s="12">
        <v>197</v>
      </c>
      <c r="I105" s="12">
        <v>138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20">
        <v>79</v>
      </c>
    </row>
    <row r="106" spans="1:16" ht="22.5" x14ac:dyDescent="0.25">
      <c r="A106" s="26" t="s">
        <v>507</v>
      </c>
      <c r="B106" s="26" t="s">
        <v>508</v>
      </c>
      <c r="C106" s="12">
        <v>190</v>
      </c>
      <c r="D106" s="12">
        <v>232</v>
      </c>
      <c r="E106" s="27">
        <v>-0.181034482758621</v>
      </c>
      <c r="F106" s="12">
        <v>4</v>
      </c>
      <c r="G106" s="12">
        <v>3</v>
      </c>
      <c r="H106" s="12">
        <v>26</v>
      </c>
      <c r="I106" s="12">
        <v>20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11</v>
      </c>
    </row>
    <row r="107" spans="1:16" ht="22.5" x14ac:dyDescent="0.25">
      <c r="A107" s="26" t="s">
        <v>509</v>
      </c>
      <c r="B107" s="26" t="s">
        <v>510</v>
      </c>
      <c r="C107" s="12">
        <v>4</v>
      </c>
      <c r="D107" s="12">
        <v>4</v>
      </c>
      <c r="E107" s="27">
        <v>0</v>
      </c>
      <c r="F107" s="12">
        <v>0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0</v>
      </c>
    </row>
    <row r="108" spans="1:16" x14ac:dyDescent="0.25">
      <c r="A108" s="26" t="s">
        <v>511</v>
      </c>
      <c r="B108" s="26" t="s">
        <v>512</v>
      </c>
      <c r="C108" s="12">
        <v>1</v>
      </c>
      <c r="D108" s="12">
        <v>3</v>
      </c>
      <c r="E108" s="27">
        <v>-0.66666666666666696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1</v>
      </c>
    </row>
    <row r="109" spans="1:16" x14ac:dyDescent="0.25">
      <c r="A109" s="26" t="s">
        <v>513</v>
      </c>
      <c r="B109" s="26" t="s">
        <v>514</v>
      </c>
      <c r="C109" s="12">
        <v>5</v>
      </c>
      <c r="D109" s="12">
        <v>3</v>
      </c>
      <c r="E109" s="27">
        <v>0.66666666666666696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6" t="s">
        <v>517</v>
      </c>
      <c r="B111" s="26" t="s">
        <v>518</v>
      </c>
      <c r="C111" s="12">
        <v>252</v>
      </c>
      <c r="D111" s="12">
        <v>334</v>
      </c>
      <c r="E111" s="27">
        <v>-0.245508982035928</v>
      </c>
      <c r="F111" s="12">
        <v>21</v>
      </c>
      <c r="G111" s="12">
        <v>11</v>
      </c>
      <c r="H111" s="12">
        <v>58</v>
      </c>
      <c r="I111" s="12">
        <v>41</v>
      </c>
      <c r="J111" s="12">
        <v>1</v>
      </c>
      <c r="K111" s="12">
        <v>0</v>
      </c>
      <c r="L111" s="12">
        <v>0</v>
      </c>
      <c r="M111" s="12">
        <v>0</v>
      </c>
      <c r="N111" s="12">
        <v>3</v>
      </c>
      <c r="O111" s="12">
        <v>0</v>
      </c>
      <c r="P111" s="20">
        <v>23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6" t="s">
        <v>523</v>
      </c>
      <c r="B114" s="26" t="s">
        <v>524</v>
      </c>
      <c r="C114" s="12">
        <v>0</v>
      </c>
      <c r="D114" s="12">
        <v>2</v>
      </c>
      <c r="E114" s="27">
        <v>-1</v>
      </c>
      <c r="F114" s="12">
        <v>1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6" t="s">
        <v>525</v>
      </c>
      <c r="B115" s="26" t="s">
        <v>526</v>
      </c>
      <c r="C115" s="12">
        <v>1</v>
      </c>
      <c r="D115" s="12">
        <v>10</v>
      </c>
      <c r="E115" s="27">
        <v>-0.9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6" t="s">
        <v>527</v>
      </c>
      <c r="B116" s="26" t="s">
        <v>528</v>
      </c>
      <c r="C116" s="12">
        <v>7</v>
      </c>
      <c r="D116" s="12">
        <v>16</v>
      </c>
      <c r="E116" s="27">
        <v>-0.5625</v>
      </c>
      <c r="F116" s="12">
        <v>0</v>
      </c>
      <c r="G116" s="12">
        <v>0</v>
      </c>
      <c r="H116" s="12">
        <v>2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1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2</v>
      </c>
      <c r="E117" s="27">
        <v>-1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6" t="s">
        <v>531</v>
      </c>
      <c r="B118" s="26" t="s">
        <v>532</v>
      </c>
      <c r="C118" s="12">
        <v>2</v>
      </c>
      <c r="D118" s="12">
        <v>1</v>
      </c>
      <c r="E118" s="27">
        <v>1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1</v>
      </c>
      <c r="E119" s="27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6" t="s">
        <v>535</v>
      </c>
      <c r="B120" s="26" t="s">
        <v>536</v>
      </c>
      <c r="C120" s="12">
        <v>3</v>
      </c>
      <c r="D120" s="12">
        <v>3</v>
      </c>
      <c r="E120" s="27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6" t="s">
        <v>537</v>
      </c>
      <c r="B121" s="26" t="s">
        <v>538</v>
      </c>
      <c r="C121" s="12">
        <v>25</v>
      </c>
      <c r="D121" s="12">
        <v>28</v>
      </c>
      <c r="E121" s="27">
        <v>-0.107142857142857</v>
      </c>
      <c r="F121" s="12">
        <v>1</v>
      </c>
      <c r="G121" s="12">
        <v>0</v>
      </c>
      <c r="H121" s="12">
        <v>6</v>
      </c>
      <c r="I121" s="12">
        <v>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0</v>
      </c>
    </row>
    <row r="122" spans="1:16" x14ac:dyDescent="0.25">
      <c r="A122" s="26" t="s">
        <v>539</v>
      </c>
      <c r="B122" s="26" t="s">
        <v>540</v>
      </c>
      <c r="C122" s="12">
        <v>1</v>
      </c>
      <c r="D122" s="12">
        <v>6</v>
      </c>
      <c r="E122" s="27">
        <v>-0.83333333333333304</v>
      </c>
      <c r="F122" s="12">
        <v>0</v>
      </c>
      <c r="G122" s="12">
        <v>0</v>
      </c>
      <c r="H122" s="12">
        <v>3</v>
      </c>
      <c r="I122" s="12">
        <v>12</v>
      </c>
      <c r="J122" s="12">
        <v>1</v>
      </c>
      <c r="K122" s="12">
        <v>0</v>
      </c>
      <c r="L122" s="12">
        <v>0</v>
      </c>
      <c r="M122" s="12">
        <v>0</v>
      </c>
      <c r="N122" s="12">
        <v>1</v>
      </c>
      <c r="O122" s="12">
        <v>1</v>
      </c>
      <c r="P122" s="20">
        <v>12</v>
      </c>
    </row>
    <row r="123" spans="1:16" x14ac:dyDescent="0.25">
      <c r="A123" s="26" t="s">
        <v>541</v>
      </c>
      <c r="B123" s="26" t="s">
        <v>542</v>
      </c>
      <c r="C123" s="12">
        <v>2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6" t="s">
        <v>547</v>
      </c>
      <c r="B126" s="26" t="s">
        <v>548</v>
      </c>
      <c r="C126" s="12">
        <v>7</v>
      </c>
      <c r="D126" s="12">
        <v>9</v>
      </c>
      <c r="E126" s="27">
        <v>-0.22222222222222199</v>
      </c>
      <c r="F126" s="12">
        <v>0</v>
      </c>
      <c r="G126" s="12">
        <v>0</v>
      </c>
      <c r="H126" s="12">
        <v>2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1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8" t="s">
        <v>557</v>
      </c>
      <c r="B131" s="199"/>
      <c r="C131" s="23">
        <v>3</v>
      </c>
      <c r="D131" s="23">
        <v>3</v>
      </c>
      <c r="E131" s="24">
        <v>0</v>
      </c>
      <c r="F131" s="23">
        <v>0</v>
      </c>
      <c r="G131" s="23">
        <v>0</v>
      </c>
      <c r="H131" s="23">
        <v>3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0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1</v>
      </c>
      <c r="E132" s="27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0">
        <v>0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1</v>
      </c>
      <c r="E133" s="27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6" t="s">
        <v>562</v>
      </c>
      <c r="B134" s="26" t="s">
        <v>563</v>
      </c>
      <c r="C134" s="12">
        <v>2</v>
      </c>
      <c r="D134" s="12">
        <v>1</v>
      </c>
      <c r="E134" s="27">
        <v>1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8" t="s">
        <v>568</v>
      </c>
      <c r="B137" s="199"/>
      <c r="C137" s="23">
        <v>5</v>
      </c>
      <c r="D137" s="23">
        <v>6</v>
      </c>
      <c r="E137" s="24">
        <v>-0.16666666666666699</v>
      </c>
      <c r="F137" s="23">
        <v>0</v>
      </c>
      <c r="G137" s="23">
        <v>0</v>
      </c>
      <c r="H137" s="23">
        <v>0</v>
      </c>
      <c r="I137" s="23">
        <v>1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0</v>
      </c>
    </row>
    <row r="138" spans="1:16" ht="22.5" x14ac:dyDescent="0.25">
      <c r="A138" s="26" t="s">
        <v>569</v>
      </c>
      <c r="B138" s="26" t="s">
        <v>570</v>
      </c>
      <c r="C138" s="12">
        <v>1</v>
      </c>
      <c r="D138" s="12">
        <v>3</v>
      </c>
      <c r="E138" s="27">
        <v>-0.66666666666666696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6" t="s">
        <v>571</v>
      </c>
      <c r="B139" s="26" t="s">
        <v>572</v>
      </c>
      <c r="C139" s="12">
        <v>0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6" t="s">
        <v>577</v>
      </c>
      <c r="B142" s="26" t="s">
        <v>578</v>
      </c>
      <c r="C142" s="12">
        <v>3</v>
      </c>
      <c r="D142" s="12">
        <v>1</v>
      </c>
      <c r="E142" s="27">
        <v>2</v>
      </c>
      <c r="F142" s="12">
        <v>0</v>
      </c>
      <c r="G142" s="12">
        <v>0</v>
      </c>
      <c r="H142" s="12">
        <v>0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0</v>
      </c>
    </row>
    <row r="143" spans="1:16" ht="22.5" x14ac:dyDescent="0.25">
      <c r="A143" s="26" t="s">
        <v>579</v>
      </c>
      <c r="B143" s="26" t="s">
        <v>580</v>
      </c>
      <c r="C143" s="12">
        <v>1</v>
      </c>
      <c r="D143" s="12">
        <v>2</v>
      </c>
      <c r="E143" s="27">
        <v>-0.5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8" t="s">
        <v>581</v>
      </c>
      <c r="B144" s="199"/>
      <c r="C144" s="23">
        <v>5</v>
      </c>
      <c r="D144" s="23">
        <v>18</v>
      </c>
      <c r="E144" s="24">
        <v>-0.72222222222222199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1</v>
      </c>
    </row>
    <row r="145" spans="1:16" ht="22.5" x14ac:dyDescent="0.25">
      <c r="A145" s="26" t="s">
        <v>582</v>
      </c>
      <c r="B145" s="26" t="s">
        <v>583</v>
      </c>
      <c r="C145" s="12">
        <v>5</v>
      </c>
      <c r="D145" s="12">
        <v>16</v>
      </c>
      <c r="E145" s="27">
        <v>-0.6875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1</v>
      </c>
    </row>
    <row r="146" spans="1:16" ht="22.5" x14ac:dyDescent="0.25">
      <c r="A146" s="26" t="s">
        <v>584</v>
      </c>
      <c r="B146" s="26" t="s">
        <v>585</v>
      </c>
      <c r="C146" s="12">
        <v>0</v>
      </c>
      <c r="D146" s="12">
        <v>2</v>
      </c>
      <c r="E146" s="27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8" t="s">
        <v>586</v>
      </c>
      <c r="B147" s="199"/>
      <c r="C147" s="23">
        <v>26</v>
      </c>
      <c r="D147" s="23">
        <v>25</v>
      </c>
      <c r="E147" s="24">
        <v>0.04</v>
      </c>
      <c r="F147" s="23">
        <v>0</v>
      </c>
      <c r="G147" s="23">
        <v>0</v>
      </c>
      <c r="H147" s="23">
        <v>3</v>
      </c>
      <c r="I147" s="23">
        <v>3</v>
      </c>
      <c r="J147" s="23">
        <v>0</v>
      </c>
      <c r="K147" s="23">
        <v>0</v>
      </c>
      <c r="L147" s="23">
        <v>0</v>
      </c>
      <c r="M147" s="23">
        <v>0</v>
      </c>
      <c r="N147" s="23">
        <v>5</v>
      </c>
      <c r="O147" s="23">
        <v>0</v>
      </c>
      <c r="P147" s="25">
        <v>3</v>
      </c>
    </row>
    <row r="148" spans="1:16" ht="22.5" x14ac:dyDescent="0.25">
      <c r="A148" s="26" t="s">
        <v>587</v>
      </c>
      <c r="B148" s="26" t="s">
        <v>588</v>
      </c>
      <c r="C148" s="12">
        <v>1</v>
      </c>
      <c r="D148" s="12">
        <v>0</v>
      </c>
      <c r="E148" s="27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25">
      <c r="A149" s="26" t="s">
        <v>589</v>
      </c>
      <c r="B149" s="26" t="s">
        <v>590</v>
      </c>
      <c r="C149" s="12">
        <v>5</v>
      </c>
      <c r="D149" s="12">
        <v>0</v>
      </c>
      <c r="E149" s="27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6" t="s">
        <v>593</v>
      </c>
      <c r="B151" s="26" t="s">
        <v>594</v>
      </c>
      <c r="C151" s="12">
        <v>7</v>
      </c>
      <c r="D151" s="12">
        <v>5</v>
      </c>
      <c r="E151" s="27">
        <v>0.4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0">
        <v>0</v>
      </c>
    </row>
    <row r="152" spans="1:16" ht="33.75" x14ac:dyDescent="0.25">
      <c r="A152" s="26" t="s">
        <v>595</v>
      </c>
      <c r="B152" s="26" t="s">
        <v>596</v>
      </c>
      <c r="C152" s="12">
        <v>1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0</v>
      </c>
      <c r="E153" s="27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6" t="s">
        <v>599</v>
      </c>
      <c r="B154" s="26" t="s">
        <v>600</v>
      </c>
      <c r="C154" s="12">
        <v>3</v>
      </c>
      <c r="D154" s="12">
        <v>6</v>
      </c>
      <c r="E154" s="27">
        <v>-0.5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0</v>
      </c>
    </row>
    <row r="155" spans="1:16" ht="22.5" x14ac:dyDescent="0.25">
      <c r="A155" s="26" t="s">
        <v>601</v>
      </c>
      <c r="B155" s="26" t="s">
        <v>602</v>
      </c>
      <c r="C155" s="12">
        <v>9</v>
      </c>
      <c r="D155" s="12">
        <v>14</v>
      </c>
      <c r="E155" s="27">
        <v>-0.35714285714285698</v>
      </c>
      <c r="F155" s="12">
        <v>0</v>
      </c>
      <c r="G155" s="12">
        <v>0</v>
      </c>
      <c r="H155" s="12">
        <v>2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0">
        <v>3</v>
      </c>
    </row>
    <row r="156" spans="1:16" x14ac:dyDescent="0.25">
      <c r="A156" s="198" t="s">
        <v>603</v>
      </c>
      <c r="B156" s="199"/>
      <c r="C156" s="23">
        <v>5</v>
      </c>
      <c r="D156" s="23">
        <v>3</v>
      </c>
      <c r="E156" s="24">
        <v>0.66666666666666696</v>
      </c>
      <c r="F156" s="23">
        <v>0</v>
      </c>
      <c r="G156" s="23">
        <v>0</v>
      </c>
      <c r="H156" s="23">
        <v>0</v>
      </c>
      <c r="I156" s="23">
        <v>2</v>
      </c>
      <c r="J156" s="23">
        <v>0</v>
      </c>
      <c r="K156" s="23">
        <v>0</v>
      </c>
      <c r="L156" s="23">
        <v>0</v>
      </c>
      <c r="M156" s="23">
        <v>0</v>
      </c>
      <c r="N156" s="23">
        <v>1</v>
      </c>
      <c r="O156" s="23">
        <v>0</v>
      </c>
      <c r="P156" s="25">
        <v>0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6" t="s">
        <v>606</v>
      </c>
      <c r="B158" s="26" t="s">
        <v>607</v>
      </c>
      <c r="C158" s="12">
        <v>1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6" t="s">
        <v>610</v>
      </c>
      <c r="B160" s="26" t="s">
        <v>611</v>
      </c>
      <c r="C160" s="12">
        <v>1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6" t="s">
        <v>612</v>
      </c>
      <c r="B161" s="26" t="s">
        <v>613</v>
      </c>
      <c r="C161" s="12">
        <v>1</v>
      </c>
      <c r="D161" s="12">
        <v>2</v>
      </c>
      <c r="E161" s="27">
        <v>-0.5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6" t="s">
        <v>614</v>
      </c>
      <c r="B162" s="26" t="s">
        <v>615</v>
      </c>
      <c r="C162" s="12">
        <v>1</v>
      </c>
      <c r="D162" s="12">
        <v>1</v>
      </c>
      <c r="E162" s="27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0</v>
      </c>
    </row>
    <row r="163" spans="1:16" ht="22.5" x14ac:dyDescent="0.25">
      <c r="A163" s="26" t="s">
        <v>616</v>
      </c>
      <c r="B163" s="26" t="s">
        <v>617</v>
      </c>
      <c r="C163" s="12">
        <v>0</v>
      </c>
      <c r="D163" s="12">
        <v>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6" t="s">
        <v>618</v>
      </c>
      <c r="B164" s="26" t="s">
        <v>619</v>
      </c>
      <c r="C164" s="12">
        <v>0</v>
      </c>
      <c r="D164" s="12">
        <v>0</v>
      </c>
      <c r="E164" s="27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6" t="s">
        <v>620</v>
      </c>
      <c r="B165" s="26" t="s">
        <v>621</v>
      </c>
      <c r="C165" s="12">
        <v>1</v>
      </c>
      <c r="D165" s="12">
        <v>0</v>
      </c>
      <c r="E165" s="27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8" t="s">
        <v>622</v>
      </c>
      <c r="B166" s="199"/>
      <c r="C166" s="23">
        <v>126</v>
      </c>
      <c r="D166" s="23">
        <v>197</v>
      </c>
      <c r="E166" s="24">
        <v>-0.36040609137055801</v>
      </c>
      <c r="F166" s="23">
        <v>4</v>
      </c>
      <c r="G166" s="23">
        <v>3</v>
      </c>
      <c r="H166" s="23">
        <v>62</v>
      </c>
      <c r="I166" s="23">
        <v>43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3</v>
      </c>
      <c r="P166" s="25">
        <v>29</v>
      </c>
    </row>
    <row r="167" spans="1:16" ht="22.5" x14ac:dyDescent="0.25">
      <c r="A167" s="26" t="s">
        <v>623</v>
      </c>
      <c r="B167" s="26" t="s">
        <v>624</v>
      </c>
      <c r="C167" s="12">
        <v>1</v>
      </c>
      <c r="D167" s="12">
        <v>8</v>
      </c>
      <c r="E167" s="27">
        <v>-0.875</v>
      </c>
      <c r="F167" s="12">
        <v>2</v>
      </c>
      <c r="G167" s="12">
        <v>2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2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2</v>
      </c>
      <c r="E169" s="27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6" t="s">
        <v>635</v>
      </c>
      <c r="B173" s="26" t="s">
        <v>636</v>
      </c>
      <c r="C173" s="12">
        <v>28</v>
      </c>
      <c r="D173" s="12">
        <v>56</v>
      </c>
      <c r="E173" s="27">
        <v>-0.5</v>
      </c>
      <c r="F173" s="12">
        <v>0</v>
      </c>
      <c r="G173" s="12">
        <v>0</v>
      </c>
      <c r="H173" s="12">
        <v>26</v>
      </c>
      <c r="I173" s="12">
        <v>22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3</v>
      </c>
      <c r="P173" s="20">
        <v>18</v>
      </c>
    </row>
    <row r="174" spans="1:16" ht="22.5" x14ac:dyDescent="0.25">
      <c r="A174" s="26" t="s">
        <v>637</v>
      </c>
      <c r="B174" s="26" t="s">
        <v>638</v>
      </c>
      <c r="C174" s="12">
        <v>72</v>
      </c>
      <c r="D174" s="12">
        <v>104</v>
      </c>
      <c r="E174" s="27">
        <v>-0.30769230769230799</v>
      </c>
      <c r="F174" s="12">
        <v>2</v>
      </c>
      <c r="G174" s="12">
        <v>1</v>
      </c>
      <c r="H174" s="12">
        <v>29</v>
      </c>
      <c r="I174" s="12">
        <v>19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0">
        <v>8</v>
      </c>
    </row>
    <row r="175" spans="1:16" x14ac:dyDescent="0.25">
      <c r="A175" s="26" t="s">
        <v>639</v>
      </c>
      <c r="B175" s="26" t="s">
        <v>640</v>
      </c>
      <c r="C175" s="12">
        <v>25</v>
      </c>
      <c r="D175" s="12">
        <v>27</v>
      </c>
      <c r="E175" s="27">
        <v>-7.4074074074074098E-2</v>
      </c>
      <c r="F175" s="12">
        <v>0</v>
      </c>
      <c r="G175" s="12">
        <v>0</v>
      </c>
      <c r="H175" s="12">
        <v>6</v>
      </c>
      <c r="I175" s="12">
        <v>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1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8" t="s">
        <v>645</v>
      </c>
      <c r="B178" s="199"/>
      <c r="C178" s="23">
        <v>191</v>
      </c>
      <c r="D178" s="23">
        <v>205</v>
      </c>
      <c r="E178" s="24">
        <v>-6.8292682926829301E-2</v>
      </c>
      <c r="F178" s="23">
        <v>557</v>
      </c>
      <c r="G178" s="23">
        <v>444</v>
      </c>
      <c r="H178" s="23">
        <v>61</v>
      </c>
      <c r="I178" s="23">
        <v>58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412</v>
      </c>
    </row>
    <row r="179" spans="1:16" ht="22.5" x14ac:dyDescent="0.25">
      <c r="A179" s="26" t="s">
        <v>646</v>
      </c>
      <c r="B179" s="26" t="s">
        <v>647</v>
      </c>
      <c r="C179" s="12">
        <v>3</v>
      </c>
      <c r="D179" s="12">
        <v>0</v>
      </c>
      <c r="E179" s="27">
        <v>0</v>
      </c>
      <c r="F179" s="12">
        <v>6</v>
      </c>
      <c r="G179" s="12">
        <v>4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4</v>
      </c>
    </row>
    <row r="180" spans="1:16" ht="22.5" x14ac:dyDescent="0.25">
      <c r="A180" s="26" t="s">
        <v>648</v>
      </c>
      <c r="B180" s="26" t="s">
        <v>649</v>
      </c>
      <c r="C180" s="12">
        <v>84</v>
      </c>
      <c r="D180" s="12">
        <v>85</v>
      </c>
      <c r="E180" s="27">
        <v>-1.1764705882352899E-2</v>
      </c>
      <c r="F180" s="12">
        <v>292</v>
      </c>
      <c r="G180" s="12">
        <v>243</v>
      </c>
      <c r="H180" s="12">
        <v>22</v>
      </c>
      <c r="I180" s="12">
        <v>19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220</v>
      </c>
    </row>
    <row r="181" spans="1:16" x14ac:dyDescent="0.25">
      <c r="A181" s="26" t="s">
        <v>650</v>
      </c>
      <c r="B181" s="26" t="s">
        <v>651</v>
      </c>
      <c r="C181" s="12">
        <v>15</v>
      </c>
      <c r="D181" s="12">
        <v>16</v>
      </c>
      <c r="E181" s="27">
        <v>-6.25E-2</v>
      </c>
      <c r="F181" s="12">
        <v>6</v>
      </c>
      <c r="G181" s="12">
        <v>3</v>
      </c>
      <c r="H181" s="12">
        <v>4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7</v>
      </c>
    </row>
    <row r="182" spans="1:16" ht="22.5" x14ac:dyDescent="0.25">
      <c r="A182" s="26" t="s">
        <v>652</v>
      </c>
      <c r="B182" s="26" t="s">
        <v>653</v>
      </c>
      <c r="C182" s="12">
        <v>2</v>
      </c>
      <c r="D182" s="12">
        <v>2</v>
      </c>
      <c r="E182" s="27">
        <v>0</v>
      </c>
      <c r="F182" s="12">
        <v>2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2</v>
      </c>
    </row>
    <row r="183" spans="1:16" ht="22.5" x14ac:dyDescent="0.25">
      <c r="A183" s="26" t="s">
        <v>654</v>
      </c>
      <c r="B183" s="26" t="s">
        <v>655</v>
      </c>
      <c r="C183" s="12">
        <v>13</v>
      </c>
      <c r="D183" s="12">
        <v>9</v>
      </c>
      <c r="E183" s="27">
        <v>0.44444444444444398</v>
      </c>
      <c r="F183" s="12">
        <v>35</v>
      </c>
      <c r="G183" s="12">
        <v>27</v>
      </c>
      <c r="H183" s="12">
        <v>7</v>
      </c>
      <c r="I183" s="12">
        <v>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31</v>
      </c>
    </row>
    <row r="184" spans="1:16" ht="22.5" x14ac:dyDescent="0.25">
      <c r="A184" s="26" t="s">
        <v>656</v>
      </c>
      <c r="B184" s="26" t="s">
        <v>657</v>
      </c>
      <c r="C184" s="12">
        <v>74</v>
      </c>
      <c r="D184" s="12">
        <v>91</v>
      </c>
      <c r="E184" s="27">
        <v>-0.18681318681318701</v>
      </c>
      <c r="F184" s="12">
        <v>215</v>
      </c>
      <c r="G184" s="12">
        <v>166</v>
      </c>
      <c r="H184" s="12">
        <v>27</v>
      </c>
      <c r="I184" s="12">
        <v>27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148</v>
      </c>
    </row>
    <row r="185" spans="1:16" ht="22.5" x14ac:dyDescent="0.25">
      <c r="A185" s="26" t="s">
        <v>658</v>
      </c>
      <c r="B185" s="26" t="s">
        <v>659</v>
      </c>
      <c r="C185" s="12">
        <v>0</v>
      </c>
      <c r="D185" s="12">
        <v>2</v>
      </c>
      <c r="E185" s="27">
        <v>-1</v>
      </c>
      <c r="F185" s="12">
        <v>1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8" t="s">
        <v>660</v>
      </c>
      <c r="B186" s="199"/>
      <c r="C186" s="23">
        <v>231</v>
      </c>
      <c r="D186" s="23">
        <v>243</v>
      </c>
      <c r="E186" s="24">
        <v>-4.9382716049382699E-2</v>
      </c>
      <c r="F186" s="23">
        <v>22</v>
      </c>
      <c r="G186" s="23">
        <v>16</v>
      </c>
      <c r="H186" s="23">
        <v>34</v>
      </c>
      <c r="I186" s="23">
        <v>19</v>
      </c>
      <c r="J186" s="23">
        <v>0</v>
      </c>
      <c r="K186" s="23">
        <v>0</v>
      </c>
      <c r="L186" s="23">
        <v>0</v>
      </c>
      <c r="M186" s="23">
        <v>0</v>
      </c>
      <c r="N186" s="23">
        <v>3</v>
      </c>
      <c r="O186" s="23">
        <v>24</v>
      </c>
      <c r="P186" s="25">
        <v>0</v>
      </c>
    </row>
    <row r="187" spans="1:16" x14ac:dyDescent="0.25">
      <c r="A187" s="26" t="s">
        <v>661</v>
      </c>
      <c r="B187" s="26" t="s">
        <v>662</v>
      </c>
      <c r="C187" s="12">
        <v>0</v>
      </c>
      <c r="D187" s="12">
        <v>2</v>
      </c>
      <c r="E187" s="27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1</v>
      </c>
      <c r="E188" s="27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6" t="s">
        <v>665</v>
      </c>
      <c r="B189" s="26" t="s">
        <v>666</v>
      </c>
      <c r="C189" s="12">
        <v>59</v>
      </c>
      <c r="D189" s="12">
        <v>69</v>
      </c>
      <c r="E189" s="27">
        <v>-0.14492753623188401</v>
      </c>
      <c r="F189" s="12">
        <v>11</v>
      </c>
      <c r="G189" s="12">
        <v>10</v>
      </c>
      <c r="H189" s="12">
        <v>13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15</v>
      </c>
      <c r="P189" s="20">
        <v>0</v>
      </c>
    </row>
    <row r="190" spans="1:16" ht="22.5" x14ac:dyDescent="0.25">
      <c r="A190" s="26" t="s">
        <v>667</v>
      </c>
      <c r="B190" s="26" t="s">
        <v>668</v>
      </c>
      <c r="C190" s="12">
        <v>1</v>
      </c>
      <c r="D190" s="12">
        <v>2</v>
      </c>
      <c r="E190" s="27">
        <v>-0.5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</v>
      </c>
      <c r="O190" s="12">
        <v>0</v>
      </c>
      <c r="P190" s="20">
        <v>0</v>
      </c>
    </row>
    <row r="191" spans="1:16" ht="33.75" x14ac:dyDescent="0.25">
      <c r="A191" s="26" t="s">
        <v>669</v>
      </c>
      <c r="B191" s="26" t="s">
        <v>670</v>
      </c>
      <c r="C191" s="12">
        <v>10</v>
      </c>
      <c r="D191" s="12">
        <v>7</v>
      </c>
      <c r="E191" s="27">
        <v>0.42857142857142799</v>
      </c>
      <c r="F191" s="12">
        <v>4</v>
      </c>
      <c r="G191" s="12">
        <v>1</v>
      </c>
      <c r="H191" s="12">
        <v>1</v>
      </c>
      <c r="I191" s="12">
        <v>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3</v>
      </c>
      <c r="P191" s="20">
        <v>0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6" t="s">
        <v>673</v>
      </c>
      <c r="B193" s="26" t="s">
        <v>674</v>
      </c>
      <c r="C193" s="12">
        <v>45</v>
      </c>
      <c r="D193" s="12">
        <v>45</v>
      </c>
      <c r="E193" s="27">
        <v>0</v>
      </c>
      <c r="F193" s="12">
        <v>2</v>
      </c>
      <c r="G193" s="12">
        <v>4</v>
      </c>
      <c r="H193" s="12">
        <v>5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5</v>
      </c>
      <c r="P193" s="20">
        <v>0</v>
      </c>
    </row>
    <row r="194" spans="1:16" x14ac:dyDescent="0.25">
      <c r="A194" s="26" t="s">
        <v>675</v>
      </c>
      <c r="B194" s="26" t="s">
        <v>676</v>
      </c>
      <c r="C194" s="12">
        <v>1</v>
      </c>
      <c r="D194" s="12">
        <v>4</v>
      </c>
      <c r="E194" s="27">
        <v>-0.75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6" t="s">
        <v>677</v>
      </c>
      <c r="B195" s="26" t="s">
        <v>678</v>
      </c>
      <c r="C195" s="12">
        <v>1</v>
      </c>
      <c r="D195" s="12">
        <v>1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6" t="s">
        <v>679</v>
      </c>
      <c r="B196" s="26" t="s">
        <v>680</v>
      </c>
      <c r="C196" s="12">
        <v>7</v>
      </c>
      <c r="D196" s="12">
        <v>8</v>
      </c>
      <c r="E196" s="27">
        <v>-0.125</v>
      </c>
      <c r="F196" s="12">
        <v>2</v>
      </c>
      <c r="G196" s="12">
        <v>1</v>
      </c>
      <c r="H196" s="12">
        <v>2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20">
        <v>0</v>
      </c>
    </row>
    <row r="197" spans="1:16" x14ac:dyDescent="0.25">
      <c r="A197" s="26" t="s">
        <v>681</v>
      </c>
      <c r="B197" s="26" t="s">
        <v>682</v>
      </c>
      <c r="C197" s="12">
        <v>103</v>
      </c>
      <c r="D197" s="12">
        <v>100</v>
      </c>
      <c r="E197" s="27">
        <v>0.03</v>
      </c>
      <c r="F197" s="12">
        <v>3</v>
      </c>
      <c r="G197" s="12">
        <v>0</v>
      </c>
      <c r="H197" s="12">
        <v>9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6" t="s">
        <v>683</v>
      </c>
      <c r="B198" s="26" t="s">
        <v>684</v>
      </c>
      <c r="C198" s="12">
        <v>1</v>
      </c>
      <c r="D198" s="12">
        <v>0</v>
      </c>
      <c r="E198" s="27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6" t="s">
        <v>685</v>
      </c>
      <c r="B199" s="26" t="s">
        <v>686</v>
      </c>
      <c r="C199" s="12">
        <v>3</v>
      </c>
      <c r="D199" s="12">
        <v>4</v>
      </c>
      <c r="E199" s="27">
        <v>-0.25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8" t="s">
        <v>689</v>
      </c>
      <c r="B201" s="199"/>
      <c r="C201" s="23">
        <v>15</v>
      </c>
      <c r="D201" s="23">
        <v>31</v>
      </c>
      <c r="E201" s="24">
        <v>-0.51612903225806495</v>
      </c>
      <c r="F201" s="23">
        <v>0</v>
      </c>
      <c r="G201" s="23">
        <v>0</v>
      </c>
      <c r="H201" s="23">
        <v>2</v>
      </c>
      <c r="I201" s="23">
        <v>1</v>
      </c>
      <c r="J201" s="23">
        <v>0</v>
      </c>
      <c r="K201" s="23">
        <v>0</v>
      </c>
      <c r="L201" s="23">
        <v>0</v>
      </c>
      <c r="M201" s="23">
        <v>0</v>
      </c>
      <c r="N201" s="23">
        <v>10</v>
      </c>
      <c r="O201" s="23">
        <v>0</v>
      </c>
      <c r="P201" s="25">
        <v>1</v>
      </c>
    </row>
    <row r="202" spans="1:16" x14ac:dyDescent="0.25">
      <c r="A202" s="26" t="s">
        <v>690</v>
      </c>
      <c r="B202" s="26" t="s">
        <v>691</v>
      </c>
      <c r="C202" s="12">
        <v>11</v>
      </c>
      <c r="D202" s="12">
        <v>9</v>
      </c>
      <c r="E202" s="27">
        <v>0.22222222222222199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20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1</v>
      </c>
      <c r="E205" s="27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6" t="s">
        <v>698</v>
      </c>
      <c r="B206" s="26" t="s">
        <v>699</v>
      </c>
      <c r="C206" s="12">
        <v>0</v>
      </c>
      <c r="D206" s="12">
        <v>20</v>
      </c>
      <c r="E206" s="27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6" t="s">
        <v>700</v>
      </c>
      <c r="B207" s="26" t="s">
        <v>701</v>
      </c>
      <c r="C207" s="12">
        <v>1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6" t="s">
        <v>712</v>
      </c>
      <c r="B213" s="26" t="s">
        <v>713</v>
      </c>
      <c r="C213" s="12">
        <v>1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6" t="s">
        <v>714</v>
      </c>
      <c r="B214" s="26" t="s">
        <v>715</v>
      </c>
      <c r="C214" s="12">
        <v>1</v>
      </c>
      <c r="D214" s="12">
        <v>1</v>
      </c>
      <c r="E214" s="27">
        <v>0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0">
        <v>1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6" t="s">
        <v>730</v>
      </c>
      <c r="B222" s="26" t="s">
        <v>731</v>
      </c>
      <c r="C222" s="12">
        <v>1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8" t="s">
        <v>732</v>
      </c>
      <c r="B223" s="199"/>
      <c r="C223" s="23">
        <v>457</v>
      </c>
      <c r="D223" s="23">
        <v>402</v>
      </c>
      <c r="E223" s="24">
        <v>0.13681592039800999</v>
      </c>
      <c r="F223" s="23">
        <v>204</v>
      </c>
      <c r="G223" s="23">
        <v>108</v>
      </c>
      <c r="H223" s="23">
        <v>76</v>
      </c>
      <c r="I223" s="23">
        <v>70</v>
      </c>
      <c r="J223" s="23">
        <v>3</v>
      </c>
      <c r="K223" s="23">
        <v>0</v>
      </c>
      <c r="L223" s="23">
        <v>0</v>
      </c>
      <c r="M223" s="23">
        <v>0</v>
      </c>
      <c r="N223" s="23">
        <v>0</v>
      </c>
      <c r="O223" s="23">
        <v>9</v>
      </c>
      <c r="P223" s="25">
        <v>142</v>
      </c>
    </row>
    <row r="224" spans="1:16" x14ac:dyDescent="0.25">
      <c r="A224" s="26" t="s">
        <v>733</v>
      </c>
      <c r="B224" s="26" t="s">
        <v>734</v>
      </c>
      <c r="C224" s="12">
        <v>2</v>
      </c>
      <c r="D224" s="12">
        <v>1</v>
      </c>
      <c r="E224" s="27">
        <v>1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6" t="s">
        <v>745</v>
      </c>
      <c r="B230" s="26" t="s">
        <v>746</v>
      </c>
      <c r="C230" s="12">
        <v>2</v>
      </c>
      <c r="D230" s="12">
        <v>1</v>
      </c>
      <c r="E230" s="27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6" t="s">
        <v>747</v>
      </c>
      <c r="B231" s="26" t="s">
        <v>748</v>
      </c>
      <c r="C231" s="12">
        <v>11</v>
      </c>
      <c r="D231" s="12">
        <v>13</v>
      </c>
      <c r="E231" s="27">
        <v>-0.15384615384615399</v>
      </c>
      <c r="F231" s="12">
        <v>2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6" t="s">
        <v>749</v>
      </c>
      <c r="B232" s="26" t="s">
        <v>750</v>
      </c>
      <c r="C232" s="12">
        <v>9</v>
      </c>
      <c r="D232" s="12">
        <v>13</v>
      </c>
      <c r="E232" s="27">
        <v>-0.30769230769230799</v>
      </c>
      <c r="F232" s="12">
        <v>3</v>
      </c>
      <c r="G232" s="12">
        <v>2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3</v>
      </c>
    </row>
    <row r="233" spans="1:16" x14ac:dyDescent="0.25">
      <c r="A233" s="26" t="s">
        <v>751</v>
      </c>
      <c r="B233" s="26" t="s">
        <v>752</v>
      </c>
      <c r="C233" s="12">
        <v>8</v>
      </c>
      <c r="D233" s="12">
        <v>7</v>
      </c>
      <c r="E233" s="27">
        <v>0.14285714285714299</v>
      </c>
      <c r="F233" s="12">
        <v>1</v>
      </c>
      <c r="G233" s="12">
        <v>1</v>
      </c>
      <c r="H233" s="12">
        <v>4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6" t="s">
        <v>753</v>
      </c>
      <c r="B234" s="26" t="s">
        <v>754</v>
      </c>
      <c r="C234" s="12">
        <v>6</v>
      </c>
      <c r="D234" s="12">
        <v>3</v>
      </c>
      <c r="E234" s="27">
        <v>1</v>
      </c>
      <c r="F234" s="12">
        <v>0</v>
      </c>
      <c r="G234" s="12">
        <v>0</v>
      </c>
      <c r="H234" s="12">
        <v>4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6" t="s">
        <v>755</v>
      </c>
      <c r="B235" s="26" t="s">
        <v>756</v>
      </c>
      <c r="C235" s="12">
        <v>0</v>
      </c>
      <c r="D235" s="12">
        <v>0</v>
      </c>
      <c r="E235" s="27">
        <v>0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6" t="s">
        <v>757</v>
      </c>
      <c r="B236" s="26" t="s">
        <v>758</v>
      </c>
      <c r="C236" s="12">
        <v>1</v>
      </c>
      <c r="D236" s="12">
        <v>0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6" t="s">
        <v>761</v>
      </c>
      <c r="B238" s="26" t="s">
        <v>762</v>
      </c>
      <c r="C238" s="12">
        <v>418</v>
      </c>
      <c r="D238" s="12">
        <v>364</v>
      </c>
      <c r="E238" s="27">
        <v>0.14835164835164799</v>
      </c>
      <c r="F238" s="12">
        <v>198</v>
      </c>
      <c r="G238" s="12">
        <v>105</v>
      </c>
      <c r="H238" s="12">
        <v>63</v>
      </c>
      <c r="I238" s="12">
        <v>65</v>
      </c>
      <c r="J238" s="12">
        <v>3</v>
      </c>
      <c r="K238" s="12">
        <v>0</v>
      </c>
      <c r="L238" s="12">
        <v>0</v>
      </c>
      <c r="M238" s="12">
        <v>0</v>
      </c>
      <c r="N238" s="12">
        <v>0</v>
      </c>
      <c r="O238" s="12">
        <v>9</v>
      </c>
      <c r="P238" s="20">
        <v>137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8" t="s">
        <v>773</v>
      </c>
      <c r="B244" s="199"/>
      <c r="C244" s="23">
        <v>8</v>
      </c>
      <c r="D244" s="23">
        <v>9</v>
      </c>
      <c r="E244" s="24">
        <v>-0.11111111111111099</v>
      </c>
      <c r="F244" s="23">
        <v>0</v>
      </c>
      <c r="G244" s="23">
        <v>0</v>
      </c>
      <c r="H244" s="23">
        <v>1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1</v>
      </c>
      <c r="E248" s="27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6" t="s">
        <v>782</v>
      </c>
      <c r="B249" s="26" t="s">
        <v>783</v>
      </c>
      <c r="C249" s="12">
        <v>4</v>
      </c>
      <c r="D249" s="12">
        <v>5</v>
      </c>
      <c r="E249" s="27">
        <v>-0.2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6" t="s">
        <v>806</v>
      </c>
      <c r="B261" s="26" t="s">
        <v>807</v>
      </c>
      <c r="C261" s="12">
        <v>2</v>
      </c>
      <c r="D261" s="12">
        <v>2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1</v>
      </c>
      <c r="E262" s="27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6" t="s">
        <v>822</v>
      </c>
      <c r="B269" s="26" t="s">
        <v>823</v>
      </c>
      <c r="C269" s="12">
        <v>2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8" t="s">
        <v>826</v>
      </c>
      <c r="B271" s="199"/>
      <c r="C271" s="23">
        <v>298</v>
      </c>
      <c r="D271" s="23">
        <v>362</v>
      </c>
      <c r="E271" s="24">
        <v>-0.17679558011049701</v>
      </c>
      <c r="F271" s="23">
        <v>37</v>
      </c>
      <c r="G271" s="23">
        <v>20</v>
      </c>
      <c r="H271" s="23">
        <v>137</v>
      </c>
      <c r="I271" s="23">
        <v>115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5">
        <v>112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6" t="s">
        <v>829</v>
      </c>
      <c r="B273" s="26" t="s">
        <v>830</v>
      </c>
      <c r="C273" s="12">
        <v>178</v>
      </c>
      <c r="D273" s="12">
        <v>209</v>
      </c>
      <c r="E273" s="27">
        <v>-0.148325358851675</v>
      </c>
      <c r="F273" s="12">
        <v>23</v>
      </c>
      <c r="G273" s="12">
        <v>9</v>
      </c>
      <c r="H273" s="12">
        <v>83</v>
      </c>
      <c r="I273" s="12">
        <v>63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59</v>
      </c>
    </row>
    <row r="274" spans="1:16" ht="33.75" x14ac:dyDescent="0.25">
      <c r="A274" s="26" t="s">
        <v>831</v>
      </c>
      <c r="B274" s="26" t="s">
        <v>832</v>
      </c>
      <c r="C274" s="12">
        <v>102</v>
      </c>
      <c r="D274" s="12">
        <v>127</v>
      </c>
      <c r="E274" s="27">
        <v>-0.196850393700787</v>
      </c>
      <c r="F274" s="12">
        <v>14</v>
      </c>
      <c r="G274" s="12">
        <v>11</v>
      </c>
      <c r="H274" s="12">
        <v>49</v>
      </c>
      <c r="I274" s="12">
        <v>50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52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6" t="s">
        <v>835</v>
      </c>
      <c r="B276" s="26" t="s">
        <v>836</v>
      </c>
      <c r="C276" s="12">
        <v>4</v>
      </c>
      <c r="D276" s="12">
        <v>10</v>
      </c>
      <c r="E276" s="27">
        <v>-0.6</v>
      </c>
      <c r="F276" s="12">
        <v>0</v>
      </c>
      <c r="G276" s="12">
        <v>0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6" t="s">
        <v>837</v>
      </c>
      <c r="B277" s="26" t="s">
        <v>838</v>
      </c>
      <c r="C277" s="12">
        <v>4</v>
      </c>
      <c r="D277" s="12">
        <v>7</v>
      </c>
      <c r="E277" s="27">
        <v>-0.42857142857142799</v>
      </c>
      <c r="F277" s="12">
        <v>0</v>
      </c>
      <c r="G277" s="12">
        <v>0</v>
      </c>
      <c r="H277" s="12">
        <v>2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6" t="s">
        <v>839</v>
      </c>
      <c r="B278" s="26" t="s">
        <v>840</v>
      </c>
      <c r="C278" s="12">
        <v>1</v>
      </c>
      <c r="D278" s="12">
        <v>6</v>
      </c>
      <c r="E278" s="27">
        <v>-0.83333333333333304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0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6" t="s">
        <v>865</v>
      </c>
      <c r="B291" s="26" t="s">
        <v>866</v>
      </c>
      <c r="C291" s="12">
        <v>5</v>
      </c>
      <c r="D291" s="12">
        <v>1</v>
      </c>
      <c r="E291" s="27">
        <v>4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6" t="s">
        <v>871</v>
      </c>
      <c r="B294" s="26" t="s">
        <v>872</v>
      </c>
      <c r="C294" s="12">
        <v>4</v>
      </c>
      <c r="D294" s="12">
        <v>2</v>
      </c>
      <c r="E294" s="27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8" t="s">
        <v>885</v>
      </c>
      <c r="B301" s="19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8" t="s">
        <v>892</v>
      </c>
      <c r="B305" s="19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8" t="s">
        <v>905</v>
      </c>
      <c r="B312" s="199"/>
      <c r="C312" s="23">
        <v>12</v>
      </c>
      <c r="D312" s="23">
        <v>10</v>
      </c>
      <c r="E312" s="24">
        <v>0.2</v>
      </c>
      <c r="F312" s="23">
        <v>0</v>
      </c>
      <c r="G312" s="23">
        <v>0</v>
      </c>
      <c r="H312" s="23">
        <v>1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12</v>
      </c>
      <c r="D313" s="12">
        <v>10</v>
      </c>
      <c r="E313" s="27">
        <v>0.2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8" t="s">
        <v>916</v>
      </c>
      <c r="B318" s="199"/>
      <c r="C318" s="23">
        <v>0</v>
      </c>
      <c r="D318" s="23">
        <v>8</v>
      </c>
      <c r="E318" s="24">
        <v>-1</v>
      </c>
      <c r="F318" s="23">
        <v>0</v>
      </c>
      <c r="G318" s="23">
        <v>0</v>
      </c>
      <c r="H318" s="23">
        <v>3</v>
      </c>
      <c r="I318" s="23">
        <v>1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0</v>
      </c>
      <c r="D319" s="12">
        <v>8</v>
      </c>
      <c r="E319" s="27">
        <v>-1</v>
      </c>
      <c r="F319" s="12">
        <v>0</v>
      </c>
      <c r="G319" s="12">
        <v>0</v>
      </c>
      <c r="H319" s="12">
        <v>3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8" t="s">
        <v>919</v>
      </c>
      <c r="B320" s="199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8" t="s">
        <v>924</v>
      </c>
      <c r="B323" s="199"/>
      <c r="C323" s="23">
        <v>324</v>
      </c>
      <c r="D323" s="23">
        <v>388</v>
      </c>
      <c r="E323" s="24">
        <v>-0.164948453608247</v>
      </c>
      <c r="F323" s="23">
        <v>12</v>
      </c>
      <c r="G323" s="23">
        <v>1</v>
      </c>
      <c r="H323" s="23">
        <v>52</v>
      </c>
      <c r="I323" s="23">
        <v>14</v>
      </c>
      <c r="J323" s="23">
        <v>2</v>
      </c>
      <c r="K323" s="23">
        <v>0</v>
      </c>
      <c r="L323" s="23">
        <v>0</v>
      </c>
      <c r="M323" s="23">
        <v>0</v>
      </c>
      <c r="N323" s="23">
        <v>2</v>
      </c>
      <c r="O323" s="23">
        <v>1</v>
      </c>
      <c r="P323" s="25">
        <v>5</v>
      </c>
    </row>
    <row r="324" spans="1:16" x14ac:dyDescent="0.25">
      <c r="A324" s="26" t="s">
        <v>925</v>
      </c>
      <c r="B324" s="26" t="s">
        <v>926</v>
      </c>
      <c r="C324" s="12">
        <v>324</v>
      </c>
      <c r="D324" s="12">
        <v>388</v>
      </c>
      <c r="E324" s="27">
        <v>-0.164948453608247</v>
      </c>
      <c r="F324" s="12">
        <v>12</v>
      </c>
      <c r="G324" s="12">
        <v>1</v>
      </c>
      <c r="H324" s="12">
        <v>52</v>
      </c>
      <c r="I324" s="12">
        <v>14</v>
      </c>
      <c r="J324" s="12">
        <v>2</v>
      </c>
      <c r="K324" s="12">
        <v>0</v>
      </c>
      <c r="L324" s="12">
        <v>0</v>
      </c>
      <c r="M324" s="12">
        <v>0</v>
      </c>
      <c r="N324" s="12">
        <v>2</v>
      </c>
      <c r="O324" s="12">
        <v>1</v>
      </c>
      <c r="P324" s="20">
        <v>5</v>
      </c>
    </row>
    <row r="325" spans="1:16" x14ac:dyDescent="0.25">
      <c r="A325" s="198" t="s">
        <v>927</v>
      </c>
      <c r="B325" s="199"/>
      <c r="C325" s="23">
        <v>1</v>
      </c>
      <c r="D325" s="23">
        <v>2</v>
      </c>
      <c r="E325" s="24">
        <v>-0.5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3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2</v>
      </c>
      <c r="E328" s="27">
        <v>-0.5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3</v>
      </c>
      <c r="P328" s="20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8" t="s">
        <v>950</v>
      </c>
      <c r="B337" s="19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8" t="s">
        <v>953</v>
      </c>
      <c r="B339" s="19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0" t="s">
        <v>956</v>
      </c>
      <c r="B341" s="201"/>
      <c r="C341" s="28">
        <v>7786</v>
      </c>
      <c r="D341" s="28">
        <v>8522</v>
      </c>
      <c r="E341" s="29">
        <v>-8.6364703121333E-2</v>
      </c>
      <c r="F341" s="28">
        <v>1800</v>
      </c>
      <c r="G341" s="28">
        <v>1029</v>
      </c>
      <c r="H341" s="28">
        <v>1545</v>
      </c>
      <c r="I341" s="28">
        <v>1253</v>
      </c>
      <c r="J341" s="28">
        <v>36</v>
      </c>
      <c r="K341" s="28">
        <v>18</v>
      </c>
      <c r="L341" s="28">
        <v>5</v>
      </c>
      <c r="M341" s="28">
        <v>4</v>
      </c>
      <c r="N341" s="28">
        <v>65</v>
      </c>
      <c r="O341" s="28">
        <v>75</v>
      </c>
      <c r="P341" s="28">
        <v>1711</v>
      </c>
    </row>
    <row r="342" spans="1:16" x14ac:dyDescent="0.25">
      <c r="A342" s="21"/>
    </row>
  </sheetData>
  <sheetProtection algorithmName="SHA-512" hashValue="GV6AZnj3uBvkbTP5mDsZnB6yhImFbw4Q+0h1BTtL1QtowEuOnZWIherWI/f8o2iLIcUqEgh4sEUZYFVMmw0jzQ==" saltValue="5IYJjrN6ABI6AJ1FaNGZ+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7.57031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0">
        <v>0</v>
      </c>
    </row>
    <row r="8" spans="1:3" x14ac:dyDescent="0.25">
      <c r="A8" s="192"/>
      <c r="B8" s="11" t="s">
        <v>334</v>
      </c>
      <c r="C8" s="20">
        <v>11</v>
      </c>
    </row>
    <row r="9" spans="1:3" x14ac:dyDescent="0.25">
      <c r="A9" s="192"/>
      <c r="B9" s="11" t="s">
        <v>962</v>
      </c>
      <c r="C9" s="20">
        <v>13</v>
      </c>
    </row>
    <row r="10" spans="1:3" x14ac:dyDescent="0.25">
      <c r="A10" s="192"/>
      <c r="B10" s="11" t="s">
        <v>963</v>
      </c>
      <c r="C10" s="20">
        <v>1</v>
      </c>
    </row>
    <row r="11" spans="1:3" x14ac:dyDescent="0.25">
      <c r="A11" s="192"/>
      <c r="B11" s="11" t="s">
        <v>964</v>
      </c>
      <c r="C11" s="20">
        <v>11</v>
      </c>
    </row>
    <row r="12" spans="1:3" x14ac:dyDescent="0.25">
      <c r="A12" s="192"/>
      <c r="B12" s="11" t="s">
        <v>965</v>
      </c>
      <c r="C12" s="20">
        <v>14</v>
      </c>
    </row>
    <row r="13" spans="1:3" x14ac:dyDescent="0.25">
      <c r="A13" s="192"/>
      <c r="B13" s="11" t="s">
        <v>966</v>
      </c>
      <c r="C13" s="20">
        <v>16</v>
      </c>
    </row>
    <row r="14" spans="1:3" x14ac:dyDescent="0.25">
      <c r="A14" s="192"/>
      <c r="B14" s="11" t="s">
        <v>518</v>
      </c>
      <c r="C14" s="20">
        <v>14</v>
      </c>
    </row>
    <row r="15" spans="1:3" x14ac:dyDescent="0.25">
      <c r="A15" s="192"/>
      <c r="B15" s="11" t="s">
        <v>967</v>
      </c>
      <c r="C15" s="20">
        <v>0</v>
      </c>
    </row>
    <row r="16" spans="1:3" x14ac:dyDescent="0.25">
      <c r="A16" s="192"/>
      <c r="B16" s="11" t="s">
        <v>968</v>
      </c>
      <c r="C16" s="20">
        <v>1</v>
      </c>
    </row>
    <row r="17" spans="1:3" x14ac:dyDescent="0.25">
      <c r="A17" s="192"/>
      <c r="B17" s="11" t="s">
        <v>651</v>
      </c>
      <c r="C17" s="20">
        <v>0</v>
      </c>
    </row>
    <row r="18" spans="1:3" x14ac:dyDescent="0.25">
      <c r="A18" s="192"/>
      <c r="B18" s="11" t="s">
        <v>969</v>
      </c>
      <c r="C18" s="20">
        <v>8</v>
      </c>
    </row>
    <row r="19" spans="1:3" x14ac:dyDescent="0.25">
      <c r="A19" s="192"/>
      <c r="B19" s="11" t="s">
        <v>970</v>
      </c>
      <c r="C19" s="20">
        <v>16</v>
      </c>
    </row>
    <row r="20" spans="1:3" x14ac:dyDescent="0.25">
      <c r="A20" s="192"/>
      <c r="B20" s="11" t="s">
        <v>971</v>
      </c>
      <c r="C20" s="20">
        <v>9</v>
      </c>
    </row>
    <row r="21" spans="1:3" x14ac:dyDescent="0.25">
      <c r="A21" s="192"/>
      <c r="B21" s="11" t="s">
        <v>972</v>
      </c>
      <c r="C21" s="20">
        <v>1</v>
      </c>
    </row>
    <row r="22" spans="1:3" x14ac:dyDescent="0.25">
      <c r="A22" s="192"/>
      <c r="B22" s="11" t="s">
        <v>973</v>
      </c>
      <c r="C22" s="20">
        <v>1</v>
      </c>
    </row>
    <row r="23" spans="1:3" x14ac:dyDescent="0.25">
      <c r="A23" s="192"/>
      <c r="B23" s="11" t="s">
        <v>974</v>
      </c>
      <c r="C23" s="20">
        <v>1</v>
      </c>
    </row>
    <row r="24" spans="1:3" x14ac:dyDescent="0.25">
      <c r="A24" s="192"/>
      <c r="B24" s="11" t="s">
        <v>111</v>
      </c>
      <c r="C24" s="20">
        <v>28</v>
      </c>
    </row>
    <row r="25" spans="1:3" x14ac:dyDescent="0.25">
      <c r="A25" s="192"/>
      <c r="B25" s="11" t="s">
        <v>975</v>
      </c>
      <c r="C25" s="20">
        <v>14</v>
      </c>
    </row>
    <row r="26" spans="1:3" x14ac:dyDescent="0.25">
      <c r="A26" s="193"/>
      <c r="B26" s="11" t="s">
        <v>976</v>
      </c>
      <c r="C26" s="20">
        <v>2</v>
      </c>
    </row>
    <row r="27" spans="1:3" x14ac:dyDescent="0.25">
      <c r="A27" s="191" t="s">
        <v>977</v>
      </c>
      <c r="B27" s="11" t="s">
        <v>978</v>
      </c>
      <c r="C27" s="20">
        <v>36</v>
      </c>
    </row>
    <row r="28" spans="1:3" x14ac:dyDescent="0.25">
      <c r="A28" s="192"/>
      <c r="B28" s="11" t="s">
        <v>979</v>
      </c>
      <c r="C28" s="20">
        <v>70</v>
      </c>
    </row>
    <row r="29" spans="1:3" x14ac:dyDescent="0.25">
      <c r="A29" s="193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175</v>
      </c>
    </row>
    <row r="34" spans="1:3" x14ac:dyDescent="0.25">
      <c r="A34" s="191" t="s">
        <v>983</v>
      </c>
      <c r="B34" s="11" t="s">
        <v>984</v>
      </c>
      <c r="C34" s="20">
        <v>0</v>
      </c>
    </row>
    <row r="35" spans="1:3" x14ac:dyDescent="0.25">
      <c r="A35" s="192"/>
      <c r="B35" s="11" t="s">
        <v>985</v>
      </c>
      <c r="C35" s="20">
        <v>16</v>
      </c>
    </row>
    <row r="36" spans="1:3" x14ac:dyDescent="0.25">
      <c r="A36" s="192"/>
      <c r="B36" s="11" t="s">
        <v>986</v>
      </c>
      <c r="C36" s="20">
        <v>0</v>
      </c>
    </row>
    <row r="37" spans="1:3" x14ac:dyDescent="0.25">
      <c r="A37" s="193"/>
      <c r="B37" s="11" t="s">
        <v>987</v>
      </c>
      <c r="C37" s="20">
        <v>2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82</v>
      </c>
    </row>
    <row r="40" spans="1:3" x14ac:dyDescent="0.25">
      <c r="A40" s="10" t="s">
        <v>990</v>
      </c>
      <c r="B40" s="15"/>
      <c r="C40" s="20">
        <v>43</v>
      </c>
    </row>
    <row r="41" spans="1:3" x14ac:dyDescent="0.25">
      <c r="A41" s="10" t="s">
        <v>991</v>
      </c>
      <c r="B41" s="15"/>
      <c r="C41" s="20">
        <v>15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6</v>
      </c>
    </row>
    <row r="44" spans="1:3" x14ac:dyDescent="0.25">
      <c r="A44" s="10" t="s">
        <v>994</v>
      </c>
      <c r="B44" s="15"/>
      <c r="C44" s="20">
        <v>0</v>
      </c>
    </row>
    <row r="45" spans="1:3" x14ac:dyDescent="0.25">
      <c r="A45" s="10" t="s">
        <v>995</v>
      </c>
      <c r="B45" s="15"/>
      <c r="C45" s="20">
        <v>5</v>
      </c>
    </row>
    <row r="46" spans="1:3" x14ac:dyDescent="0.25">
      <c r="A46" s="10" t="s">
        <v>980</v>
      </c>
      <c r="B46" s="15"/>
      <c r="C46" s="20">
        <v>7</v>
      </c>
    </row>
    <row r="47" spans="1:3" x14ac:dyDescent="0.25">
      <c r="A47" s="191" t="s">
        <v>996</v>
      </c>
      <c r="B47" s="11" t="s">
        <v>997</v>
      </c>
      <c r="C47" s="20">
        <v>0</v>
      </c>
    </row>
    <row r="48" spans="1:3" x14ac:dyDescent="0.25">
      <c r="A48" s="192"/>
      <c r="B48" s="11" t="s">
        <v>998</v>
      </c>
      <c r="C48" s="20">
        <v>0</v>
      </c>
    </row>
    <row r="49" spans="1:3" x14ac:dyDescent="0.25">
      <c r="A49" s="192"/>
      <c r="B49" s="11" t="s">
        <v>999</v>
      </c>
      <c r="C49" s="20">
        <v>1</v>
      </c>
    </row>
    <row r="50" spans="1:3" x14ac:dyDescent="0.25">
      <c r="A50" s="192"/>
      <c r="B50" s="11" t="s">
        <v>1000</v>
      </c>
      <c r="C50" s="20">
        <v>0</v>
      </c>
    </row>
    <row r="51" spans="1:3" x14ac:dyDescent="0.25">
      <c r="A51" s="193"/>
      <c r="B51" s="11" t="s">
        <v>1001</v>
      </c>
      <c r="C51" s="20">
        <v>2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0</v>
      </c>
    </row>
    <row r="56" spans="1:3" x14ac:dyDescent="0.25">
      <c r="A56" s="191" t="s">
        <v>79</v>
      </c>
      <c r="B56" s="11" t="s">
        <v>1003</v>
      </c>
      <c r="C56" s="20">
        <v>24</v>
      </c>
    </row>
    <row r="57" spans="1:3" x14ac:dyDescent="0.25">
      <c r="A57" s="193"/>
      <c r="B57" s="11" t="s">
        <v>1004</v>
      </c>
      <c r="C57" s="20">
        <v>128</v>
      </c>
    </row>
    <row r="58" spans="1:3" x14ac:dyDescent="0.25">
      <c r="A58" s="191" t="s">
        <v>1005</v>
      </c>
      <c r="B58" s="11" t="s">
        <v>1006</v>
      </c>
      <c r="C58" s="20">
        <v>0</v>
      </c>
    </row>
    <row r="59" spans="1:3" x14ac:dyDescent="0.25">
      <c r="A59" s="193"/>
      <c r="B59" s="11" t="s">
        <v>1007</v>
      </c>
      <c r="C59" s="20">
        <v>0</v>
      </c>
    </row>
    <row r="60" spans="1:3" x14ac:dyDescent="0.25">
      <c r="A60" s="191" t="s">
        <v>1008</v>
      </c>
      <c r="B60" s="11" t="s">
        <v>1006</v>
      </c>
      <c r="C60" s="20">
        <v>18</v>
      </c>
    </row>
    <row r="61" spans="1:3" x14ac:dyDescent="0.25">
      <c r="A61" s="193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0">
        <v>514</v>
      </c>
    </row>
    <row r="66" spans="1:3" x14ac:dyDescent="0.25">
      <c r="A66" s="192"/>
      <c r="B66" s="11" t="s">
        <v>1010</v>
      </c>
      <c r="C66" s="20">
        <v>39</v>
      </c>
    </row>
    <row r="67" spans="1:3" x14ac:dyDescent="0.25">
      <c r="A67" s="192"/>
      <c r="B67" s="11" t="s">
        <v>1011</v>
      </c>
      <c r="C67" s="20">
        <v>55</v>
      </c>
    </row>
    <row r="68" spans="1:3" x14ac:dyDescent="0.25">
      <c r="A68" s="192"/>
      <c r="B68" s="11" t="s">
        <v>1012</v>
      </c>
      <c r="C68" s="20">
        <v>91</v>
      </c>
    </row>
    <row r="69" spans="1:3" x14ac:dyDescent="0.25">
      <c r="A69" s="193"/>
      <c r="B69" s="11" t="s">
        <v>1013</v>
      </c>
      <c r="C69" s="20">
        <v>43</v>
      </c>
    </row>
    <row r="70" spans="1:3" x14ac:dyDescent="0.25">
      <c r="A70" s="191" t="s">
        <v>1014</v>
      </c>
      <c r="B70" s="11" t="s">
        <v>1015</v>
      </c>
      <c r="C70" s="20">
        <v>6</v>
      </c>
    </row>
    <row r="71" spans="1:3" x14ac:dyDescent="0.25">
      <c r="A71" s="193"/>
      <c r="B71" s="11" t="s">
        <v>1016</v>
      </c>
      <c r="C71" s="20">
        <v>2</v>
      </c>
    </row>
    <row r="72" spans="1:3" x14ac:dyDescent="0.25">
      <c r="A72" s="191" t="s">
        <v>1017</v>
      </c>
      <c r="B72" s="11" t="s">
        <v>1018</v>
      </c>
      <c r="C72" s="20">
        <v>251</v>
      </c>
    </row>
    <row r="73" spans="1:3" x14ac:dyDescent="0.25">
      <c r="A73" s="192"/>
      <c r="B73" s="11" t="s">
        <v>1019</v>
      </c>
      <c r="C73" s="20">
        <v>20</v>
      </c>
    </row>
    <row r="74" spans="1:3" x14ac:dyDescent="0.25">
      <c r="A74" s="192"/>
      <c r="B74" s="11" t="s">
        <v>1020</v>
      </c>
      <c r="C74" s="20">
        <v>5</v>
      </c>
    </row>
    <row r="75" spans="1:3" x14ac:dyDescent="0.25">
      <c r="A75" s="192"/>
      <c r="B75" s="11" t="s">
        <v>1021</v>
      </c>
      <c r="C75" s="20">
        <v>129</v>
      </c>
    </row>
    <row r="76" spans="1:3" x14ac:dyDescent="0.25">
      <c r="A76" s="193"/>
      <c r="B76" s="11" t="s">
        <v>1013</v>
      </c>
      <c r="C76" s="20">
        <v>182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0">
        <v>198</v>
      </c>
    </row>
    <row r="87" spans="1:3" x14ac:dyDescent="0.25">
      <c r="A87" s="193"/>
      <c r="B87" s="11" t="s">
        <v>1013</v>
      </c>
      <c r="C87" s="20">
        <v>240</v>
      </c>
    </row>
    <row r="88" spans="1:3" x14ac:dyDescent="0.25">
      <c r="A88" s="191" t="s">
        <v>1028</v>
      </c>
      <c r="B88" s="11" t="s">
        <v>1018</v>
      </c>
      <c r="C88" s="20">
        <v>93</v>
      </c>
    </row>
    <row r="89" spans="1:3" x14ac:dyDescent="0.25">
      <c r="A89" s="193"/>
      <c r="B89" s="11" t="s">
        <v>1013</v>
      </c>
      <c r="C89" s="20">
        <v>96</v>
      </c>
    </row>
    <row r="90" spans="1:3" x14ac:dyDescent="0.25">
      <c r="A90" s="191" t="s">
        <v>1029</v>
      </c>
      <c r="B90" s="11" t="s">
        <v>1018</v>
      </c>
      <c r="C90" s="20">
        <v>103</v>
      </c>
    </row>
    <row r="91" spans="1:3" x14ac:dyDescent="0.25">
      <c r="A91" s="193"/>
      <c r="B91" s="11" t="s">
        <v>1013</v>
      </c>
      <c r="C91" s="20">
        <v>324</v>
      </c>
    </row>
    <row r="92" spans="1:3" x14ac:dyDescent="0.25">
      <c r="A92" s="191" t="s">
        <v>1030</v>
      </c>
      <c r="B92" s="11" t="s">
        <v>1018</v>
      </c>
      <c r="C92" s="20">
        <v>0</v>
      </c>
    </row>
    <row r="93" spans="1:3" x14ac:dyDescent="0.25">
      <c r="A93" s="193"/>
      <c r="B93" s="11" t="s">
        <v>1013</v>
      </c>
      <c r="C93" s="20">
        <v>0</v>
      </c>
    </row>
    <row r="94" spans="1:3" x14ac:dyDescent="0.25">
      <c r="A94" s="191" t="s">
        <v>1031</v>
      </c>
      <c r="B94" s="11" t="s">
        <v>1018</v>
      </c>
      <c r="C94" s="20">
        <v>27</v>
      </c>
    </row>
    <row r="95" spans="1:3" x14ac:dyDescent="0.25">
      <c r="A95" s="193"/>
      <c r="B95" s="11" t="s">
        <v>1013</v>
      </c>
      <c r="C95" s="20">
        <v>5</v>
      </c>
    </row>
    <row r="96" spans="1:3" x14ac:dyDescent="0.25">
      <c r="A96" s="191" t="s">
        <v>1032</v>
      </c>
      <c r="B96" s="11" t="s">
        <v>1018</v>
      </c>
      <c r="C96" s="20">
        <v>13</v>
      </c>
    </row>
    <row r="97" spans="1:3" x14ac:dyDescent="0.25">
      <c r="A97" s="193"/>
      <c r="B97" s="11" t="s">
        <v>1013</v>
      </c>
      <c r="C97" s="20">
        <v>9</v>
      </c>
    </row>
    <row r="98" spans="1:3" x14ac:dyDescent="0.25">
      <c r="A98" s="191" t="s">
        <v>1033</v>
      </c>
      <c r="B98" s="11" t="s">
        <v>1018</v>
      </c>
      <c r="C98" s="20">
        <v>0</v>
      </c>
    </row>
    <row r="99" spans="1:3" x14ac:dyDescent="0.25">
      <c r="A99" s="193"/>
      <c r="B99" s="11" t="s">
        <v>1013</v>
      </c>
      <c r="C99" s="20">
        <v>4</v>
      </c>
    </row>
    <row r="100" spans="1:3" x14ac:dyDescent="0.25">
      <c r="A100" s="10" t="s">
        <v>1034</v>
      </c>
      <c r="B100" s="15"/>
      <c r="C100" s="20">
        <v>6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0">
        <v>0</v>
      </c>
    </row>
    <row r="106" spans="1:3" x14ac:dyDescent="0.25">
      <c r="A106" s="193"/>
      <c r="B106" s="11" t="s">
        <v>1039</v>
      </c>
      <c r="C106" s="20">
        <v>41</v>
      </c>
    </row>
    <row r="107" spans="1:3" x14ac:dyDescent="0.25">
      <c r="A107" s="10" t="s">
        <v>1040</v>
      </c>
      <c r="B107" s="15"/>
      <c r="C107" s="20">
        <v>14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21"/>
    </row>
  </sheetData>
  <sheetProtection algorithmName="SHA-512" hashValue="8xCNSs/Rsnoy9wFVTjGul52EeqrXOWwZA1Zl5PbnQr9MWT16hv1F7QgMlVrw010JgWwHZrCjXHzwOCAbO/fb7A==" saltValue="xDYovF5r3Tfp9+AprdsJ+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1" t="s">
        <v>1049</v>
      </c>
      <c r="C5" s="20">
        <v>165</v>
      </c>
    </row>
    <row r="6" spans="1:3" x14ac:dyDescent="0.25">
      <c r="A6" s="192"/>
      <c r="B6" s="31" t="s">
        <v>304</v>
      </c>
      <c r="C6" s="20">
        <v>366</v>
      </c>
    </row>
    <row r="7" spans="1:3" x14ac:dyDescent="0.25">
      <c r="A7" s="192"/>
      <c r="B7" s="31" t="s">
        <v>1050</v>
      </c>
      <c r="C7" s="20">
        <v>15</v>
      </c>
    </row>
    <row r="8" spans="1:3" x14ac:dyDescent="0.25">
      <c r="A8" s="192"/>
      <c r="B8" s="31" t="s">
        <v>1051</v>
      </c>
      <c r="C8" s="20">
        <v>2</v>
      </c>
    </row>
    <row r="9" spans="1:3" x14ac:dyDescent="0.25">
      <c r="A9" s="192"/>
      <c r="B9" s="31" t="s">
        <v>1052</v>
      </c>
      <c r="C9" s="20">
        <v>0</v>
      </c>
    </row>
    <row r="10" spans="1:3" x14ac:dyDescent="0.25">
      <c r="A10" s="192"/>
      <c r="B10" s="31" t="s">
        <v>1053</v>
      </c>
      <c r="C10" s="20">
        <v>0</v>
      </c>
    </row>
    <row r="11" spans="1:3" x14ac:dyDescent="0.25">
      <c r="A11" s="193"/>
      <c r="B11" s="31" t="s">
        <v>1054</v>
      </c>
      <c r="C11" s="20">
        <v>0</v>
      </c>
    </row>
    <row r="12" spans="1:3" x14ac:dyDescent="0.25">
      <c r="A12" s="191" t="s">
        <v>1055</v>
      </c>
      <c r="B12" s="31" t="s">
        <v>65</v>
      </c>
      <c r="C12" s="20">
        <v>77</v>
      </c>
    </row>
    <row r="13" spans="1:3" x14ac:dyDescent="0.25">
      <c r="A13" s="192"/>
      <c r="B13" s="31" t="s">
        <v>1056</v>
      </c>
      <c r="C13" s="20">
        <v>51</v>
      </c>
    </row>
    <row r="14" spans="1:3" x14ac:dyDescent="0.25">
      <c r="A14" s="192"/>
      <c r="B14" s="31" t="s">
        <v>1057</v>
      </c>
      <c r="C14" s="20">
        <v>18</v>
      </c>
    </row>
    <row r="15" spans="1:3" x14ac:dyDescent="0.25">
      <c r="A15" s="193"/>
      <c r="B15" s="31" t="s">
        <v>1058</v>
      </c>
      <c r="C15" s="20">
        <v>13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0">
        <v>1</v>
      </c>
    </row>
    <row r="20" spans="1:3" x14ac:dyDescent="0.25">
      <c r="A20" s="10" t="s">
        <v>1061</v>
      </c>
      <c r="B20" s="32"/>
      <c r="C20" s="20">
        <v>1</v>
      </c>
    </row>
    <row r="21" spans="1:3" x14ac:dyDescent="0.25">
      <c r="A21" s="10" t="s">
        <v>1062</v>
      </c>
      <c r="B21" s="32"/>
      <c r="C21" s="20">
        <v>9</v>
      </c>
    </row>
    <row r="22" spans="1:3" x14ac:dyDescent="0.25">
      <c r="A22" s="10" t="s">
        <v>1063</v>
      </c>
      <c r="B22" s="32"/>
      <c r="C22" s="20">
        <v>13</v>
      </c>
    </row>
    <row r="23" spans="1:3" x14ac:dyDescent="0.25">
      <c r="A23" s="10" t="s">
        <v>1064</v>
      </c>
      <c r="B23" s="32"/>
      <c r="C23" s="20">
        <v>9</v>
      </c>
    </row>
    <row r="24" spans="1:3" x14ac:dyDescent="0.25">
      <c r="A24" s="10" t="s">
        <v>1065</v>
      </c>
      <c r="B24" s="32"/>
      <c r="C24" s="20">
        <v>9</v>
      </c>
    </row>
    <row r="25" spans="1:3" x14ac:dyDescent="0.25">
      <c r="A25" s="10" t="s">
        <v>1066</v>
      </c>
      <c r="B25" s="32"/>
      <c r="C25" s="20">
        <v>1</v>
      </c>
    </row>
    <row r="26" spans="1:3" x14ac:dyDescent="0.25">
      <c r="A26" s="10" t="s">
        <v>1067</v>
      </c>
      <c r="B26" s="32"/>
      <c r="C26" s="33"/>
    </row>
    <row r="27" spans="1:3" x14ac:dyDescent="0.25">
      <c r="A27" s="10" t="s">
        <v>1068</v>
      </c>
      <c r="B27" s="32"/>
      <c r="C27" s="33"/>
    </row>
    <row r="28" spans="1:3" x14ac:dyDescent="0.25">
      <c r="A28" s="10" t="s">
        <v>1069</v>
      </c>
      <c r="B28" s="32"/>
      <c r="C28" s="33"/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0">
        <v>1</v>
      </c>
    </row>
    <row r="33" spans="1:6" x14ac:dyDescent="0.25">
      <c r="A33" s="10" t="s">
        <v>1072</v>
      </c>
      <c r="B33" s="32"/>
      <c r="C33" s="20">
        <v>30</v>
      </c>
    </row>
    <row r="34" spans="1:6" x14ac:dyDescent="0.25">
      <c r="A34" s="10" t="s">
        <v>1073</v>
      </c>
      <c r="B34" s="32"/>
      <c r="C34" s="20">
        <v>65</v>
      </c>
    </row>
    <row r="35" spans="1:6" x14ac:dyDescent="0.25">
      <c r="A35" s="10" t="s">
        <v>1074</v>
      </c>
      <c r="B35" s="32"/>
      <c r="C35" s="20">
        <v>44</v>
      </c>
    </row>
    <row r="36" spans="1:6" x14ac:dyDescent="0.25">
      <c r="A36" s="10" t="s">
        <v>1075</v>
      </c>
      <c r="B36" s="32"/>
      <c r="C36" s="20">
        <v>16</v>
      </c>
    </row>
    <row r="37" spans="1:6" x14ac:dyDescent="0.25">
      <c r="A37" s="10" t="s">
        <v>1076</v>
      </c>
      <c r="B37" s="32"/>
      <c r="C37" s="20">
        <v>60</v>
      </c>
    </row>
    <row r="38" spans="1:6" x14ac:dyDescent="0.25">
      <c r="A38" s="10" t="s">
        <v>1077</v>
      </c>
      <c r="B38" s="32"/>
      <c r="C38" s="20">
        <v>13</v>
      </c>
    </row>
    <row r="39" spans="1:6" x14ac:dyDescent="0.25">
      <c r="A39" s="10" t="s">
        <v>1078</v>
      </c>
      <c r="B39" s="32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0">
        <v>6</v>
      </c>
    </row>
    <row r="44" spans="1:6" x14ac:dyDescent="0.25">
      <c r="A44" s="10" t="s">
        <v>114</v>
      </c>
      <c r="B44" s="32"/>
      <c r="C44" s="20">
        <v>5</v>
      </c>
    </row>
    <row r="45" spans="1:6" x14ac:dyDescent="0.25">
      <c r="A45" s="10" t="s">
        <v>1080</v>
      </c>
      <c r="B45" s="32"/>
      <c r="C45" s="20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8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9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9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9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9"/>
      <c r="B52" s="11" t="s">
        <v>334</v>
      </c>
      <c r="C52" s="12">
        <v>32</v>
      </c>
      <c r="D52" s="12">
        <v>0</v>
      </c>
      <c r="E52" s="12">
        <v>0</v>
      </c>
      <c r="F52" s="20">
        <v>2</v>
      </c>
    </row>
    <row r="53" spans="1:6" x14ac:dyDescent="0.25">
      <c r="A53" s="189"/>
      <c r="B53" s="11" t="s">
        <v>1087</v>
      </c>
      <c r="C53" s="12">
        <v>311</v>
      </c>
      <c r="D53" s="12">
        <v>56</v>
      </c>
      <c r="E53" s="12">
        <v>0</v>
      </c>
      <c r="F53" s="20">
        <v>22</v>
      </c>
    </row>
    <row r="54" spans="1:6" x14ac:dyDescent="0.25">
      <c r="A54" s="189"/>
      <c r="B54" s="11" t="s">
        <v>1088</v>
      </c>
      <c r="C54" s="12">
        <v>95</v>
      </c>
      <c r="D54" s="12">
        <v>14</v>
      </c>
      <c r="E54" s="12">
        <v>0</v>
      </c>
      <c r="F54" s="20">
        <v>3</v>
      </c>
    </row>
    <row r="55" spans="1:6" x14ac:dyDescent="0.25">
      <c r="A55" s="189"/>
      <c r="B55" s="11" t="s">
        <v>1089</v>
      </c>
      <c r="C55" s="12">
        <v>17</v>
      </c>
      <c r="D55" s="12">
        <v>1</v>
      </c>
      <c r="E55" s="12">
        <v>0</v>
      </c>
      <c r="F55" s="20">
        <v>0</v>
      </c>
    </row>
    <row r="56" spans="1:6" x14ac:dyDescent="0.25">
      <c r="A56" s="189"/>
      <c r="B56" s="11" t="s">
        <v>1090</v>
      </c>
      <c r="C56" s="12">
        <v>0</v>
      </c>
      <c r="D56" s="12">
        <v>2</v>
      </c>
      <c r="E56" s="12">
        <v>0</v>
      </c>
      <c r="F56" s="20">
        <v>0</v>
      </c>
    </row>
    <row r="57" spans="1:6" x14ac:dyDescent="0.25">
      <c r="A57" s="189"/>
      <c r="B57" s="11" t="s">
        <v>1091</v>
      </c>
      <c r="C57" s="12">
        <v>31</v>
      </c>
      <c r="D57" s="12">
        <v>4</v>
      </c>
      <c r="E57" s="12">
        <v>0</v>
      </c>
      <c r="F57" s="20">
        <v>4</v>
      </c>
    </row>
    <row r="58" spans="1:6" x14ac:dyDescent="0.25">
      <c r="A58" s="189"/>
      <c r="B58" s="11" t="s">
        <v>1092</v>
      </c>
      <c r="C58" s="12">
        <v>44</v>
      </c>
      <c r="D58" s="12">
        <v>0</v>
      </c>
      <c r="E58" s="12">
        <v>0</v>
      </c>
      <c r="F58" s="20">
        <v>2</v>
      </c>
    </row>
    <row r="59" spans="1:6" x14ac:dyDescent="0.25">
      <c r="A59" s="189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9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9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189"/>
      <c r="B62" s="11" t="s">
        <v>1095</v>
      </c>
      <c r="C62" s="12">
        <v>6</v>
      </c>
      <c r="D62" s="12">
        <v>0</v>
      </c>
      <c r="E62" s="12">
        <v>0</v>
      </c>
      <c r="F62" s="20">
        <v>1</v>
      </c>
    </row>
    <row r="63" spans="1:6" x14ac:dyDescent="0.25">
      <c r="A63" s="189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9"/>
      <c r="B64" s="11" t="s">
        <v>1097</v>
      </c>
      <c r="C64" s="12">
        <v>29</v>
      </c>
      <c r="D64" s="12">
        <v>0</v>
      </c>
      <c r="E64" s="12">
        <v>0</v>
      </c>
      <c r="F64" s="20">
        <v>4</v>
      </c>
    </row>
    <row r="65" spans="1:6" x14ac:dyDescent="0.25">
      <c r="A65" s="189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90"/>
      <c r="B66" s="11" t="s">
        <v>1099</v>
      </c>
      <c r="C66" s="12">
        <v>4</v>
      </c>
      <c r="D66" s="12">
        <v>0</v>
      </c>
      <c r="E66" s="12">
        <v>0</v>
      </c>
      <c r="F66" s="20">
        <v>0</v>
      </c>
    </row>
    <row r="67" spans="1:6" x14ac:dyDescent="0.25">
      <c r="A67" s="202" t="s">
        <v>1100</v>
      </c>
      <c r="B67" s="203"/>
      <c r="C67" s="28">
        <v>569</v>
      </c>
      <c r="D67" s="28">
        <v>77</v>
      </c>
      <c r="E67" s="28">
        <v>0</v>
      </c>
      <c r="F67" s="28">
        <v>38</v>
      </c>
    </row>
    <row r="68" spans="1:6" x14ac:dyDescent="0.25">
      <c r="A68" s="188" t="s">
        <v>977</v>
      </c>
      <c r="B68" s="11" t="s">
        <v>1101</v>
      </c>
      <c r="C68" s="16"/>
      <c r="D68" s="16"/>
      <c r="E68" s="16"/>
      <c r="F68" s="33"/>
    </row>
    <row r="69" spans="1:6" x14ac:dyDescent="0.25">
      <c r="A69" s="189"/>
      <c r="B69" s="11" t="s">
        <v>1102</v>
      </c>
      <c r="C69" s="16"/>
      <c r="D69" s="16"/>
      <c r="E69" s="16"/>
      <c r="F69" s="33"/>
    </row>
    <row r="70" spans="1:6" x14ac:dyDescent="0.25">
      <c r="A70" s="190"/>
      <c r="B70" s="11" t="s">
        <v>111</v>
      </c>
      <c r="C70" s="16"/>
      <c r="D70" s="16"/>
      <c r="E70" s="16"/>
      <c r="F70" s="33"/>
    </row>
    <row r="71" spans="1:6" x14ac:dyDescent="0.25">
      <c r="A71" s="202" t="s">
        <v>1103</v>
      </c>
      <c r="B71" s="203"/>
      <c r="C71" s="34"/>
      <c r="D71" s="34"/>
      <c r="E71" s="34"/>
      <c r="F71" s="34"/>
    </row>
    <row r="72" spans="1:6" x14ac:dyDescent="0.25">
      <c r="A72" s="21"/>
    </row>
  </sheetData>
  <sheetProtection algorithmName="SHA-512" hashValue="kEsz/mE+f31kJJ4VfSG2lL7BlwzTMnrcwFG3UJ21X2E88Bq25IhGBhusKIMtHVUGNfL9icG8etREaaP2n4L8xg==" saltValue="ioYVG6jziRjjg1hf+5DA3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0">
        <v>572</v>
      </c>
    </row>
    <row r="6" spans="1:3" x14ac:dyDescent="0.25">
      <c r="A6" s="189"/>
      <c r="B6" s="11" t="s">
        <v>1049</v>
      </c>
      <c r="C6" s="20">
        <v>17</v>
      </c>
    </row>
    <row r="7" spans="1:3" x14ac:dyDescent="0.25">
      <c r="A7" s="189"/>
      <c r="B7" s="11" t="s">
        <v>1108</v>
      </c>
      <c r="C7" s="20">
        <v>1360</v>
      </c>
    </row>
    <row r="8" spans="1:3" x14ac:dyDescent="0.25">
      <c r="A8" s="189"/>
      <c r="B8" s="11" t="s">
        <v>1109</v>
      </c>
      <c r="C8" s="20">
        <v>142</v>
      </c>
    </row>
    <row r="9" spans="1:3" x14ac:dyDescent="0.25">
      <c r="A9" s="189"/>
      <c r="B9" s="11" t="s">
        <v>1051</v>
      </c>
      <c r="C9" s="20">
        <v>4</v>
      </c>
    </row>
    <row r="10" spans="1:3" x14ac:dyDescent="0.25">
      <c r="A10" s="189"/>
      <c r="B10" s="11" t="s">
        <v>1052</v>
      </c>
      <c r="C10" s="33"/>
    </row>
    <row r="11" spans="1:3" x14ac:dyDescent="0.25">
      <c r="A11" s="189"/>
      <c r="B11" s="11" t="s">
        <v>1110</v>
      </c>
      <c r="C11" s="33"/>
    </row>
    <row r="12" spans="1:3" x14ac:dyDescent="0.25">
      <c r="A12" s="190"/>
      <c r="B12" s="11" t="s">
        <v>1111</v>
      </c>
      <c r="C12" s="33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526</v>
      </c>
    </row>
    <row r="17" spans="1:3" x14ac:dyDescent="0.25">
      <c r="A17" s="19" t="s">
        <v>1114</v>
      </c>
      <c r="B17" s="15"/>
      <c r="C17" s="20">
        <v>24</v>
      </c>
    </row>
    <row r="18" spans="1:3" x14ac:dyDescent="0.25">
      <c r="A18" s="19" t="s">
        <v>1115</v>
      </c>
      <c r="B18" s="15"/>
      <c r="C18" s="20">
        <v>392</v>
      </c>
    </row>
    <row r="19" spans="1:3" x14ac:dyDescent="0.25">
      <c r="A19" s="19" t="s">
        <v>1116</v>
      </c>
      <c r="B19" s="15"/>
      <c r="C19" s="20">
        <v>16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8</v>
      </c>
    </row>
    <row r="24" spans="1:3" x14ac:dyDescent="0.25">
      <c r="A24" s="19" t="s">
        <v>1119</v>
      </c>
      <c r="B24" s="15"/>
      <c r="C24" s="20">
        <v>87</v>
      </c>
    </row>
    <row r="25" spans="1:3" x14ac:dyDescent="0.25">
      <c r="A25" s="19" t="s">
        <v>1120</v>
      </c>
      <c r="B25" s="15"/>
      <c r="C25" s="20">
        <v>1</v>
      </c>
    </row>
    <row r="26" spans="1:3" x14ac:dyDescent="0.25">
      <c r="A26" s="19" t="s">
        <v>1121</v>
      </c>
      <c r="B26" s="15"/>
      <c r="C26" s="20">
        <v>1</v>
      </c>
    </row>
    <row r="27" spans="1:3" x14ac:dyDescent="0.25">
      <c r="A27" s="19" t="s">
        <v>1122</v>
      </c>
      <c r="B27" s="15"/>
      <c r="C27" s="20">
        <v>1</v>
      </c>
    </row>
    <row r="28" spans="1:3" x14ac:dyDescent="0.25">
      <c r="A28" s="19" t="s">
        <v>1123</v>
      </c>
      <c r="B28" s="15"/>
      <c r="C28" s="20">
        <v>328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11</v>
      </c>
    </row>
    <row r="38" spans="1:3" x14ac:dyDescent="0.25">
      <c r="A38" s="19" t="s">
        <v>1128</v>
      </c>
      <c r="B38" s="15"/>
      <c r="C38" s="20">
        <v>137</v>
      </c>
    </row>
    <row r="39" spans="1:3" x14ac:dyDescent="0.25">
      <c r="A39" s="19" t="s">
        <v>1129</v>
      </c>
      <c r="B39" s="15"/>
      <c r="C39" s="20">
        <v>273</v>
      </c>
    </row>
    <row r="40" spans="1:3" x14ac:dyDescent="0.25">
      <c r="A40" s="19" t="s">
        <v>1130</v>
      </c>
      <c r="B40" s="15"/>
      <c r="C40" s="20">
        <v>38</v>
      </c>
    </row>
    <row r="41" spans="1:3" x14ac:dyDescent="0.25">
      <c r="A41" s="19" t="s">
        <v>1131</v>
      </c>
      <c r="B41" s="15"/>
      <c r="C41" s="20">
        <v>204</v>
      </c>
    </row>
    <row r="42" spans="1:3" x14ac:dyDescent="0.25">
      <c r="A42" s="19" t="s">
        <v>1132</v>
      </c>
      <c r="B42" s="15"/>
      <c r="C42" s="20">
        <v>335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2</v>
      </c>
    </row>
    <row r="47" spans="1:3" x14ac:dyDescent="0.25">
      <c r="A47" s="19" t="s">
        <v>1135</v>
      </c>
      <c r="B47" s="15"/>
      <c r="C47" s="20">
        <v>11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0">
        <v>209</v>
      </c>
    </row>
    <row r="52" spans="1:6" x14ac:dyDescent="0.25">
      <c r="A52" s="189"/>
      <c r="B52" s="11" t="s">
        <v>1139</v>
      </c>
      <c r="C52" s="20">
        <v>430</v>
      </c>
    </row>
    <row r="53" spans="1:6" x14ac:dyDescent="0.25">
      <c r="A53" s="189"/>
      <c r="B53" s="11" t="s">
        <v>1140</v>
      </c>
      <c r="C53" s="20">
        <v>145</v>
      </c>
    </row>
    <row r="54" spans="1:6" x14ac:dyDescent="0.25">
      <c r="A54" s="190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6</v>
      </c>
    </row>
    <row r="59" spans="1:6" x14ac:dyDescent="0.25">
      <c r="A59" s="19" t="s">
        <v>114</v>
      </c>
      <c r="B59" s="15"/>
      <c r="C59" s="20">
        <v>2</v>
      </c>
    </row>
    <row r="60" spans="1:6" x14ac:dyDescent="0.25">
      <c r="A60" s="19" t="s">
        <v>1080</v>
      </c>
      <c r="B60" s="15"/>
      <c r="C60" s="20">
        <v>4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1</v>
      </c>
      <c r="E63" s="12">
        <v>0</v>
      </c>
      <c r="F63" s="20">
        <v>0</v>
      </c>
    </row>
    <row r="64" spans="1:6" x14ac:dyDescent="0.25">
      <c r="A64" s="189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9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9"/>
      <c r="B66" s="11" t="s">
        <v>1086</v>
      </c>
      <c r="C66" s="12">
        <v>1</v>
      </c>
      <c r="D66" s="12">
        <v>0</v>
      </c>
      <c r="E66" s="12">
        <v>0</v>
      </c>
      <c r="F66" s="20">
        <v>0</v>
      </c>
    </row>
    <row r="67" spans="1:6" x14ac:dyDescent="0.25">
      <c r="A67" s="189"/>
      <c r="B67" s="11" t="s">
        <v>334</v>
      </c>
      <c r="C67" s="12">
        <v>57</v>
      </c>
      <c r="D67" s="12">
        <v>3</v>
      </c>
      <c r="E67" s="12">
        <v>2</v>
      </c>
      <c r="F67" s="20">
        <v>3</v>
      </c>
    </row>
    <row r="68" spans="1:6" x14ac:dyDescent="0.25">
      <c r="A68" s="189"/>
      <c r="B68" s="11" t="s">
        <v>1142</v>
      </c>
      <c r="C68" s="12">
        <v>778</v>
      </c>
      <c r="D68" s="12">
        <v>181</v>
      </c>
      <c r="E68" s="12">
        <v>7</v>
      </c>
      <c r="F68" s="20">
        <v>150</v>
      </c>
    </row>
    <row r="69" spans="1:6" x14ac:dyDescent="0.25">
      <c r="A69" s="189"/>
      <c r="B69" s="11" t="s">
        <v>1143</v>
      </c>
      <c r="C69" s="12">
        <v>461</v>
      </c>
      <c r="D69" s="12">
        <v>38</v>
      </c>
      <c r="E69" s="12">
        <v>4</v>
      </c>
      <c r="F69" s="20">
        <v>36</v>
      </c>
    </row>
    <row r="70" spans="1:6" x14ac:dyDescent="0.25">
      <c r="A70" s="189"/>
      <c r="B70" s="11" t="s">
        <v>1089</v>
      </c>
      <c r="C70" s="12">
        <v>42</v>
      </c>
      <c r="D70" s="12">
        <v>13</v>
      </c>
      <c r="E70" s="12">
        <v>0</v>
      </c>
      <c r="F70" s="20">
        <v>12</v>
      </c>
    </row>
    <row r="71" spans="1:6" x14ac:dyDescent="0.25">
      <c r="A71" s="189"/>
      <c r="B71" s="11" t="s">
        <v>1144</v>
      </c>
      <c r="C71" s="12">
        <v>1</v>
      </c>
      <c r="D71" s="12">
        <v>0</v>
      </c>
      <c r="E71" s="12">
        <v>1</v>
      </c>
      <c r="F71" s="20">
        <v>0</v>
      </c>
    </row>
    <row r="72" spans="1:6" x14ac:dyDescent="0.25">
      <c r="A72" s="189"/>
      <c r="B72" s="11" t="s">
        <v>1145</v>
      </c>
      <c r="C72" s="12">
        <v>76</v>
      </c>
      <c r="D72" s="12">
        <v>78</v>
      </c>
      <c r="E72" s="12">
        <v>5</v>
      </c>
      <c r="F72" s="20">
        <v>62</v>
      </c>
    </row>
    <row r="73" spans="1:6" x14ac:dyDescent="0.25">
      <c r="A73" s="189"/>
      <c r="B73" s="11" t="s">
        <v>1146</v>
      </c>
      <c r="C73" s="12">
        <v>126</v>
      </c>
      <c r="D73" s="12">
        <v>72</v>
      </c>
      <c r="E73" s="12">
        <v>5</v>
      </c>
      <c r="F73" s="20">
        <v>43</v>
      </c>
    </row>
    <row r="74" spans="1:6" x14ac:dyDescent="0.25">
      <c r="A74" s="189"/>
      <c r="B74" s="11" t="s">
        <v>1093</v>
      </c>
      <c r="C74" s="12">
        <v>0</v>
      </c>
      <c r="D74" s="12">
        <v>0</v>
      </c>
      <c r="E74" s="12">
        <v>0</v>
      </c>
      <c r="F74" s="20">
        <v>0</v>
      </c>
    </row>
    <row r="75" spans="1:6" x14ac:dyDescent="0.25">
      <c r="A75" s="189"/>
      <c r="B75" s="11" t="s">
        <v>405</v>
      </c>
      <c r="C75" s="12">
        <v>8</v>
      </c>
      <c r="D75" s="12">
        <v>1</v>
      </c>
      <c r="E75" s="12">
        <v>0</v>
      </c>
      <c r="F75" s="20">
        <v>1</v>
      </c>
    </row>
    <row r="76" spans="1:6" x14ac:dyDescent="0.25">
      <c r="A76" s="189"/>
      <c r="B76" s="11" t="s">
        <v>1094</v>
      </c>
      <c r="C76" s="12">
        <v>6</v>
      </c>
      <c r="D76" s="12">
        <v>4</v>
      </c>
      <c r="E76" s="12">
        <v>0</v>
      </c>
      <c r="F76" s="20">
        <v>1</v>
      </c>
    </row>
    <row r="77" spans="1:6" x14ac:dyDescent="0.25">
      <c r="A77" s="189"/>
      <c r="B77" s="11" t="s">
        <v>1095</v>
      </c>
      <c r="C77" s="12">
        <v>49</v>
      </c>
      <c r="D77" s="12">
        <v>6</v>
      </c>
      <c r="E77" s="12">
        <v>1</v>
      </c>
      <c r="F77" s="20">
        <v>2</v>
      </c>
    </row>
    <row r="78" spans="1:6" x14ac:dyDescent="0.25">
      <c r="A78" s="189"/>
      <c r="B78" s="11" t="s">
        <v>1096</v>
      </c>
      <c r="C78" s="12">
        <v>10</v>
      </c>
      <c r="D78" s="12">
        <v>0</v>
      </c>
      <c r="E78" s="12">
        <v>0</v>
      </c>
      <c r="F78" s="20">
        <v>1</v>
      </c>
    </row>
    <row r="79" spans="1:6" x14ac:dyDescent="0.25">
      <c r="A79" s="189"/>
      <c r="B79" s="11" t="s">
        <v>1097</v>
      </c>
      <c r="C79" s="12">
        <v>467</v>
      </c>
      <c r="D79" s="12">
        <v>209</v>
      </c>
      <c r="E79" s="12">
        <v>5</v>
      </c>
      <c r="F79" s="20">
        <v>94</v>
      </c>
    </row>
    <row r="80" spans="1:6" x14ac:dyDescent="0.25">
      <c r="A80" s="189"/>
      <c r="B80" s="11" t="s">
        <v>1098</v>
      </c>
      <c r="C80" s="12">
        <v>3</v>
      </c>
      <c r="D80" s="12">
        <v>1</v>
      </c>
      <c r="E80" s="12">
        <v>1</v>
      </c>
      <c r="F80" s="20">
        <v>0</v>
      </c>
    </row>
    <row r="81" spans="1:6" x14ac:dyDescent="0.25">
      <c r="A81" s="190"/>
      <c r="B81" s="11" t="s">
        <v>1099</v>
      </c>
      <c r="C81" s="12">
        <v>3</v>
      </c>
      <c r="D81" s="12">
        <v>3</v>
      </c>
      <c r="E81" s="12">
        <v>0</v>
      </c>
      <c r="F81" s="20">
        <v>0</v>
      </c>
    </row>
    <row r="82" spans="1:6" x14ac:dyDescent="0.25">
      <c r="A82" s="204" t="s">
        <v>1100</v>
      </c>
      <c r="B82" s="205"/>
      <c r="C82" s="28">
        <v>2088</v>
      </c>
      <c r="D82" s="28">
        <v>610</v>
      </c>
      <c r="E82" s="28">
        <v>31</v>
      </c>
      <c r="F82" s="28">
        <v>405</v>
      </c>
    </row>
    <row r="83" spans="1:6" x14ac:dyDescent="0.25">
      <c r="A83" s="188" t="s">
        <v>1147</v>
      </c>
      <c r="B83" s="11" t="s">
        <v>1101</v>
      </c>
      <c r="C83" s="16"/>
      <c r="D83" s="16"/>
      <c r="E83" s="16"/>
      <c r="F83" s="33"/>
    </row>
    <row r="84" spans="1:6" x14ac:dyDescent="0.25">
      <c r="A84" s="189"/>
      <c r="B84" s="11" t="s">
        <v>1102</v>
      </c>
      <c r="C84" s="16"/>
      <c r="D84" s="16"/>
      <c r="E84" s="16"/>
      <c r="F84" s="33"/>
    </row>
    <row r="85" spans="1:6" x14ac:dyDescent="0.25">
      <c r="A85" s="190"/>
      <c r="B85" s="11" t="s">
        <v>111</v>
      </c>
      <c r="C85" s="16"/>
      <c r="D85" s="16"/>
      <c r="E85" s="16"/>
      <c r="F85" s="33"/>
    </row>
    <row r="86" spans="1:6" x14ac:dyDescent="0.25">
      <c r="A86" s="204" t="s">
        <v>1148</v>
      </c>
      <c r="B86" s="205"/>
      <c r="C86" s="34"/>
      <c r="D86" s="34"/>
      <c r="E86" s="34"/>
      <c r="F86" s="34"/>
    </row>
    <row r="87" spans="1:6" x14ac:dyDescent="0.25">
      <c r="A87" s="21"/>
    </row>
  </sheetData>
  <sheetProtection algorithmName="SHA-512" hashValue="gvDljdyO7vomWuY6myjgbx9mnVu5jZYAbTxINT9dQdO7e75hQH/nGmhmL7gU1UT4eYO+98uDoF1qjrLV+O0XAA==" saltValue="4mkPFU46IldcHfYlr4Sp7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6.285156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3</v>
      </c>
    </row>
    <row r="6" spans="1:3" ht="22.5" x14ac:dyDescent="0.25">
      <c r="A6" s="10" t="s">
        <v>1152</v>
      </c>
      <c r="B6" s="15"/>
      <c r="C6" s="20">
        <v>9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6</v>
      </c>
    </row>
    <row r="14" spans="1:3" ht="22.5" x14ac:dyDescent="0.25">
      <c r="A14" s="10" t="s">
        <v>1152</v>
      </c>
      <c r="B14" s="15"/>
      <c r="C14" s="20">
        <v>18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0</v>
      </c>
    </row>
    <row r="22" spans="1:3" x14ac:dyDescent="0.25">
      <c r="A22" s="10" t="s">
        <v>1159</v>
      </c>
      <c r="B22" s="15"/>
      <c r="C22" s="20">
        <v>0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5</v>
      </c>
    </row>
    <row r="29" spans="1:3" x14ac:dyDescent="0.25">
      <c r="A29" s="10" t="s">
        <v>1164</v>
      </c>
      <c r="B29" s="15"/>
      <c r="C29" s="20">
        <v>5</v>
      </c>
    </row>
    <row r="30" spans="1:3" x14ac:dyDescent="0.25">
      <c r="A30" s="10" t="s">
        <v>1165</v>
      </c>
      <c r="B30" s="15"/>
      <c r="C30" s="20">
        <v>3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3</v>
      </c>
    </row>
    <row r="35" spans="1:3" x14ac:dyDescent="0.25">
      <c r="A35" s="10" t="s">
        <v>1168</v>
      </c>
      <c r="B35" s="15"/>
      <c r="C35" s="20">
        <v>4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21"/>
    </row>
  </sheetData>
  <sheetProtection algorithmName="SHA-512" hashValue="12c9vOKbHGkxBIgt/+1joUbPCjB4hr8d/cDrQYJ6U7X4QQk+0ziAKbuTdT26vGC97jAtIbQWwPCZOIsEHcPPtQ==" saltValue="fWivTezsQtgmM+g8cqMOQ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7.1406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1</v>
      </c>
    </row>
    <row r="6" spans="1:3" x14ac:dyDescent="0.25">
      <c r="A6" s="10" t="s">
        <v>1173</v>
      </c>
      <c r="B6" s="15"/>
      <c r="C6" s="20">
        <v>100</v>
      </c>
    </row>
    <row r="7" spans="1:3" x14ac:dyDescent="0.25">
      <c r="A7" s="10" t="s">
        <v>1174</v>
      </c>
      <c r="B7" s="15"/>
      <c r="C7" s="20">
        <v>2</v>
      </c>
    </row>
    <row r="8" spans="1:3" x14ac:dyDescent="0.25">
      <c r="A8" s="10" t="s">
        <v>1175</v>
      </c>
      <c r="B8" s="15"/>
      <c r="C8" s="20">
        <v>12</v>
      </c>
    </row>
    <row r="9" spans="1:3" x14ac:dyDescent="0.25">
      <c r="A9" s="10" t="s">
        <v>1176</v>
      </c>
      <c r="B9" s="15"/>
      <c r="C9" s="20">
        <v>6</v>
      </c>
    </row>
    <row r="10" spans="1:3" x14ac:dyDescent="0.25">
      <c r="A10" s="10" t="s">
        <v>1177</v>
      </c>
      <c r="B10" s="15"/>
      <c r="C10" s="20">
        <v>3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11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0</v>
      </c>
    </row>
    <row r="21" spans="1:3" x14ac:dyDescent="0.25">
      <c r="A21" s="10" t="s">
        <v>1184</v>
      </c>
      <c r="B21" s="15"/>
      <c r="C21" s="20">
        <v>0</v>
      </c>
    </row>
    <row r="22" spans="1:3" x14ac:dyDescent="0.25">
      <c r="A22" s="10" t="s">
        <v>1185</v>
      </c>
      <c r="B22" s="15"/>
      <c r="C22" s="20">
        <v>4</v>
      </c>
    </row>
    <row r="23" spans="1:3" x14ac:dyDescent="0.25">
      <c r="A23" s="10" t="s">
        <v>1113</v>
      </c>
      <c r="B23" s="15"/>
      <c r="C23" s="20">
        <v>0</v>
      </c>
    </row>
    <row r="24" spans="1:3" x14ac:dyDescent="0.25">
      <c r="A24" s="10" t="s">
        <v>1186</v>
      </c>
      <c r="B24" s="15"/>
      <c r="C24" s="20">
        <v>0</v>
      </c>
    </row>
    <row r="25" spans="1:3" x14ac:dyDescent="0.25">
      <c r="A25" s="10" t="s">
        <v>1187</v>
      </c>
      <c r="B25" s="15"/>
      <c r="C25" s="20">
        <v>0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>
        <v>0</v>
      </c>
    </row>
    <row r="30" spans="1:3" x14ac:dyDescent="0.25">
      <c r="A30" s="10" t="s">
        <v>1184</v>
      </c>
      <c r="B30" s="15"/>
      <c r="C30" s="20">
        <v>0</v>
      </c>
    </row>
    <row r="31" spans="1:3" x14ac:dyDescent="0.25">
      <c r="A31" s="10" t="s">
        <v>1185</v>
      </c>
      <c r="B31" s="15"/>
      <c r="C31" s="20">
        <v>2</v>
      </c>
    </row>
    <row r="32" spans="1:3" x14ac:dyDescent="0.25">
      <c r="A32" s="10" t="s">
        <v>1113</v>
      </c>
      <c r="B32" s="15"/>
      <c r="C32" s="20">
        <v>0</v>
      </c>
    </row>
    <row r="33" spans="1:3" x14ac:dyDescent="0.25">
      <c r="A33" s="10" t="s">
        <v>1186</v>
      </c>
      <c r="B33" s="15"/>
      <c r="C33" s="20">
        <v>0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>
        <v>0</v>
      </c>
    </row>
    <row r="38" spans="1:3" x14ac:dyDescent="0.25">
      <c r="A38" s="10" t="s">
        <v>1184</v>
      </c>
      <c r="B38" s="15"/>
      <c r="C38" s="20">
        <v>0</v>
      </c>
    </row>
    <row r="39" spans="1:3" x14ac:dyDescent="0.25">
      <c r="A39" s="10" t="s">
        <v>1185</v>
      </c>
      <c r="B39" s="15"/>
      <c r="C39" s="20">
        <v>1</v>
      </c>
    </row>
    <row r="40" spans="1:3" x14ac:dyDescent="0.25">
      <c r="A40" s="10" t="s">
        <v>1113</v>
      </c>
      <c r="B40" s="15"/>
      <c r="C40" s="20">
        <v>0</v>
      </c>
    </row>
    <row r="41" spans="1:3" x14ac:dyDescent="0.25">
      <c r="A41" s="10" t="s">
        <v>1186</v>
      </c>
      <c r="B41" s="15"/>
      <c r="C41" s="20">
        <v>0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>
        <v>0</v>
      </c>
    </row>
    <row r="46" spans="1:3" x14ac:dyDescent="0.25">
      <c r="A46" s="10" t="s">
        <v>1184</v>
      </c>
      <c r="B46" s="15"/>
      <c r="C46" s="20">
        <v>0</v>
      </c>
    </row>
    <row r="47" spans="1:3" x14ac:dyDescent="0.25">
      <c r="A47" s="10" t="s">
        <v>1185</v>
      </c>
      <c r="B47" s="15"/>
      <c r="C47" s="20">
        <v>0</v>
      </c>
    </row>
    <row r="48" spans="1:3" x14ac:dyDescent="0.25">
      <c r="A48" s="10" t="s">
        <v>1113</v>
      </c>
      <c r="B48" s="15"/>
      <c r="C48" s="20">
        <v>0</v>
      </c>
    </row>
    <row r="49" spans="1:3" x14ac:dyDescent="0.25">
      <c r="A49" s="10" t="s">
        <v>1186</v>
      </c>
      <c r="B49" s="15"/>
      <c r="C49" s="20">
        <v>0</v>
      </c>
    </row>
    <row r="50" spans="1:3" x14ac:dyDescent="0.25">
      <c r="A50" s="21"/>
    </row>
  </sheetData>
  <sheetProtection algorithmName="SHA-512" hashValue="ahPOknGt6g8Hen3Gywd0cCGADzGEc9CpsviFL0R6jBmTOmbxibTh7P6jLyZsqd0jg60wkGoj5lXa7Y985K4b0w==" saltValue="iIVDhL8llm8xdnOEanCg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2" t="s">
        <v>645</v>
      </c>
      <c r="B4" s="203"/>
      <c r="C4" s="28">
        <v>191</v>
      </c>
      <c r="D4" s="28">
        <v>205</v>
      </c>
      <c r="E4" s="29">
        <v>-1</v>
      </c>
      <c r="F4" s="28">
        <v>557</v>
      </c>
      <c r="G4" s="28">
        <v>444</v>
      </c>
      <c r="H4" s="28">
        <v>61</v>
      </c>
      <c r="I4" s="28">
        <v>58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412</v>
      </c>
    </row>
    <row r="5" spans="1:16" ht="45" x14ac:dyDescent="0.25">
      <c r="A5" s="36" t="s">
        <v>646</v>
      </c>
      <c r="B5" s="36" t="s">
        <v>647</v>
      </c>
      <c r="C5" s="12">
        <v>3</v>
      </c>
      <c r="D5" s="12">
        <v>0</v>
      </c>
      <c r="E5" s="27">
        <v>0</v>
      </c>
      <c r="F5" s="12">
        <v>6</v>
      </c>
      <c r="G5" s="12">
        <v>4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4</v>
      </c>
    </row>
    <row r="6" spans="1:16" ht="33.75" x14ac:dyDescent="0.25">
      <c r="A6" s="36" t="s">
        <v>648</v>
      </c>
      <c r="B6" s="36" t="s">
        <v>649</v>
      </c>
      <c r="C6" s="12">
        <v>84</v>
      </c>
      <c r="D6" s="12">
        <v>85</v>
      </c>
      <c r="E6" s="27">
        <v>-1</v>
      </c>
      <c r="F6" s="12">
        <v>292</v>
      </c>
      <c r="G6" s="12">
        <v>243</v>
      </c>
      <c r="H6" s="12">
        <v>22</v>
      </c>
      <c r="I6" s="12">
        <v>19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220</v>
      </c>
    </row>
    <row r="7" spans="1:16" ht="22.5" x14ac:dyDescent="0.25">
      <c r="A7" s="36" t="s">
        <v>650</v>
      </c>
      <c r="B7" s="36" t="s">
        <v>651</v>
      </c>
      <c r="C7" s="12">
        <v>15</v>
      </c>
      <c r="D7" s="12">
        <v>16</v>
      </c>
      <c r="E7" s="27">
        <v>-1</v>
      </c>
      <c r="F7" s="12">
        <v>6</v>
      </c>
      <c r="G7" s="12">
        <v>3</v>
      </c>
      <c r="H7" s="12">
        <v>4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7</v>
      </c>
    </row>
    <row r="8" spans="1:16" ht="33.75" x14ac:dyDescent="0.25">
      <c r="A8" s="36" t="s">
        <v>652</v>
      </c>
      <c r="B8" s="36" t="s">
        <v>653</v>
      </c>
      <c r="C8" s="12">
        <v>2</v>
      </c>
      <c r="D8" s="12">
        <v>2</v>
      </c>
      <c r="E8" s="27">
        <v>0</v>
      </c>
      <c r="F8" s="12">
        <v>2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ht="45" x14ac:dyDescent="0.25">
      <c r="A9" s="36" t="s">
        <v>654</v>
      </c>
      <c r="B9" s="36" t="s">
        <v>655</v>
      </c>
      <c r="C9" s="12">
        <v>13</v>
      </c>
      <c r="D9" s="12">
        <v>9</v>
      </c>
      <c r="E9" s="27">
        <v>0</v>
      </c>
      <c r="F9" s="12">
        <v>35</v>
      </c>
      <c r="G9" s="12">
        <v>27</v>
      </c>
      <c r="H9" s="12">
        <v>7</v>
      </c>
      <c r="I9" s="12">
        <v>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31</v>
      </c>
    </row>
    <row r="10" spans="1:16" ht="22.5" x14ac:dyDescent="0.25">
      <c r="A10" s="36" t="s">
        <v>656</v>
      </c>
      <c r="B10" s="36" t="s">
        <v>657</v>
      </c>
      <c r="C10" s="12">
        <v>74</v>
      </c>
      <c r="D10" s="12">
        <v>91</v>
      </c>
      <c r="E10" s="27">
        <v>-1</v>
      </c>
      <c r="F10" s="12">
        <v>215</v>
      </c>
      <c r="G10" s="12">
        <v>166</v>
      </c>
      <c r="H10" s="12">
        <v>27</v>
      </c>
      <c r="I10" s="12">
        <v>27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148</v>
      </c>
    </row>
    <row r="11" spans="1:16" ht="45" x14ac:dyDescent="0.25">
      <c r="A11" s="36" t="s">
        <v>658</v>
      </c>
      <c r="B11" s="36" t="s">
        <v>659</v>
      </c>
      <c r="C11" s="12">
        <v>0</v>
      </c>
      <c r="D11" s="12">
        <v>2</v>
      </c>
      <c r="E11" s="27">
        <v>-1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1"/>
    </row>
  </sheetData>
  <sheetProtection algorithmName="SHA-512" hashValue="PxWjNdTnQQkIFYXIvFnJbjUVLH3jZt8LUAAyuMqO5Q9O0oro8aqGLgYC3Rzm2heQT7OkIhxL0rCkeMdhWskrcQ==" saltValue="EjPK2Wgt1aLCDqs2f7oNo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2026-06-02T11:48:53Z</dcterms:created>
  <dcterms:modified xsi:type="dcterms:W3CDTF">2026-06-18T12:01:06Z</dcterms:modified>
</cp:coreProperties>
</file>