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 defaultThemeVersion="124226"/>
  <xr:revisionPtr revIDLastSave="0" documentId="8_{21CFF32F-C349-4A04-8419-606F2016E2E0}" xr6:coauthVersionLast="47" xr6:coauthVersionMax="47" xr10:uidLastSave="{00000000-0000-0000-0000-000000000000}"/>
  <workbookProtection workbookAlgorithmName="SHA-512" workbookHashValue="kwORCqh7/8C4JvOtGSdgY1+B7uLJ7S6LDJsbztYQ+0mDWboWMMlsYRAsvvTJzgpCh8qN3GFXFO0RxKABBlthWQ==" workbookSaltValue="NbDfFT/8rVOHDCVefyiRWA==" workbookSpinCount="100000" lockStructure="1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R23" i="1" l="1"/>
  <c r="AR25" i="1" s="1"/>
  <c r="AR9" i="1"/>
  <c r="AR11" i="1" s="1"/>
  <c r="X61" i="1"/>
  <c r="Y61" i="1" s="1"/>
  <c r="S58" i="1"/>
  <c r="S57" i="1"/>
  <c r="Q49" i="1"/>
  <c r="S49" i="1" s="1"/>
  <c r="Q43" i="1"/>
  <c r="S43" i="1" s="1"/>
  <c r="AS23" i="1"/>
  <c r="AS25" i="1" s="1"/>
  <c r="AS9" i="1"/>
  <c r="AS11" i="1" s="1"/>
  <c r="AQ9" i="1"/>
  <c r="AQ11" i="1" s="1"/>
  <c r="AQ23" i="1"/>
  <c r="AQ25" i="1" s="1"/>
  <c r="X58" i="1"/>
  <c r="AP23" i="1"/>
  <c r="AP25" i="1" s="1"/>
  <c r="AP9" i="1"/>
  <c r="AP11" i="1" s="1"/>
  <c r="Y70" i="1"/>
  <c r="Y69" i="1"/>
  <c r="AL23" i="1"/>
  <c r="AL25" i="1" s="1"/>
  <c r="AO23" i="1"/>
  <c r="AO25" i="1" s="1"/>
  <c r="AN23" i="1"/>
  <c r="AN25" i="1" s="1"/>
  <c r="AM23" i="1"/>
  <c r="AM25" i="1" s="1"/>
  <c r="AM9" i="1"/>
  <c r="AM11" i="1" s="1"/>
  <c r="AN9" i="1"/>
  <c r="AN11" i="1" s="1"/>
  <c r="AO9" i="1"/>
  <c r="AO11" i="1" s="1"/>
  <c r="AL9" i="1"/>
  <c r="AL11" i="1" s="1"/>
  <c r="X55" i="1"/>
  <c r="Y55" i="1" s="1"/>
  <c r="X52" i="1"/>
  <c r="Y52" i="1" s="1"/>
  <c r="X64" i="1"/>
  <c r="Y64" i="1" s="1"/>
  <c r="X49" i="1"/>
  <c r="Y49" i="1" s="1"/>
  <c r="X46" i="1"/>
  <c r="Y46" i="1" s="1"/>
  <c r="Q40" i="1"/>
  <c r="S40" i="1" s="1"/>
  <c r="Q46" i="1"/>
  <c r="S46" i="1" s="1"/>
</calcChain>
</file>

<file path=xl/sharedStrings.xml><?xml version="1.0" encoding="utf-8"?>
<sst xmlns="http://schemas.openxmlformats.org/spreadsheetml/2006/main" count="130" uniqueCount="68">
  <si>
    <t>FISCALÍA ANTE EL TRIBUNAL CONSTITUCIONAL</t>
  </si>
  <si>
    <t>Cuestiones de inconstitucionalidad</t>
  </si>
  <si>
    <t>Recursos de amparo</t>
  </si>
  <si>
    <t>Dictámenes en trámite de alegaciones</t>
  </si>
  <si>
    <t>Dictámenes en trámite de admisión</t>
  </si>
  <si>
    <t>Órdenes jurisdiccionales a los que se refieren las cuestiones de inconstitucionalidad</t>
  </si>
  <si>
    <t>Civil</t>
  </si>
  <si>
    <t>Militar</t>
  </si>
  <si>
    <t>Social</t>
  </si>
  <si>
    <t>Contencioso-Administrativo</t>
  </si>
  <si>
    <t>Cuestiones de inconstitucionalidad (asuntos despachados)</t>
  </si>
  <si>
    <t>Conformidad con la posición del Fiscal de las sentencias dictadas en cuestiones de inconstitucionalidad</t>
  </si>
  <si>
    <t>SENTENCIAS</t>
  </si>
  <si>
    <t>Conforme</t>
  </si>
  <si>
    <t>Disconforme</t>
  </si>
  <si>
    <t>CONTENCIOSO</t>
  </si>
  <si>
    <t xml:space="preserve"> </t>
  </si>
  <si>
    <t>TOTAL</t>
  </si>
  <si>
    <t>% CONFORMIDAD</t>
  </si>
  <si>
    <t>Sentencias conformes</t>
  </si>
  <si>
    <t>Sentencias disconformes</t>
  </si>
  <si>
    <t>Dictámenes sobre desistimiento</t>
  </si>
  <si>
    <t>Recursos de súplica interpuestos</t>
  </si>
  <si>
    <t>Órdenes jurisdiccionales a los que se refieren los recursos de amparo</t>
  </si>
  <si>
    <t>Penal</t>
  </si>
  <si>
    <t>Parlamentario</t>
  </si>
  <si>
    <t>Electoral</t>
  </si>
  <si>
    <t>Conformidad con la posición del Fiscal de las sentencias dictadas en recurso de amparo</t>
  </si>
  <si>
    <t>CIVILES</t>
  </si>
  <si>
    <t>PENALES</t>
  </si>
  <si>
    <t>CONTENCIOSAS</t>
  </si>
  <si>
    <t>EVOLUCIÓN INTERANUAL POR TIPO DE DICTAMEN</t>
  </si>
  <si>
    <t>Recursos de Amparo Constitucional</t>
  </si>
  <si>
    <t xml:space="preserve">EVOLUCIÓN DE ASUNTOS REGISTRADOS </t>
  </si>
  <si>
    <t>Año 2014</t>
  </si>
  <si>
    <t>PARLAMENTARIAS</t>
  </si>
  <si>
    <t>Año 2015</t>
  </si>
  <si>
    <t>PENAL</t>
  </si>
  <si>
    <t>Año 2016</t>
  </si>
  <si>
    <t>Año 2017</t>
  </si>
  <si>
    <t>MILITAR</t>
  </si>
  <si>
    <t>Año 2018</t>
  </si>
  <si>
    <t>CIVIL</t>
  </si>
  <si>
    <t>ELECTORALES</t>
  </si>
  <si>
    <t>Año 2019</t>
  </si>
  <si>
    <t>Año 2020</t>
  </si>
  <si>
    <t>Año 2021</t>
  </si>
  <si>
    <t>Antecedentes (Instrucción FGE 2/2012)</t>
  </si>
  <si>
    <t xml:space="preserve">Interposición de demanda </t>
  </si>
  <si>
    <t>Pieza de suspensión (art. 56 LOTC)</t>
  </si>
  <si>
    <t>Planteamiento de cuestión de inconstitucionalidad interna (art. 55.2 LOTC)</t>
  </si>
  <si>
    <t>Otros (Acumulación – ampliación - ejecución)</t>
  </si>
  <si>
    <t>Notif. de providencias de inadmisión</t>
  </si>
  <si>
    <t>Informes de insostenibilidad (asistencia jurídica gratuita)</t>
  </si>
  <si>
    <t>Respuestas a escritos de parte</t>
  </si>
  <si>
    <t>Dictámenes en trámite de alegacions</t>
  </si>
  <si>
    <t>Total Cuestiones de inconstitucionalidad sin antecedentes (Instrucción FGE 2/2012)</t>
  </si>
  <si>
    <t xml:space="preserve">Total Cuestiones de inconstitucionalidad incluidos antecedentes </t>
  </si>
  <si>
    <t>Total Recursos de Amparo excluidas respuestas a escritos de parte</t>
  </si>
  <si>
    <t>Total de asuntos. Recursos de Amparo</t>
  </si>
  <si>
    <t>Año 2022</t>
  </si>
  <si>
    <t>Año 2023</t>
  </si>
  <si>
    <t>Informes art. 88 LOTC</t>
  </si>
  <si>
    <t>SOCIAL</t>
  </si>
  <si>
    <t>Año 2024</t>
  </si>
  <si>
    <t>Recusaciones (Penal)</t>
  </si>
  <si>
    <t>Año 2025</t>
  </si>
  <si>
    <t>Traslado recurso de súplica (civil)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</si>
</sst>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0"/>
      <name val="Times New Roman"/>
      <family val="1"/>
    </font>
    <font>
      <sz val="7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9"/>
      <color theme="1"/>
      <name val="Times New Roman"/>
      <family val="1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Times New Roman"/>
      <family val="1"/>
    </font>
    <font>
      <b/>
      <sz val="7"/>
      <name val="Times New Roman"/>
      <family val="1"/>
    </font>
    <font>
      <b/>
      <sz val="7"/>
      <color theme="1"/>
      <name val="Calibri"/>
      <family val="2"/>
      <scheme val="minor"/>
    </font>
    <font>
      <b/>
      <sz val="9"/>
      <color theme="1"/>
      <name val="Times New Roman"/>
      <family val="1"/>
    </font>
    <font>
      <sz val="11"/>
      <color theme="1"/>
      <name val="Arial"/>
      <family val="2"/>
    </font>
    <font>
      <i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Alignment="1">
      <alignment wrapText="1"/>
    </xf>
    <xf numFmtId="3" fontId="2" fillId="0" borderId="0" xfId="0" applyNumberFormat="1" applyFont="1" applyAlignment="1">
      <alignment horizontal="left" vertical="center" wrapText="1"/>
    </xf>
    <xf numFmtId="0" fontId="6" fillId="0" borderId="1" xfId="0" applyFont="1" applyBorder="1"/>
    <xf numFmtId="0" fontId="7" fillId="0" borderId="1" xfId="0" applyFont="1" applyBorder="1"/>
    <xf numFmtId="0" fontId="6" fillId="0" borderId="1" xfId="0" applyFont="1" applyBorder="1" applyAlignment="1">
      <alignment wrapText="1"/>
    </xf>
    <xf numFmtId="0" fontId="8" fillId="0" borderId="0" xfId="0" applyFont="1" applyAlignment="1">
      <alignment wrapText="1"/>
    </xf>
    <xf numFmtId="0" fontId="9" fillId="0" borderId="0" xfId="0" applyFont="1" applyAlignment="1">
      <alignment horizontal="left" wrapText="1"/>
    </xf>
    <xf numFmtId="0" fontId="6" fillId="0" borderId="2" xfId="0" applyFont="1" applyBorder="1"/>
    <xf numFmtId="0" fontId="0" fillId="0" borderId="1" xfId="0" applyBorder="1"/>
    <xf numFmtId="0" fontId="6" fillId="0" borderId="3" xfId="0" applyFont="1" applyBorder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/>
    <xf numFmtId="0" fontId="10" fillId="0" borderId="0" xfId="0" applyFont="1" applyAlignment="1">
      <alignment horizontal="left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6" fillId="0" borderId="10" xfId="0" applyFont="1" applyBorder="1" applyAlignment="1">
      <alignment horizontal="right"/>
    </xf>
    <xf numFmtId="0" fontId="6" fillId="0" borderId="6" xfId="0" applyFont="1" applyBorder="1" applyAlignment="1">
      <alignment horizontal="right"/>
    </xf>
    <xf numFmtId="0" fontId="14" fillId="0" borderId="1" xfId="0" applyFont="1" applyBorder="1"/>
    <xf numFmtId="0" fontId="13" fillId="0" borderId="0" xfId="0" applyFont="1" applyAlignment="1">
      <alignment horizontal="left" wrapText="1"/>
    </xf>
    <xf numFmtId="3" fontId="7" fillId="0" borderId="1" xfId="0" applyNumberFormat="1" applyFont="1" applyBorder="1"/>
    <xf numFmtId="3" fontId="14" fillId="0" borderId="1" xfId="0" applyNumberFormat="1" applyFont="1" applyBorder="1"/>
    <xf numFmtId="0" fontId="0" fillId="0" borderId="2" xfId="0" applyBorder="1"/>
    <xf numFmtId="0" fontId="6" fillId="0" borderId="11" xfId="0" applyFont="1" applyBorder="1"/>
    <xf numFmtId="0" fontId="6" fillId="0" borderId="12" xfId="0" applyFont="1" applyBorder="1" applyAlignment="1">
      <alignment horizontal="right"/>
    </xf>
    <xf numFmtId="0" fontId="6" fillId="0" borderId="13" xfId="0" applyFont="1" applyBorder="1" applyAlignment="1">
      <alignment horizontal="right"/>
    </xf>
    <xf numFmtId="0" fontId="0" fillId="0" borderId="10" xfId="0" applyBorder="1"/>
    <xf numFmtId="0" fontId="0" fillId="0" borderId="6" xfId="0" applyBorder="1"/>
    <xf numFmtId="0" fontId="15" fillId="0" borderId="0" xfId="0" applyFont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10" fillId="0" borderId="0" xfId="0" applyFont="1" applyAlignment="1">
      <alignment horizontal="left" wrapText="1"/>
    </xf>
    <xf numFmtId="3" fontId="0" fillId="0" borderId="0" xfId="0" applyNumberFormat="1"/>
    <xf numFmtId="3" fontId="16" fillId="0" borderId="0" xfId="0" applyNumberFormat="1" applyFont="1"/>
    <xf numFmtId="0" fontId="16" fillId="0" borderId="0" xfId="0" applyFont="1"/>
    <xf numFmtId="3" fontId="1" fillId="0" borderId="0" xfId="0" applyNumberFormat="1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3" fontId="12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3" fontId="3" fillId="0" borderId="0" xfId="0" applyNumberFormat="1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3" fontId="1" fillId="0" borderId="0" xfId="0" applyNumberFormat="1" applyFont="1" applyBorder="1" applyAlignment="1">
      <alignment horizontal="center" vertical="center" wrapText="1"/>
    </xf>
    <xf numFmtId="9" fontId="4" fillId="0" borderId="2" xfId="1" applyFont="1" applyBorder="1" applyAlignment="1">
      <alignment horizontal="center" vertical="center"/>
    </xf>
    <xf numFmtId="9" fontId="4" fillId="0" borderId="10" xfId="1" applyFont="1" applyBorder="1" applyAlignment="1">
      <alignment horizontal="center" vertical="center"/>
    </xf>
    <xf numFmtId="9" fontId="4" fillId="0" borderId="6" xfId="1" applyFont="1" applyBorder="1" applyAlignment="1">
      <alignment horizontal="center" vertical="center"/>
    </xf>
    <xf numFmtId="9" fontId="4" fillId="0" borderId="1" xfId="1" applyFont="1" applyBorder="1" applyAlignment="1">
      <alignment horizontal="center" vertical="center"/>
    </xf>
    <xf numFmtId="0" fontId="6" fillId="0" borderId="4" xfId="0" applyFont="1" applyBorder="1" applyAlignment="1">
      <alignment wrapText="1"/>
    </xf>
    <xf numFmtId="0" fontId="0" fillId="0" borderId="5" xfId="0" applyBorder="1" applyAlignment="1">
      <alignment wrapText="1"/>
    </xf>
    <xf numFmtId="0" fontId="0" fillId="0" borderId="3" xfId="0" applyBorder="1" applyAlignment="1">
      <alignment wrapText="1"/>
    </xf>
    <xf numFmtId="0" fontId="11" fillId="0" borderId="4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3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3" fontId="2" fillId="0" borderId="0" xfId="0" applyNumberFormat="1" applyFont="1" applyAlignment="1">
      <alignment horizontal="left" vertical="center" wrapText="1"/>
    </xf>
    <xf numFmtId="0" fontId="0" fillId="0" borderId="0" xfId="0" applyAlignment="1">
      <alignment horizontal="left" wrapText="1"/>
    </xf>
    <xf numFmtId="9" fontId="4" fillId="0" borderId="7" xfId="1" applyFont="1" applyBorder="1" applyAlignment="1">
      <alignment horizontal="center" vertical="center"/>
    </xf>
    <xf numFmtId="9" fontId="4" fillId="0" borderId="8" xfId="1" applyFont="1" applyBorder="1" applyAlignment="1">
      <alignment horizontal="center" vertical="center"/>
    </xf>
    <xf numFmtId="9" fontId="4" fillId="0" borderId="9" xfId="1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1" fillId="0" borderId="4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3" xfId="0" applyFont="1" applyBorder="1" applyAlignment="1">
      <alignment horizont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Hoja1!$B$4:$M$4</c:f>
              <c:strCache>
                <c:ptCount val="12"/>
                <c:pt idx="0">
                  <c:v>Año 2014</c:v>
                </c:pt>
                <c:pt idx="1">
                  <c:v>Año 2015</c:v>
                </c:pt>
                <c:pt idx="2">
                  <c:v>Año 2016</c:v>
                </c:pt>
                <c:pt idx="3">
                  <c:v>Año 2017</c:v>
                </c:pt>
                <c:pt idx="4">
                  <c:v>Año 2018</c:v>
                </c:pt>
                <c:pt idx="5">
                  <c:v>Año 2019</c:v>
                </c:pt>
                <c:pt idx="6">
                  <c:v>Año 2020</c:v>
                </c:pt>
                <c:pt idx="7">
                  <c:v>Año 2021</c:v>
                </c:pt>
                <c:pt idx="8">
                  <c:v>Año 2022</c:v>
                </c:pt>
                <c:pt idx="9">
                  <c:v>Año 2023</c:v>
                </c:pt>
                <c:pt idx="10">
                  <c:v>Año 2024</c:v>
                </c:pt>
                <c:pt idx="11">
                  <c:v>Año 2025</c:v>
                </c:pt>
              </c:strCache>
            </c:strRef>
          </c:cat>
          <c:val>
            <c:numRef>
              <c:f>Hoja1!$B$5:$M$5</c:f>
              <c:numCache>
                <c:formatCode>#,##0</c:formatCode>
                <c:ptCount val="12"/>
                <c:pt idx="0">
                  <c:v>7736</c:v>
                </c:pt>
                <c:pt idx="1">
                  <c:v>7573</c:v>
                </c:pt>
                <c:pt idx="2">
                  <c:v>6913</c:v>
                </c:pt>
                <c:pt idx="3">
                  <c:v>6284</c:v>
                </c:pt>
                <c:pt idx="4">
                  <c:v>7140</c:v>
                </c:pt>
                <c:pt idx="5">
                  <c:v>7580</c:v>
                </c:pt>
                <c:pt idx="6">
                  <c:v>6566</c:v>
                </c:pt>
                <c:pt idx="7">
                  <c:v>6063</c:v>
                </c:pt>
                <c:pt idx="8">
                  <c:v>6657</c:v>
                </c:pt>
                <c:pt idx="9">
                  <c:v>11085</c:v>
                </c:pt>
                <c:pt idx="10">
                  <c:v>8162</c:v>
                </c:pt>
                <c:pt idx="11">
                  <c:v>9822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7F6-4262-867A-41DB58EFCD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009935"/>
        <c:axId val="1"/>
      </c:barChart>
      <c:catAx>
        <c:axId val="31300993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313009935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cat>
            <c:strRef>
              <c:f>Hoja1!$P$4:$T$4</c:f>
              <c:strCache>
                <c:ptCount val="5"/>
                <c:pt idx="0">
                  <c:v>Dictámenes en trámite de alegaciones</c:v>
                </c:pt>
                <c:pt idx="1">
                  <c:v>Dictámenes en trámite de admisión</c:v>
                </c:pt>
                <c:pt idx="2">
                  <c:v>Traslado recurso de súplica (civil)</c:v>
                </c:pt>
                <c:pt idx="3">
                  <c:v>Recusaciones (Penal)</c:v>
                </c:pt>
                <c:pt idx="4">
                  <c:v>Antecedentes (Instrucción FGE 2/2012)</c:v>
                </c:pt>
              </c:strCache>
            </c:strRef>
          </c:cat>
          <c:val>
            <c:numRef>
              <c:f>Hoja1!$P$5:$T$5</c:f>
              <c:numCache>
                <c:formatCode>#,##0</c:formatCode>
                <c:ptCount val="5"/>
                <c:pt idx="0">
                  <c:v>26</c:v>
                </c:pt>
                <c:pt idx="1">
                  <c:v>14</c:v>
                </c:pt>
                <c:pt idx="2">
                  <c:v>1</c:v>
                </c:pt>
                <c:pt idx="3">
                  <c:v>2</c:v>
                </c:pt>
                <c:pt idx="4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6A-44AD-8ACD-E399F609A2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3016175"/>
        <c:axId val="1"/>
      </c:barChart>
      <c:catAx>
        <c:axId val="313016175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313016175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B439-49E3-A7EA-B0F20235F084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B439-49E3-A7EA-B0F20235F084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B439-49E3-A7EA-B0F20235F084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B439-49E3-A7EA-B0F20235F084}"/>
              </c:ext>
            </c:extLst>
          </c:dPt>
          <c:dLbls>
            <c:spPr>
              <a:noFill/>
              <a:ln>
                <a:noFill/>
              </a:ln>
              <a:effectLst/>
            </c:spPr>
            <c:dLblPos val="bestFit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Hoja1!$P$22:$S$22</c:f>
              <c:strCache>
                <c:ptCount val="4"/>
                <c:pt idx="0">
                  <c:v>Civil</c:v>
                </c:pt>
                <c:pt idx="1">
                  <c:v>Penal</c:v>
                </c:pt>
                <c:pt idx="2">
                  <c:v>Contencioso-Administrativo</c:v>
                </c:pt>
                <c:pt idx="3">
                  <c:v>Social</c:v>
                </c:pt>
              </c:strCache>
            </c:strRef>
          </c:cat>
          <c:val>
            <c:numRef>
              <c:f>Hoja1!$P$23:$S$23</c:f>
              <c:numCache>
                <c:formatCode>#,##0</c:formatCode>
                <c:ptCount val="4"/>
                <c:pt idx="0">
                  <c:v>4</c:v>
                </c:pt>
                <c:pt idx="1">
                  <c:v>5</c:v>
                </c:pt>
                <c:pt idx="2">
                  <c:v>29</c:v>
                </c:pt>
                <c:pt idx="3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39-49E3-A7EA-B0F20235F084}"/>
            </c:ext>
          </c:extLst>
        </c:ser>
        <c:dLbls>
          <c:dLblPos val="bestFit"/>
          <c:showLegendKey val="0"/>
          <c:showVal val="1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47EC-4354-9609-23F0E980717B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47EC-4354-9609-23F0E980717B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Hoja1!$P$57:$P$58</c:f>
              <c:strCache>
                <c:ptCount val="2"/>
                <c:pt idx="0">
                  <c:v>Sentencias conformes</c:v>
                </c:pt>
                <c:pt idx="1">
                  <c:v>Sentencias disconformes</c:v>
                </c:pt>
              </c:strCache>
            </c:strRef>
          </c:cat>
          <c:val>
            <c:numRef>
              <c:f>Hoja1!$S$57:$S$58</c:f>
              <c:numCache>
                <c:formatCode>General</c:formatCode>
                <c:ptCount val="2"/>
                <c:pt idx="0">
                  <c:v>9</c:v>
                </c:pt>
                <c:pt idx="1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7EC-4354-9609-23F0E98071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7562281688457859"/>
          <c:y val="0.29136742148741895"/>
          <c:w val="0.26658186302961451"/>
          <c:h val="0.390136038940781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Hoja1!$W$4:$AF$4</c:f>
              <c:strCache>
                <c:ptCount val="10"/>
                <c:pt idx="0">
                  <c:v>Interposición de demanda </c:v>
                </c:pt>
                <c:pt idx="1">
                  <c:v>Dictámenes en trámite de alegaciones</c:v>
                </c:pt>
                <c:pt idx="2">
                  <c:v>Pieza de suspensión (art. 56 LOTC)</c:v>
                </c:pt>
                <c:pt idx="3">
                  <c:v>Dictámenes sobre desistimiento</c:v>
                </c:pt>
                <c:pt idx="4">
                  <c:v>Planteamiento de cuestión de inconstitucionalidad interna (art. 55.2 LOTC)</c:v>
                </c:pt>
                <c:pt idx="5">
                  <c:v>Otros (Acumulación – ampliación - ejecución)</c:v>
                </c:pt>
                <c:pt idx="6">
                  <c:v>Notif. de providencias de inadmisión</c:v>
                </c:pt>
                <c:pt idx="7">
                  <c:v>Recursos de súplica interpuestos</c:v>
                </c:pt>
                <c:pt idx="8">
                  <c:v>Informes de insostenibilidad (asistencia jurídica gratuita)</c:v>
                </c:pt>
                <c:pt idx="9">
                  <c:v>Respuestas a escritos de parte</c:v>
                </c:pt>
              </c:strCache>
            </c:strRef>
          </c:cat>
          <c:val>
            <c:numRef>
              <c:f>Hoja1!$W$5:$AF$5</c:f>
              <c:numCache>
                <c:formatCode>#,##0</c:formatCode>
                <c:ptCount val="10"/>
                <c:pt idx="0">
                  <c:v>1</c:v>
                </c:pt>
                <c:pt idx="1">
                  <c:v>118</c:v>
                </c:pt>
                <c:pt idx="2">
                  <c:v>12</c:v>
                </c:pt>
                <c:pt idx="3">
                  <c:v>0</c:v>
                </c:pt>
                <c:pt idx="4">
                  <c:v>0</c:v>
                </c:pt>
                <c:pt idx="5">
                  <c:v>16</c:v>
                </c:pt>
                <c:pt idx="6">
                  <c:v>9413</c:v>
                </c:pt>
                <c:pt idx="7">
                  <c:v>2</c:v>
                </c:pt>
                <c:pt idx="8">
                  <c:v>100</c:v>
                </c:pt>
                <c:pt idx="9">
                  <c:v>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3E8-42D6-9EFF-36B606C021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1672991"/>
        <c:axId val="1"/>
      </c:barChart>
      <c:catAx>
        <c:axId val="31167299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1"/>
        <c:crosses val="autoZero"/>
        <c:auto val="1"/>
        <c:lblAlgn val="ctr"/>
        <c:lblOffset val="100"/>
        <c:noMultiLvlLbl val="0"/>
      </c:catAx>
      <c:valAx>
        <c:axId val="1"/>
        <c:scaling>
          <c:orientation val="minMax"/>
        </c:scaling>
        <c:delete val="0"/>
        <c:axPos val="b"/>
        <c:majorGridlines/>
        <c:numFmt formatCode="#,##0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s-ES"/>
          </a:p>
        </c:txPr>
        <c:crossAx val="311672991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39219908136884"/>
          <c:y val="0.13504234317564487"/>
          <c:w val="0.30909921801042423"/>
          <c:h val="0.74926000830907946"/>
        </c:manualLayout>
      </c:layout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52D-4225-9C21-A93299997E67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F52D-4225-9C21-A93299997E67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F52D-4225-9C21-A93299997E67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F52D-4225-9C21-A93299997E67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F52D-4225-9C21-A93299997E67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F52D-4225-9C21-A93299997E67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F52D-4225-9C21-A93299997E67}"/>
              </c:ext>
            </c:extLst>
          </c:dPt>
          <c:dLbls>
            <c:dLbl>
              <c:idx val="7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04FA-4AFC-8A20-D81FEDEF342F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Hoja1!$W$25:$AC$25</c:f>
              <c:strCache>
                <c:ptCount val="7"/>
                <c:pt idx="0">
                  <c:v>Civil</c:v>
                </c:pt>
                <c:pt idx="1">
                  <c:v>Penal</c:v>
                </c:pt>
                <c:pt idx="2">
                  <c:v>Social</c:v>
                </c:pt>
                <c:pt idx="3">
                  <c:v>Contencioso-Administrativo</c:v>
                </c:pt>
                <c:pt idx="4">
                  <c:v>Militar</c:v>
                </c:pt>
                <c:pt idx="5">
                  <c:v>Parlamentario</c:v>
                </c:pt>
                <c:pt idx="6">
                  <c:v>Electoral</c:v>
                </c:pt>
              </c:strCache>
            </c:strRef>
          </c:cat>
          <c:val>
            <c:numRef>
              <c:f>Hoja1!$W$26:$AC$26</c:f>
              <c:numCache>
                <c:formatCode>#,##0</c:formatCode>
                <c:ptCount val="7"/>
                <c:pt idx="0">
                  <c:v>1664</c:v>
                </c:pt>
                <c:pt idx="1">
                  <c:v>4648</c:v>
                </c:pt>
                <c:pt idx="2">
                  <c:v>418</c:v>
                </c:pt>
                <c:pt idx="3">
                  <c:v>2886</c:v>
                </c:pt>
                <c:pt idx="4">
                  <c:v>9</c:v>
                </c:pt>
                <c:pt idx="5">
                  <c:v>28</c:v>
                </c:pt>
                <c:pt idx="6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52D-4225-9C21-A93299997E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7095011852012043"/>
          <c:y val="0.16088313854713543"/>
          <c:w val="0.28645392607720516"/>
          <c:h val="0.65998651153995336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03B5-4D85-984A-632FF17253B7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03B5-4D85-984A-632FF17253B7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Hoja1!$X$69:$X$70</c:f>
              <c:strCache>
                <c:ptCount val="2"/>
                <c:pt idx="0">
                  <c:v>Sentencias conformes</c:v>
                </c:pt>
                <c:pt idx="1">
                  <c:v>Sentencias disconformes</c:v>
                </c:pt>
              </c:strCache>
            </c:strRef>
          </c:cat>
          <c:val>
            <c:numRef>
              <c:f>Hoja1!$Y$69:$Y$70</c:f>
              <c:numCache>
                <c:formatCode>General</c:formatCode>
                <c:ptCount val="2"/>
                <c:pt idx="0">
                  <c:v>159</c:v>
                </c:pt>
                <c:pt idx="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3B5-4D85-984A-632FF17253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67480677555136426"/>
          <c:y val="0.29136742148741895"/>
          <c:w val="0.27078233668621621"/>
          <c:h val="0.3901360389407813"/>
        </c:manualLayout>
      </c:layout>
      <c:overlay val="0"/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Calibri"/>
              <a:ea typeface="Calibri"/>
              <a:cs typeface="Calibri"/>
            </a:defRPr>
          </a:pPr>
          <a:endParaRPr lang="es-ES"/>
        </a:p>
      </c:txPr>
    </c:legend>
    <c:plotVisOnly val="1"/>
    <c:dispBlanksAs val="zero"/>
    <c:showDLblsOverMax val="0"/>
  </c:chart>
  <c:spPr>
    <a:ln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es-ES"/>
    </a:p>
  </c:txPr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481013</xdr:colOff>
      <xdr:row>7</xdr:row>
      <xdr:rowOff>19050</xdr:rowOff>
    </xdr:from>
    <xdr:to>
      <xdr:col>12</xdr:col>
      <xdr:colOff>447675</xdr:colOff>
      <xdr:row>21</xdr:row>
      <xdr:rowOff>90488</xdr:rowOff>
    </xdr:to>
    <xdr:graphicFrame macro="">
      <xdr:nvGraphicFramePr>
        <xdr:cNvPr id="1300" name="1 Gráfico">
          <a:extLst>
            <a:ext uri="{FF2B5EF4-FFF2-40B4-BE49-F238E27FC236}">
              <a16:creationId xmlns:a16="http://schemas.microsoft.com/office/drawing/2014/main" id="{C17BFD59-E03C-43D9-84CE-9E6954EDDF7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19050</xdr:colOff>
      <xdr:row>6</xdr:row>
      <xdr:rowOff>9525</xdr:rowOff>
    </xdr:from>
    <xdr:to>
      <xdr:col>20</xdr:col>
      <xdr:colOff>9525</xdr:colOff>
      <xdr:row>17</xdr:row>
      <xdr:rowOff>19050</xdr:rowOff>
    </xdr:to>
    <xdr:graphicFrame macro="">
      <xdr:nvGraphicFramePr>
        <xdr:cNvPr id="1301" name="3 Gráfico">
          <a:extLst>
            <a:ext uri="{FF2B5EF4-FFF2-40B4-BE49-F238E27FC236}">
              <a16:creationId xmlns:a16="http://schemas.microsoft.com/office/drawing/2014/main" id="{3321F2AB-2D20-449E-8593-E63C50D819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23</xdr:row>
      <xdr:rowOff>171450</xdr:rowOff>
    </xdr:from>
    <xdr:to>
      <xdr:col>19</xdr:col>
      <xdr:colOff>1476375</xdr:colOff>
      <xdr:row>34</xdr:row>
      <xdr:rowOff>100013</xdr:rowOff>
    </xdr:to>
    <xdr:graphicFrame macro="">
      <xdr:nvGraphicFramePr>
        <xdr:cNvPr id="1302" name="4 Gráfico">
          <a:extLst>
            <a:ext uri="{FF2B5EF4-FFF2-40B4-BE49-F238E27FC236}">
              <a16:creationId xmlns:a16="http://schemas.microsoft.com/office/drawing/2014/main" id="{FBD9078F-8583-41EF-8108-053B20730C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14</xdr:col>
      <xdr:colOff>8792</xdr:colOff>
      <xdr:row>55</xdr:row>
      <xdr:rowOff>40298</xdr:rowOff>
    </xdr:from>
    <xdr:to>
      <xdr:col>19</xdr:col>
      <xdr:colOff>285017</xdr:colOff>
      <xdr:row>65</xdr:row>
      <xdr:rowOff>168886</xdr:rowOff>
    </xdr:to>
    <xdr:graphicFrame macro="">
      <xdr:nvGraphicFramePr>
        <xdr:cNvPr id="1303" name="5 Gráfico">
          <a:extLst>
            <a:ext uri="{FF2B5EF4-FFF2-40B4-BE49-F238E27FC236}">
              <a16:creationId xmlns:a16="http://schemas.microsoft.com/office/drawing/2014/main" id="{61BB9F97-8B21-47A1-A5BA-D2D17F886A2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23</xdr:col>
      <xdr:colOff>253365</xdr:colOff>
      <xdr:row>5</xdr:row>
      <xdr:rowOff>171450</xdr:rowOff>
    </xdr:from>
    <xdr:to>
      <xdr:col>31</xdr:col>
      <xdr:colOff>10478</xdr:colOff>
      <xdr:row>20</xdr:row>
      <xdr:rowOff>61913</xdr:rowOff>
    </xdr:to>
    <xdr:graphicFrame macro="">
      <xdr:nvGraphicFramePr>
        <xdr:cNvPr id="1304" name="6 Gráfico">
          <a:extLst>
            <a:ext uri="{FF2B5EF4-FFF2-40B4-BE49-F238E27FC236}">
              <a16:creationId xmlns:a16="http://schemas.microsoft.com/office/drawing/2014/main" id="{C6569990-2303-49AE-9D6F-5A21F2913353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22</xdr:col>
      <xdr:colOff>382905</xdr:colOff>
      <xdr:row>27</xdr:row>
      <xdr:rowOff>36195</xdr:rowOff>
    </xdr:from>
    <xdr:to>
      <xdr:col>29</xdr:col>
      <xdr:colOff>606743</xdr:colOff>
      <xdr:row>40</xdr:row>
      <xdr:rowOff>162878</xdr:rowOff>
    </xdr:to>
    <xdr:graphicFrame macro="">
      <xdr:nvGraphicFramePr>
        <xdr:cNvPr id="1305" name="7 Gráfico">
          <a:extLst>
            <a:ext uri="{FF2B5EF4-FFF2-40B4-BE49-F238E27FC236}">
              <a16:creationId xmlns:a16="http://schemas.microsoft.com/office/drawing/2014/main" id="{26371097-EE3B-4870-A9D8-E90082255E7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20</xdr:col>
      <xdr:colOff>1104900</xdr:colOff>
      <xdr:row>66</xdr:row>
      <xdr:rowOff>147638</xdr:rowOff>
    </xdr:from>
    <xdr:to>
      <xdr:col>25</xdr:col>
      <xdr:colOff>261938</xdr:colOff>
      <xdr:row>77</xdr:row>
      <xdr:rowOff>85725</xdr:rowOff>
    </xdr:to>
    <xdr:graphicFrame macro="">
      <xdr:nvGraphicFramePr>
        <xdr:cNvPr id="1306" name="8 Gráfico">
          <a:extLst>
            <a:ext uri="{FF2B5EF4-FFF2-40B4-BE49-F238E27FC236}">
              <a16:creationId xmlns:a16="http://schemas.microsoft.com/office/drawing/2014/main" id="{068078A9-275E-4BFB-BB1F-9573D9FEDB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S70"/>
  <sheetViews>
    <sheetView showGridLines="0" tabSelected="1" zoomScaleNormal="100" workbookViewId="0"/>
  </sheetViews>
  <sheetFormatPr baseColWidth="10" defaultRowHeight="15" x14ac:dyDescent="0.25"/>
  <cols>
    <col min="1" max="1" width="3.5703125" customWidth="1"/>
    <col min="2" max="2" width="11.42578125" customWidth="1"/>
    <col min="3" max="3" width="13.5703125" customWidth="1"/>
    <col min="4" max="4" width="13" customWidth="1"/>
    <col min="14" max="14" width="3.85546875" customWidth="1"/>
    <col min="16" max="18" width="15.85546875" customWidth="1"/>
    <col min="19" max="19" width="17" customWidth="1"/>
    <col min="20" max="20" width="18.42578125" customWidth="1"/>
    <col min="21" max="21" width="19.140625" customWidth="1"/>
    <col min="22" max="22" width="2.85546875" customWidth="1"/>
    <col min="24" max="24" width="15.5703125" customWidth="1"/>
    <col min="26" max="26" width="12.85546875" customWidth="1"/>
    <col min="27" max="27" width="14.85546875" customWidth="1"/>
    <col min="30" max="33" width="15" customWidth="1"/>
    <col min="34" max="34" width="3.42578125" customWidth="1"/>
  </cols>
  <sheetData>
    <row r="1" spans="2:45" ht="26.25" customHeight="1" x14ac:dyDescent="0.25">
      <c r="B1" s="39" t="s">
        <v>0</v>
      </c>
      <c r="C1" s="40"/>
      <c r="D1" s="40"/>
      <c r="E1" s="40"/>
      <c r="F1" s="40"/>
      <c r="G1" s="40"/>
      <c r="H1" s="41"/>
      <c r="I1" s="1"/>
      <c r="J1" s="1"/>
      <c r="K1" s="32"/>
      <c r="L1" s="34"/>
      <c r="M1" s="1"/>
    </row>
    <row r="2" spans="2:45" ht="18" customHeight="1" x14ac:dyDescent="0.3">
      <c r="O2" s="39" t="s">
        <v>10</v>
      </c>
      <c r="P2" s="40"/>
      <c r="Q2" s="40"/>
      <c r="R2" s="40"/>
      <c r="S2" s="40"/>
      <c r="T2" s="40"/>
      <c r="U2" s="40"/>
      <c r="V2" s="6"/>
      <c r="W2" s="46" t="s">
        <v>2</v>
      </c>
      <c r="X2" s="46"/>
      <c r="Y2" s="46"/>
      <c r="Z2" s="46"/>
      <c r="AA2" s="46"/>
      <c r="AB2" s="46"/>
      <c r="AC2" s="46"/>
      <c r="AD2" s="46"/>
      <c r="AE2" s="46"/>
      <c r="AF2" s="46"/>
    </row>
    <row r="3" spans="2:45" x14ac:dyDescent="0.25">
      <c r="B3" s="42" t="s">
        <v>33</v>
      </c>
      <c r="C3" s="43"/>
      <c r="D3" s="43"/>
      <c r="E3" s="43"/>
      <c r="F3" s="43"/>
      <c r="G3" s="43"/>
      <c r="H3" s="43"/>
      <c r="I3" s="20"/>
      <c r="J3" s="13"/>
      <c r="K3" s="33"/>
      <c r="L3" s="35"/>
      <c r="M3" s="13"/>
      <c r="AI3" s="44" t="s">
        <v>31</v>
      </c>
      <c r="AJ3" s="45"/>
      <c r="AK3" s="45"/>
      <c r="AL3" s="45"/>
      <c r="AM3" s="45"/>
      <c r="AN3" s="45"/>
      <c r="AO3" s="45"/>
    </row>
    <row r="4" spans="2:45" ht="43.5" customHeight="1" x14ac:dyDescent="0.25">
      <c r="B4" s="3" t="s">
        <v>34</v>
      </c>
      <c r="C4" s="3" t="s">
        <v>36</v>
      </c>
      <c r="D4" s="3" t="s">
        <v>38</v>
      </c>
      <c r="E4" s="3" t="s">
        <v>39</v>
      </c>
      <c r="F4" s="3" t="s">
        <v>41</v>
      </c>
      <c r="G4" s="3" t="s">
        <v>44</v>
      </c>
      <c r="H4" s="3" t="s">
        <v>45</v>
      </c>
      <c r="I4" s="3" t="s">
        <v>46</v>
      </c>
      <c r="J4" s="3" t="s">
        <v>60</v>
      </c>
      <c r="K4" s="3" t="s">
        <v>61</v>
      </c>
      <c r="L4" s="3" t="s">
        <v>64</v>
      </c>
      <c r="M4" s="3" t="s">
        <v>66</v>
      </c>
      <c r="P4" s="5" t="s">
        <v>3</v>
      </c>
      <c r="Q4" s="5" t="s">
        <v>4</v>
      </c>
      <c r="R4" s="31" t="s">
        <v>67</v>
      </c>
      <c r="S4" s="5" t="s">
        <v>65</v>
      </c>
      <c r="T4" s="31" t="s">
        <v>47</v>
      </c>
      <c r="W4" s="30" t="s">
        <v>48</v>
      </c>
      <c r="X4" s="30" t="s">
        <v>3</v>
      </c>
      <c r="Y4" s="30" t="s">
        <v>49</v>
      </c>
      <c r="Z4" s="30" t="s">
        <v>21</v>
      </c>
      <c r="AA4" s="30" t="s">
        <v>50</v>
      </c>
      <c r="AB4" s="30" t="s">
        <v>51</v>
      </c>
      <c r="AC4" s="30" t="s">
        <v>52</v>
      </c>
      <c r="AD4" s="30" t="s">
        <v>22</v>
      </c>
      <c r="AE4" s="30" t="s">
        <v>53</v>
      </c>
      <c r="AF4" s="30" t="s">
        <v>54</v>
      </c>
    </row>
    <row r="5" spans="2:45" ht="15" customHeight="1" x14ac:dyDescent="0.25">
      <c r="B5" s="21">
        <v>7736</v>
      </c>
      <c r="C5" s="21">
        <v>7573</v>
      </c>
      <c r="D5" s="21">
        <v>6913</v>
      </c>
      <c r="E5" s="21">
        <v>6284</v>
      </c>
      <c r="F5" s="21">
        <v>7140</v>
      </c>
      <c r="G5" s="21">
        <v>7580</v>
      </c>
      <c r="H5" s="21">
        <v>6566</v>
      </c>
      <c r="I5" s="21">
        <v>6063</v>
      </c>
      <c r="J5" s="21">
        <v>6657</v>
      </c>
      <c r="K5" s="21">
        <v>11085</v>
      </c>
      <c r="L5" s="21">
        <v>8162</v>
      </c>
      <c r="M5" s="21">
        <v>9822</v>
      </c>
      <c r="P5" s="21">
        <v>26</v>
      </c>
      <c r="Q5" s="21">
        <v>14</v>
      </c>
      <c r="R5" s="21">
        <v>1</v>
      </c>
      <c r="S5" s="21">
        <v>2</v>
      </c>
      <c r="T5" s="21">
        <v>31</v>
      </c>
      <c r="W5" s="21">
        <v>1</v>
      </c>
      <c r="X5" s="21">
        <v>118</v>
      </c>
      <c r="Y5" s="21">
        <v>12</v>
      </c>
      <c r="Z5" s="21">
        <v>0</v>
      </c>
      <c r="AA5" s="21">
        <v>0</v>
      </c>
      <c r="AB5" s="21">
        <v>16</v>
      </c>
      <c r="AC5" s="21">
        <v>9413</v>
      </c>
      <c r="AD5" s="21">
        <v>2</v>
      </c>
      <c r="AE5" s="21">
        <v>100</v>
      </c>
      <c r="AF5" s="21">
        <v>86</v>
      </c>
      <c r="AG5" s="36"/>
      <c r="AI5" s="66" t="s">
        <v>1</v>
      </c>
      <c r="AJ5" s="67"/>
      <c r="AK5" s="68"/>
      <c r="AL5" s="10" t="s">
        <v>41</v>
      </c>
      <c r="AM5" s="10" t="s">
        <v>44</v>
      </c>
      <c r="AN5" s="10" t="s">
        <v>45</v>
      </c>
      <c r="AO5" s="10" t="s">
        <v>46</v>
      </c>
      <c r="AP5" s="10" t="s">
        <v>60</v>
      </c>
      <c r="AQ5" s="10" t="s">
        <v>61</v>
      </c>
      <c r="AR5" s="10" t="s">
        <v>64</v>
      </c>
      <c r="AS5" s="10" t="s">
        <v>66</v>
      </c>
    </row>
    <row r="6" spans="2:45" ht="15" customHeight="1" x14ac:dyDescent="0.25">
      <c r="AE6" s="29"/>
      <c r="AI6" s="51" t="s">
        <v>3</v>
      </c>
      <c r="AJ6" s="52"/>
      <c r="AK6" s="53"/>
      <c r="AL6" s="4">
        <v>22</v>
      </c>
      <c r="AM6" s="4">
        <v>17</v>
      </c>
      <c r="AN6" s="4">
        <v>10</v>
      </c>
      <c r="AO6" s="4">
        <v>18</v>
      </c>
      <c r="AP6" s="4">
        <v>21</v>
      </c>
      <c r="AQ6" s="4">
        <v>6</v>
      </c>
      <c r="AR6" s="4">
        <v>10</v>
      </c>
      <c r="AS6" s="4">
        <v>26</v>
      </c>
    </row>
    <row r="7" spans="2:45" x14ac:dyDescent="0.25">
      <c r="AI7" s="51" t="s">
        <v>4</v>
      </c>
      <c r="AJ7" s="52"/>
      <c r="AK7" s="53"/>
      <c r="AL7" s="4">
        <v>29</v>
      </c>
      <c r="AM7" s="4">
        <v>15</v>
      </c>
      <c r="AN7" s="4">
        <v>19</v>
      </c>
      <c r="AO7" s="4">
        <v>8</v>
      </c>
      <c r="AP7" s="4">
        <v>14</v>
      </c>
      <c r="AQ7" s="4">
        <v>18</v>
      </c>
      <c r="AR7" s="4">
        <v>16</v>
      </c>
      <c r="AS7" s="4">
        <v>14</v>
      </c>
    </row>
    <row r="8" spans="2:45" x14ac:dyDescent="0.25">
      <c r="AI8" s="51" t="s">
        <v>62</v>
      </c>
      <c r="AJ8" s="52"/>
      <c r="AK8" s="53"/>
      <c r="AL8" s="4"/>
      <c r="AM8" s="4"/>
      <c r="AN8" s="4"/>
      <c r="AO8" s="4"/>
      <c r="AP8" s="4"/>
      <c r="AQ8" s="4">
        <v>1</v>
      </c>
      <c r="AR8" s="4"/>
      <c r="AS8" s="4"/>
    </row>
    <row r="9" spans="2:45" ht="22.35" customHeight="1" x14ac:dyDescent="0.25">
      <c r="AI9" s="54" t="s">
        <v>56</v>
      </c>
      <c r="AJ9" s="55"/>
      <c r="AK9" s="56"/>
      <c r="AL9" s="19">
        <f t="shared" ref="AL9:AQ9" si="0">SUM(AL6:AL8)</f>
        <v>51</v>
      </c>
      <c r="AM9" s="19">
        <f t="shared" si="0"/>
        <v>32</v>
      </c>
      <c r="AN9" s="19">
        <f t="shared" si="0"/>
        <v>29</v>
      </c>
      <c r="AO9" s="19">
        <f t="shared" si="0"/>
        <v>26</v>
      </c>
      <c r="AP9" s="19">
        <f t="shared" si="0"/>
        <v>35</v>
      </c>
      <c r="AQ9" s="19">
        <f t="shared" si="0"/>
        <v>25</v>
      </c>
      <c r="AR9" s="19">
        <f t="shared" ref="AR9:AS9" si="1">SUM(AR6:AR8)</f>
        <v>26</v>
      </c>
      <c r="AS9" s="19">
        <f t="shared" si="1"/>
        <v>40</v>
      </c>
    </row>
    <row r="10" spans="2:45" x14ac:dyDescent="0.25">
      <c r="AI10" s="51" t="s">
        <v>47</v>
      </c>
      <c r="AJ10" s="52"/>
      <c r="AK10" s="53"/>
      <c r="AL10" s="4"/>
      <c r="AM10" s="4"/>
      <c r="AN10" s="4"/>
      <c r="AO10" s="4">
        <v>43</v>
      </c>
      <c r="AP10" s="4">
        <v>45</v>
      </c>
      <c r="AQ10" s="4">
        <v>46</v>
      </c>
      <c r="AR10" s="4">
        <v>53</v>
      </c>
      <c r="AS10" s="4">
        <v>31</v>
      </c>
    </row>
    <row r="11" spans="2:45" ht="20.45" customHeight="1" x14ac:dyDescent="0.25">
      <c r="AI11" s="54" t="s">
        <v>57</v>
      </c>
      <c r="AJ11" s="55"/>
      <c r="AK11" s="56"/>
      <c r="AL11" s="19">
        <f>AL10+AL9</f>
        <v>51</v>
      </c>
      <c r="AM11" s="19">
        <f t="shared" ref="AM11:AO11" si="2">AM10+AM9</f>
        <v>32</v>
      </c>
      <c r="AN11" s="19">
        <f t="shared" si="2"/>
        <v>29</v>
      </c>
      <c r="AO11" s="19">
        <f t="shared" si="2"/>
        <v>69</v>
      </c>
      <c r="AP11" s="19">
        <f t="shared" ref="AP11:AQ11" si="3">AP10+AP9</f>
        <v>80</v>
      </c>
      <c r="AQ11" s="19">
        <f t="shared" si="3"/>
        <v>71</v>
      </c>
      <c r="AR11" s="19">
        <f t="shared" ref="AR11:AS11" si="4">AR10+AR9</f>
        <v>79</v>
      </c>
      <c r="AS11" s="19">
        <f t="shared" si="4"/>
        <v>71</v>
      </c>
    </row>
    <row r="12" spans="2:45" ht="15" customHeight="1" x14ac:dyDescent="0.25"/>
    <row r="13" spans="2:45" ht="15" customHeight="1" x14ac:dyDescent="0.25">
      <c r="U13">
        <v>1</v>
      </c>
      <c r="AI13" s="57" t="s">
        <v>32</v>
      </c>
      <c r="AJ13" s="57"/>
      <c r="AK13" s="58"/>
      <c r="AL13" s="10" t="s">
        <v>41</v>
      </c>
      <c r="AM13" s="10" t="s">
        <v>44</v>
      </c>
      <c r="AN13" s="10" t="s">
        <v>45</v>
      </c>
      <c r="AO13" s="10" t="s">
        <v>46</v>
      </c>
      <c r="AP13" s="10" t="s">
        <v>60</v>
      </c>
      <c r="AQ13" s="10" t="s">
        <v>61</v>
      </c>
      <c r="AR13" s="10" t="s">
        <v>64</v>
      </c>
      <c r="AS13" s="10" t="s">
        <v>66</v>
      </c>
    </row>
    <row r="14" spans="2:45" ht="15" customHeight="1" x14ac:dyDescent="0.25">
      <c r="U14" s="38">
        <v>1</v>
      </c>
      <c r="AI14" s="64" t="s">
        <v>48</v>
      </c>
      <c r="AJ14" s="64"/>
      <c r="AK14" s="65"/>
      <c r="AL14" s="21"/>
      <c r="AM14" s="21"/>
      <c r="AN14" s="21"/>
      <c r="AO14" s="21">
        <v>1</v>
      </c>
      <c r="AP14" s="21"/>
      <c r="AQ14" s="21"/>
      <c r="AR14" s="21">
        <v>1</v>
      </c>
      <c r="AS14" s="21">
        <v>1</v>
      </c>
    </row>
    <row r="15" spans="2:45" x14ac:dyDescent="0.25">
      <c r="U15">
        <v>1</v>
      </c>
      <c r="AI15" s="64" t="s">
        <v>55</v>
      </c>
      <c r="AJ15" s="64"/>
      <c r="AK15" s="65"/>
      <c r="AL15" s="21">
        <v>119</v>
      </c>
      <c r="AM15" s="21">
        <v>146</v>
      </c>
      <c r="AN15" s="21">
        <v>173</v>
      </c>
      <c r="AO15" s="21">
        <v>156</v>
      </c>
      <c r="AP15" s="21">
        <v>137</v>
      </c>
      <c r="AQ15" s="21">
        <v>121</v>
      </c>
      <c r="AR15" s="21">
        <v>111</v>
      </c>
      <c r="AS15" s="21">
        <v>118</v>
      </c>
    </row>
    <row r="16" spans="2:45" ht="15" customHeight="1" x14ac:dyDescent="0.25">
      <c r="U16" s="37">
        <v>6</v>
      </c>
      <c r="AI16" s="64" t="s">
        <v>49</v>
      </c>
      <c r="AJ16" s="64"/>
      <c r="AK16" s="65"/>
      <c r="AL16" s="21">
        <v>27</v>
      </c>
      <c r="AM16" s="21">
        <v>102</v>
      </c>
      <c r="AN16" s="21">
        <v>95</v>
      </c>
      <c r="AO16" s="21">
        <v>31</v>
      </c>
      <c r="AP16" s="21">
        <v>80</v>
      </c>
      <c r="AQ16" s="21">
        <v>59</v>
      </c>
      <c r="AR16" s="21">
        <v>26</v>
      </c>
      <c r="AS16" s="21">
        <v>12</v>
      </c>
    </row>
    <row r="17" spans="10:45" x14ac:dyDescent="0.25">
      <c r="AI17" s="64" t="s">
        <v>21</v>
      </c>
      <c r="AJ17" s="64"/>
      <c r="AK17" s="65"/>
      <c r="AL17" s="21">
        <v>35</v>
      </c>
      <c r="AM17" s="21">
        <v>33</v>
      </c>
      <c r="AN17" s="21">
        <v>46</v>
      </c>
      <c r="AO17" s="21">
        <v>13</v>
      </c>
      <c r="AP17" s="21">
        <v>2</v>
      </c>
      <c r="AQ17" s="21">
        <v>4</v>
      </c>
      <c r="AR17" s="21">
        <v>8</v>
      </c>
      <c r="AS17" s="21">
        <v>0</v>
      </c>
    </row>
    <row r="18" spans="10:45" ht="23.45" customHeight="1" x14ac:dyDescent="0.25">
      <c r="U18" s="37"/>
      <c r="AI18" s="64" t="s">
        <v>50</v>
      </c>
      <c r="AJ18" s="64"/>
      <c r="AK18" s="65"/>
      <c r="AL18" s="21"/>
      <c r="AM18" s="21"/>
      <c r="AN18" s="21"/>
      <c r="AO18" s="21">
        <v>2</v>
      </c>
      <c r="AP18" s="21"/>
      <c r="AQ18" s="21"/>
      <c r="AR18" s="21"/>
      <c r="AS18" s="21">
        <v>0</v>
      </c>
    </row>
    <row r="19" spans="10:45" ht="15" customHeight="1" x14ac:dyDescent="0.25">
      <c r="U19" s="37"/>
      <c r="AI19" s="64" t="s">
        <v>51</v>
      </c>
      <c r="AJ19" s="64"/>
      <c r="AK19" s="65"/>
      <c r="AL19" s="21">
        <v>12</v>
      </c>
      <c r="AM19" s="21">
        <v>31</v>
      </c>
      <c r="AN19" s="21">
        <v>37</v>
      </c>
      <c r="AO19" s="21">
        <v>12</v>
      </c>
      <c r="AP19" s="21">
        <v>33</v>
      </c>
      <c r="AQ19" s="21">
        <v>46</v>
      </c>
      <c r="AR19" s="21">
        <v>22</v>
      </c>
      <c r="AS19" s="21">
        <v>16</v>
      </c>
    </row>
    <row r="20" spans="10:45" ht="14.45" customHeight="1" x14ac:dyDescent="0.25">
      <c r="O20" s="59" t="s">
        <v>5</v>
      </c>
      <c r="P20" s="60"/>
      <c r="Q20" s="60"/>
      <c r="R20" s="60"/>
      <c r="S20" s="60"/>
      <c r="T20" s="60"/>
      <c r="U20" s="60"/>
      <c r="V20" s="7"/>
      <c r="AI20" s="64" t="s">
        <v>52</v>
      </c>
      <c r="AJ20" s="64"/>
      <c r="AK20" s="65"/>
      <c r="AL20" s="21">
        <v>5590</v>
      </c>
      <c r="AM20" s="21">
        <v>5646</v>
      </c>
      <c r="AN20" s="21">
        <v>6120</v>
      </c>
      <c r="AO20" s="21">
        <v>5661</v>
      </c>
      <c r="AP20" s="21">
        <v>6093</v>
      </c>
      <c r="AQ20" s="21">
        <v>10549</v>
      </c>
      <c r="AR20" s="21">
        <v>7728</v>
      </c>
      <c r="AS20" s="21">
        <v>9413</v>
      </c>
    </row>
    <row r="21" spans="10:45" x14ac:dyDescent="0.25">
      <c r="AI21" s="64" t="s">
        <v>22</v>
      </c>
      <c r="AJ21" s="64"/>
      <c r="AK21" s="65"/>
      <c r="AL21" s="21">
        <v>12</v>
      </c>
      <c r="AM21" s="21">
        <v>7</v>
      </c>
      <c r="AN21" s="21">
        <v>18</v>
      </c>
      <c r="AO21" s="21">
        <v>14</v>
      </c>
      <c r="AP21" s="21">
        <v>14</v>
      </c>
      <c r="AQ21" s="21">
        <v>11</v>
      </c>
      <c r="AR21" s="21">
        <v>7</v>
      </c>
      <c r="AS21" s="21">
        <v>2</v>
      </c>
    </row>
    <row r="22" spans="10:45" x14ac:dyDescent="0.25">
      <c r="P22" s="3" t="s">
        <v>6</v>
      </c>
      <c r="Q22" s="3" t="s">
        <v>24</v>
      </c>
      <c r="R22" s="3" t="s">
        <v>9</v>
      </c>
      <c r="S22" s="3" t="s">
        <v>8</v>
      </c>
      <c r="AI22" s="64" t="s">
        <v>53</v>
      </c>
      <c r="AJ22" s="64"/>
      <c r="AK22" s="65"/>
      <c r="AL22" s="21">
        <v>125</v>
      </c>
      <c r="AM22" s="21">
        <v>175</v>
      </c>
      <c r="AN22" s="21">
        <v>99</v>
      </c>
      <c r="AO22" s="21">
        <v>147</v>
      </c>
      <c r="AP22" s="21">
        <v>163</v>
      </c>
      <c r="AQ22" s="21">
        <v>119</v>
      </c>
      <c r="AR22" s="21">
        <v>103</v>
      </c>
      <c r="AS22" s="21">
        <v>100</v>
      </c>
    </row>
    <row r="23" spans="10:45" ht="21" customHeight="1" x14ac:dyDescent="0.25">
      <c r="P23" s="21">
        <v>4</v>
      </c>
      <c r="Q23" s="21">
        <v>5</v>
      </c>
      <c r="R23" s="21">
        <v>29</v>
      </c>
      <c r="S23" s="21">
        <v>2</v>
      </c>
      <c r="V23" s="59" t="s">
        <v>23</v>
      </c>
      <c r="W23" s="60"/>
      <c r="X23" s="60"/>
      <c r="Y23" s="60"/>
      <c r="Z23" s="60"/>
      <c r="AA23" s="41"/>
      <c r="AB23" s="41"/>
      <c r="AC23" s="1"/>
      <c r="AD23" s="1"/>
      <c r="AE23" s="1"/>
      <c r="AI23" s="57" t="s">
        <v>58</v>
      </c>
      <c r="AJ23" s="57"/>
      <c r="AK23" s="58"/>
      <c r="AL23" s="22">
        <f t="shared" ref="AL23:AQ23" si="5">SUM(AL13:AL22)</f>
        <v>5920</v>
      </c>
      <c r="AM23" s="22">
        <f t="shared" si="5"/>
        <v>6140</v>
      </c>
      <c r="AN23" s="22">
        <f t="shared" si="5"/>
        <v>6588</v>
      </c>
      <c r="AO23" s="22">
        <f t="shared" si="5"/>
        <v>6037</v>
      </c>
      <c r="AP23" s="22">
        <f t="shared" si="5"/>
        <v>6522</v>
      </c>
      <c r="AQ23" s="22">
        <f t="shared" si="5"/>
        <v>10909</v>
      </c>
      <c r="AR23" s="22">
        <f t="shared" ref="AR23:AS23" si="6">SUM(AR13:AR22)</f>
        <v>8006</v>
      </c>
      <c r="AS23" s="22">
        <f t="shared" si="6"/>
        <v>9662</v>
      </c>
    </row>
    <row r="24" spans="10:45" x14ac:dyDescent="0.25">
      <c r="AI24" s="64" t="s">
        <v>54</v>
      </c>
      <c r="AJ24" s="64"/>
      <c r="AK24" s="65"/>
      <c r="AL24" s="4"/>
      <c r="AM24" s="4"/>
      <c r="AN24" s="4"/>
      <c r="AO24" s="4">
        <v>82</v>
      </c>
      <c r="AP24" s="4">
        <v>55</v>
      </c>
      <c r="AQ24" s="4">
        <v>105</v>
      </c>
      <c r="AR24" s="4">
        <v>74</v>
      </c>
      <c r="AS24" s="4">
        <v>86</v>
      </c>
    </row>
    <row r="25" spans="10:45" ht="19.5" customHeight="1" x14ac:dyDescent="0.25">
      <c r="J25" s="13"/>
      <c r="K25" s="33"/>
      <c r="L25" s="35"/>
      <c r="M25" s="13"/>
      <c r="W25" s="5" t="s">
        <v>6</v>
      </c>
      <c r="X25" s="5" t="s">
        <v>24</v>
      </c>
      <c r="Y25" s="5" t="s">
        <v>8</v>
      </c>
      <c r="Z25" s="5" t="s">
        <v>9</v>
      </c>
      <c r="AA25" s="5" t="s">
        <v>7</v>
      </c>
      <c r="AB25" s="5" t="s">
        <v>25</v>
      </c>
      <c r="AC25" s="5" t="s">
        <v>26</v>
      </c>
      <c r="AE25" s="11"/>
      <c r="AF25" s="11"/>
      <c r="AG25" s="11"/>
      <c r="AI25" s="57" t="s">
        <v>59</v>
      </c>
      <c r="AJ25" s="57"/>
      <c r="AK25" s="58"/>
      <c r="AL25" s="22">
        <f>AL23+AL24</f>
        <v>5920</v>
      </c>
      <c r="AM25" s="22">
        <f t="shared" ref="AM25:AO25" si="7">AM23+AM24</f>
        <v>6140</v>
      </c>
      <c r="AN25" s="22">
        <f t="shared" si="7"/>
        <v>6588</v>
      </c>
      <c r="AO25" s="22">
        <f t="shared" si="7"/>
        <v>6119</v>
      </c>
      <c r="AP25" s="22">
        <f t="shared" ref="AP25:AQ25" si="8">AP23+AP24</f>
        <v>6577</v>
      </c>
      <c r="AQ25" s="22">
        <f t="shared" si="8"/>
        <v>11014</v>
      </c>
      <c r="AR25" s="22">
        <f t="shared" ref="AR25:AS25" si="9">AR23+AR24</f>
        <v>8080</v>
      </c>
      <c r="AS25" s="22">
        <f t="shared" si="9"/>
        <v>9748</v>
      </c>
    </row>
    <row r="26" spans="10:45" x14ac:dyDescent="0.25">
      <c r="W26" s="21">
        <v>1664</v>
      </c>
      <c r="X26" s="21">
        <v>4648</v>
      </c>
      <c r="Y26" s="21">
        <v>418</v>
      </c>
      <c r="Z26" s="21">
        <v>2886</v>
      </c>
      <c r="AA26" s="21">
        <v>9</v>
      </c>
      <c r="AB26" s="21">
        <v>28</v>
      </c>
      <c r="AC26" s="21">
        <v>0</v>
      </c>
      <c r="AE26" s="12"/>
      <c r="AF26" s="12"/>
      <c r="AG26" s="12"/>
    </row>
    <row r="27" spans="10:45" ht="24.75" customHeight="1" x14ac:dyDescent="0.25"/>
    <row r="37" spans="15:31" ht="24" customHeight="1" x14ac:dyDescent="0.25">
      <c r="O37" s="59" t="s">
        <v>11</v>
      </c>
      <c r="P37" s="60"/>
      <c r="Q37" s="60"/>
      <c r="R37" s="60"/>
      <c r="S37" s="60"/>
      <c r="T37" s="60"/>
      <c r="U37" s="60"/>
      <c r="V37" s="2"/>
    </row>
    <row r="39" spans="15:31" x14ac:dyDescent="0.25">
      <c r="P39" s="8" t="s">
        <v>12</v>
      </c>
      <c r="Q39" s="8" t="s">
        <v>17</v>
      </c>
      <c r="R39" s="8"/>
      <c r="S39" s="3" t="s">
        <v>18</v>
      </c>
    </row>
    <row r="40" spans="15:31" x14ac:dyDescent="0.25">
      <c r="P40" s="24" t="s">
        <v>42</v>
      </c>
      <c r="Q40" s="23">
        <f>SUM(Q41:Q42)</f>
        <v>1</v>
      </c>
      <c r="R40" s="14"/>
      <c r="S40" s="61">
        <f>Q41/Q40</f>
        <v>0</v>
      </c>
      <c r="AD40" s="1"/>
    </row>
    <row r="41" spans="15:31" x14ac:dyDescent="0.25">
      <c r="P41" s="25" t="s">
        <v>13</v>
      </c>
      <c r="Q41" s="27">
        <v>0</v>
      </c>
      <c r="R41" s="15"/>
      <c r="S41" s="62"/>
    </row>
    <row r="42" spans="15:31" x14ac:dyDescent="0.25">
      <c r="P42" s="26" t="s">
        <v>14</v>
      </c>
      <c r="Q42" s="28">
        <v>1</v>
      </c>
      <c r="R42" s="16"/>
      <c r="S42" s="63"/>
    </row>
    <row r="43" spans="15:31" x14ac:dyDescent="0.25">
      <c r="O43" t="s">
        <v>16</v>
      </c>
      <c r="P43" s="8" t="s">
        <v>37</v>
      </c>
      <c r="Q43" s="23">
        <f>SUM(Q44:Q45)</f>
        <v>2</v>
      </c>
      <c r="R43" s="23"/>
      <c r="S43" s="61">
        <f>Q44/Q43</f>
        <v>1</v>
      </c>
      <c r="V43" s="59" t="s">
        <v>27</v>
      </c>
      <c r="W43" s="60"/>
      <c r="X43" s="60"/>
      <c r="Y43" s="60"/>
      <c r="Z43" s="60"/>
      <c r="AA43" s="41"/>
      <c r="AB43" s="41"/>
      <c r="AC43" s="41"/>
      <c r="AE43" s="1"/>
    </row>
    <row r="44" spans="15:31" x14ac:dyDescent="0.25">
      <c r="P44" s="17" t="s">
        <v>13</v>
      </c>
      <c r="Q44" s="27">
        <v>2</v>
      </c>
      <c r="R44" s="27"/>
      <c r="S44" s="62"/>
    </row>
    <row r="45" spans="15:31" x14ac:dyDescent="0.25">
      <c r="P45" s="18" t="s">
        <v>14</v>
      </c>
      <c r="Q45" s="28"/>
      <c r="R45" s="28"/>
      <c r="S45" s="63"/>
      <c r="W45" s="8" t="s">
        <v>12</v>
      </c>
      <c r="X45" s="3" t="s">
        <v>17</v>
      </c>
      <c r="Y45" s="3" t="s">
        <v>18</v>
      </c>
    </row>
    <row r="46" spans="15:31" x14ac:dyDescent="0.25">
      <c r="P46" s="8" t="s">
        <v>15</v>
      </c>
      <c r="Q46" s="23">
        <f>SUM(Q47:Q48)</f>
        <v>9</v>
      </c>
      <c r="R46" s="23"/>
      <c r="S46" s="47">
        <f>Q47/Q46</f>
        <v>0.77777777777777779</v>
      </c>
      <c r="W46" s="8" t="s">
        <v>28</v>
      </c>
      <c r="X46" s="14">
        <f>SUM(X47:X48)</f>
        <v>22</v>
      </c>
      <c r="Y46" s="50">
        <f>X47/X46</f>
        <v>0.77272727272727271</v>
      </c>
    </row>
    <row r="47" spans="15:31" x14ac:dyDescent="0.25">
      <c r="P47" s="17" t="s">
        <v>13</v>
      </c>
      <c r="Q47" s="27">
        <v>7</v>
      </c>
      <c r="R47" s="27"/>
      <c r="S47" s="48"/>
      <c r="W47" s="17" t="s">
        <v>13</v>
      </c>
      <c r="X47" s="15">
        <v>17</v>
      </c>
      <c r="Y47" s="50"/>
    </row>
    <row r="48" spans="15:31" x14ac:dyDescent="0.25">
      <c r="P48" s="18" t="s">
        <v>14</v>
      </c>
      <c r="Q48" s="28">
        <v>2</v>
      </c>
      <c r="R48" s="28"/>
      <c r="S48" s="49"/>
      <c r="W48" s="18" t="s">
        <v>14</v>
      </c>
      <c r="X48" s="16">
        <v>5</v>
      </c>
      <c r="Y48" s="50"/>
    </row>
    <row r="49" spans="16:25" x14ac:dyDescent="0.25">
      <c r="P49" s="8" t="s">
        <v>63</v>
      </c>
      <c r="Q49" s="23">
        <f>SUM(Q50:Q51)</f>
        <v>1</v>
      </c>
      <c r="R49" s="23"/>
      <c r="S49" s="47">
        <f>Q50/Q49</f>
        <v>0</v>
      </c>
      <c r="W49" s="8" t="s">
        <v>29</v>
      </c>
      <c r="X49" s="14">
        <f>SUM(X50:X51)</f>
        <v>28</v>
      </c>
      <c r="Y49" s="50">
        <f>X50/X49</f>
        <v>0.8571428571428571</v>
      </c>
    </row>
    <row r="50" spans="16:25" x14ac:dyDescent="0.25">
      <c r="P50" s="17" t="s">
        <v>13</v>
      </c>
      <c r="Q50" s="27"/>
      <c r="R50" s="27"/>
      <c r="S50" s="48"/>
      <c r="W50" s="17" t="s">
        <v>13</v>
      </c>
      <c r="X50" s="15">
        <v>24</v>
      </c>
      <c r="Y50" s="50"/>
    </row>
    <row r="51" spans="16:25" x14ac:dyDescent="0.25">
      <c r="P51" s="18" t="s">
        <v>14</v>
      </c>
      <c r="Q51" s="28">
        <v>1</v>
      </c>
      <c r="R51" s="28"/>
      <c r="S51" s="49"/>
      <c r="W51" s="18" t="s">
        <v>14</v>
      </c>
      <c r="X51" s="16">
        <v>4</v>
      </c>
      <c r="Y51" s="50"/>
    </row>
    <row r="52" spans="16:25" x14ac:dyDescent="0.25">
      <c r="P52" s="8" t="s">
        <v>40</v>
      </c>
      <c r="Q52" s="14"/>
      <c r="R52" s="14"/>
      <c r="S52" s="47"/>
      <c r="W52" s="8" t="s">
        <v>30</v>
      </c>
      <c r="X52" s="14">
        <f>SUM(X53:X54)</f>
        <v>15</v>
      </c>
      <c r="Y52" s="50">
        <f>X53/X52</f>
        <v>0.8666666666666667</v>
      </c>
    </row>
    <row r="53" spans="16:25" x14ac:dyDescent="0.25">
      <c r="P53" s="17" t="s">
        <v>13</v>
      </c>
      <c r="Q53" s="15"/>
      <c r="R53" s="15"/>
      <c r="S53" s="48"/>
      <c r="W53" s="17" t="s">
        <v>13</v>
      </c>
      <c r="X53" s="15">
        <v>13</v>
      </c>
      <c r="Y53" s="50"/>
    </row>
    <row r="54" spans="16:25" x14ac:dyDescent="0.25">
      <c r="P54" s="18" t="s">
        <v>14</v>
      </c>
      <c r="Q54" s="16"/>
      <c r="R54" s="16"/>
      <c r="S54" s="49"/>
      <c r="W54" s="18" t="s">
        <v>14</v>
      </c>
      <c r="X54" s="16">
        <v>2</v>
      </c>
      <c r="Y54" s="50"/>
    </row>
    <row r="55" spans="16:25" x14ac:dyDescent="0.25">
      <c r="W55" s="8" t="s">
        <v>63</v>
      </c>
      <c r="X55" s="14">
        <f>SUM(X56:X57)</f>
        <v>102</v>
      </c>
      <c r="Y55" s="50">
        <f>X56/X55</f>
        <v>0.93137254901960786</v>
      </c>
    </row>
    <row r="56" spans="16:25" x14ac:dyDescent="0.25">
      <c r="W56" s="17" t="s">
        <v>13</v>
      </c>
      <c r="X56" s="15">
        <v>95</v>
      </c>
      <c r="Y56" s="50"/>
    </row>
    <row r="57" spans="16:25" x14ac:dyDescent="0.25">
      <c r="P57" s="3" t="s">
        <v>19</v>
      </c>
      <c r="Q57" s="3"/>
      <c r="R57" s="3"/>
      <c r="S57" s="9">
        <f>SUM(Q41,Q44,Q47,Q50,Q53)</f>
        <v>9</v>
      </c>
      <c r="W57" s="18" t="s">
        <v>14</v>
      </c>
      <c r="X57" s="16">
        <v>7</v>
      </c>
      <c r="Y57" s="50"/>
    </row>
    <row r="58" spans="16:25" x14ac:dyDescent="0.25">
      <c r="P58" s="3" t="s">
        <v>20</v>
      </c>
      <c r="Q58" s="3"/>
      <c r="R58" s="3"/>
      <c r="S58" s="9">
        <f>SUM(Q42,Q45,Q48,Q51,Q54)</f>
        <v>4</v>
      </c>
      <c r="W58" s="8" t="s">
        <v>43</v>
      </c>
      <c r="X58" s="14">
        <f>SUM(X59:X60)</f>
        <v>0</v>
      </c>
      <c r="Y58" s="50">
        <v>0</v>
      </c>
    </row>
    <row r="59" spans="16:25" x14ac:dyDescent="0.25">
      <c r="W59" s="17" t="s">
        <v>13</v>
      </c>
      <c r="X59" s="15">
        <v>0</v>
      </c>
      <c r="Y59" s="50"/>
    </row>
    <row r="60" spans="16:25" x14ac:dyDescent="0.25">
      <c r="W60" s="18" t="s">
        <v>14</v>
      </c>
      <c r="X60" s="16"/>
      <c r="Y60" s="50"/>
    </row>
    <row r="61" spans="16:25" x14ac:dyDescent="0.25">
      <c r="W61" s="8" t="s">
        <v>40</v>
      </c>
      <c r="X61" s="14">
        <f>SUM(X62:X63)</f>
        <v>1</v>
      </c>
      <c r="Y61" s="50">
        <f>X62/X61</f>
        <v>1</v>
      </c>
    </row>
    <row r="62" spans="16:25" x14ac:dyDescent="0.25">
      <c r="W62" s="17" t="s">
        <v>13</v>
      </c>
      <c r="X62" s="15">
        <v>1</v>
      </c>
      <c r="Y62" s="50"/>
    </row>
    <row r="63" spans="16:25" x14ac:dyDescent="0.25">
      <c r="W63" s="18" t="s">
        <v>14</v>
      </c>
      <c r="X63" s="16"/>
      <c r="Y63" s="50"/>
    </row>
    <row r="64" spans="16:25" x14ac:dyDescent="0.25">
      <c r="W64" s="8" t="s">
        <v>35</v>
      </c>
      <c r="X64" s="14">
        <f>SUM(X65:X66)</f>
        <v>11</v>
      </c>
      <c r="Y64" s="50">
        <f>X65/X64</f>
        <v>0.81818181818181823</v>
      </c>
    </row>
    <row r="65" spans="23:25" x14ac:dyDescent="0.25">
      <c r="W65" s="17" t="s">
        <v>13</v>
      </c>
      <c r="X65" s="15">
        <v>9</v>
      </c>
      <c r="Y65" s="50"/>
    </row>
    <row r="66" spans="23:25" x14ac:dyDescent="0.25">
      <c r="W66" s="18" t="s">
        <v>14</v>
      </c>
      <c r="X66" s="16">
        <v>2</v>
      </c>
      <c r="Y66" s="50"/>
    </row>
    <row r="69" spans="23:25" x14ac:dyDescent="0.25">
      <c r="X69" s="3" t="s">
        <v>19</v>
      </c>
      <c r="Y69" s="9">
        <f>SUM(X53,X56,X62,X65,X50,X47,X59)</f>
        <v>159</v>
      </c>
    </row>
    <row r="70" spans="23:25" x14ac:dyDescent="0.25">
      <c r="X70" s="3" t="s">
        <v>20</v>
      </c>
      <c r="Y70" s="9">
        <f>SUM(X54,X57,X63,X66,X51,X48,X60)</f>
        <v>20</v>
      </c>
    </row>
  </sheetData>
  <sheetProtection algorithmName="SHA-512" hashValue="+AHMN1H7CmSJqFsJ81tHQ3NbiXcQ/kEmXkyY+C6mBzSYN544n8u44V9lCkE+GOBN7WBgs6qPaO0HqXGGWlXzKw==" saltValue="x0Lg2sv4/207ULG8QuehrA==" spinCount="100000" sheet="1" objects="1" scenarios="1"/>
  <mergeCells count="41">
    <mergeCell ref="AI8:AK8"/>
    <mergeCell ref="AI9:AK9"/>
    <mergeCell ref="AI23:AK23"/>
    <mergeCell ref="AI22:AK22"/>
    <mergeCell ref="AI5:AK5"/>
    <mergeCell ref="AI15:AK15"/>
    <mergeCell ref="AI17:AK17"/>
    <mergeCell ref="AI19:AK19"/>
    <mergeCell ref="AI20:AK20"/>
    <mergeCell ref="AI7:AK7"/>
    <mergeCell ref="Y64:Y66"/>
    <mergeCell ref="V43:AC43"/>
    <mergeCell ref="Y46:Y48"/>
    <mergeCell ref="AI25:AK25"/>
    <mergeCell ref="AI21:AK21"/>
    <mergeCell ref="AI24:AK24"/>
    <mergeCell ref="Y49:Y51"/>
    <mergeCell ref="Y52:Y54"/>
    <mergeCell ref="Y55:Y57"/>
    <mergeCell ref="Y61:Y63"/>
    <mergeCell ref="S46:S48"/>
    <mergeCell ref="S52:S54"/>
    <mergeCell ref="S49:S51"/>
    <mergeCell ref="Y58:Y60"/>
    <mergeCell ref="AI6:AK6"/>
    <mergeCell ref="AI10:AK10"/>
    <mergeCell ref="AI11:AK11"/>
    <mergeCell ref="AI13:AK13"/>
    <mergeCell ref="V23:AB23"/>
    <mergeCell ref="O20:U20"/>
    <mergeCell ref="S43:S45"/>
    <mergeCell ref="O37:U37"/>
    <mergeCell ref="S40:S42"/>
    <mergeCell ref="AI14:AK14"/>
    <mergeCell ref="AI16:AK16"/>
    <mergeCell ref="AI18:AK18"/>
    <mergeCell ref="B1:H1"/>
    <mergeCell ref="B3:H3"/>
    <mergeCell ref="O2:U2"/>
    <mergeCell ref="AI3:AO3"/>
    <mergeCell ref="W2:AF2"/>
  </mergeCells>
  <pageMargins left="0.7" right="0.7" top="0.75" bottom="0.75" header="0.3" footer="0.3"/>
  <pageSetup paperSize="9" orientation="portrait" horizontalDpi="200" verticalDpi="20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D8D041217AB9841AEB7545B4665EC73" ma:contentTypeVersion="3" ma:contentTypeDescription="Crear nuevo documento." ma:contentTypeScope="" ma:versionID="a1916a627559ae7550ed6d6e78ead138">
  <xsd:schema xmlns:xsd="http://www.w3.org/2001/XMLSchema" xmlns:xs="http://www.w3.org/2001/XMLSchema" xmlns:p="http://schemas.microsoft.com/office/2006/metadata/properties" xmlns:ns2="953b4c01-a9b3-430d-b062-df41261ff5c4" targetNamespace="http://schemas.microsoft.com/office/2006/metadata/properties" ma:root="true" ma:fieldsID="d0ebe8d60e57d8690b8baec59e131035" ns2:_="">
    <xsd:import namespace="953b4c01-a9b3-430d-b062-df41261ff5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3b4c01-a9b3-430d-b062-df41261ff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A6E901D-F2DE-4F78-BF11-FD2279E0BBA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3b4c01-a9b3-430d-b062-df41261ff5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016CD0D-7AF8-4D5D-80E8-1802BFED80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32FA11A-3FF1-467D-A35C-4C8916D60318}">
  <ds:schemaRefs>
    <ds:schemaRef ds:uri="ec9fe809-b99d-4e41-a094-de16cee63433"/>
    <ds:schemaRef ds:uri="http://schemas.microsoft.com/office/2006/documentManagement/types"/>
    <ds:schemaRef ds:uri="96473a00-8e64-496a-bc71-826a530469eb"/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2026-06-18T08:34:44Z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0x0101000D8D041217AB9841AEB7545B4665EC73</vt:lpwstr>
  </property>
</Properties>
</file>