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drawings/drawing19.xml" ContentType="application/vnd.openxmlformats-officedocument.drawingml.chartshapes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1.xml" ContentType="application/vnd.openxmlformats-officedocument.drawing+xml"/>
  <Override PartName="/xl/charts/chart47.xml" ContentType="application/vnd.openxmlformats-officedocument.drawingml.chart+xml"/>
  <Override PartName="/xl/drawings/drawing22.xml" ContentType="application/vnd.openxmlformats-officedocument.drawingml.chartshapes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4" documentId="13_ncr:1_{5E8958AC-6110-4E79-A885-80CF203DEE30}" xr6:coauthVersionLast="47" xr6:coauthVersionMax="47" xr10:uidLastSave="{7E1C5FB2-08A6-4A36-867E-0F5084DE094A}"/>
  <workbookProtection workbookAlgorithmName="SHA-512" workbookHashValue="EKIUY0sM7+neWO/S+XzKOo932ww/DVeBQQDYm7rkgL/ZMaC3up4qUJcHNBYP5oFBYWHbsznJYNgxFT9jyR983w==" workbookSaltValue="Wd6KF272Jiml6FTWwa4hX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E82" i="16"/>
  <c r="G43" i="16" l="1"/>
  <c r="D43" i="16"/>
  <c r="E43" i="16"/>
  <c r="F43" i="16"/>
  <c r="L43" i="16"/>
  <c r="J43" i="16"/>
  <c r="K43" i="16"/>
  <c r="I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0D6577A3-8EA5-4CAE-9E46-538A4E6962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898DA69-4376-44A6-B452-DCE137208C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8DD78AF-D104-41D3-9870-EC05BF0B63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5EE38D1-0A4B-4E7C-A995-091C1DF642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80600AF-C3ED-4572-9D95-583028B5A8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81B5086-424A-41A0-B67A-23E2DB5814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FF453E6-718E-406A-9031-107D985970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D6925E6-FD66-45B4-A72D-035DE5F1E1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6A2C661-09A9-4AB0-AE3D-27A4D8A782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DB4F0F3-2A24-4F73-A6B0-D904F8FC5D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A8033F5-C69A-4F80-8D09-B5886E0945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C96C516-BEB6-4346-B879-CBA0029908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122580E-47CB-47CF-BB3A-72000A407C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3178C0D-B114-4F1B-B4E0-18B20513E8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7C3E23C-ACA4-47E1-8694-9A35AD4012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4ED5A91-DF55-48F9-9F08-50DA538AD8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86B6CA4-37A8-4998-AD7D-D926F14956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3728812-8573-49F6-967F-DCB20ED899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55D6ED5-13D9-4E11-A061-C78E1C1805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7DFECD4-69CF-4B04-AE65-002BB13ECE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40062C1-07C8-4C99-8AE4-40D00A5CBE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F66C35A-DE7D-47C2-87E7-DD1BB01126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DE6160A-E7C2-4C46-A74E-98FB06EB75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312297D-D306-4FB7-A6A4-B8B0E9223A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C062791-94D1-4CC1-AF60-3BFF73C20E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B146A59-BEAC-40E8-9D90-C92DC7CD24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D5D7973-09F2-4043-8238-2368A56862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B13A41D-5587-41B7-A255-1C1DD9E1B4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C35E3C9-4311-415A-97BE-05AB13C5BF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E165594-AD65-4A12-A4F0-4EB6C2FE8A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316DB9E-5F89-4D56-BF18-45BFF89F94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7A03370-4D00-4308-A09B-14D8B92FE4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<sst xmlns="http://schemas.openxmlformats.org/spreadsheetml/2006/main" count="2906" uniqueCount="1849">
  <si>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</si>
  <si>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</si>
  <si>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</si>
  <si>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</si>
  <si>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</si>
  <si>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</si>
  <si>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</si>
  <si>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Ourense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</si>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</sst>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DE80ABEB-CB8C-4251-8726-BDB7684FEA8E}"/>
    <cellStyle name="Normal" xfId="0" builtinId="0"/>
    <cellStyle name="Normal 2" xfId="1" xr:uid="{ED2011B4-5769-478E-9B84-5B2F305A677C}"/>
    <cellStyle name="Normal 3" xfId="3" xr:uid="{AC12AF12-3847-4123-BFCB-FDF0675065F6}"/>
    <cellStyle name="Normal 3 2" xfId="4" xr:uid="{AE9A40F1-2852-451B-89B7-B8CB7FFF37B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A-4FB4-B3AB-1F8EBD6F9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EA-4FB4-B3AB-1F8EBD6F9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1664</c:v>
                </c:pt>
                <c:pt idx="1">
                  <c:v>4787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A-4FB4-B3AB-1F8EBD6F9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00-47EA-9B85-2FDFCEAEF7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00-47EA-9B85-2FDFCEAEF7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00-47EA-9B85-2FDFCEAEF7A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309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00-47EA-9B85-2FDFCEAEF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51-4078-800A-3B73ECF1AE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51-4078-800A-3B73ECF1AE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1-4078-800A-3B73ECF1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CF-412F-A247-470F7BC530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CF-412F-A247-470F7BC530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1773</c:v>
                </c:pt>
                <c:pt idx="1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F-412F-A247-470F7BC53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513</c:v>
              </c:pt>
              <c:pt idx="1">
                <c:v>1035</c:v>
              </c:pt>
              <c:pt idx="2">
                <c:v>13</c:v>
              </c:pt>
              <c:pt idx="3">
                <c:v>1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7D38-487D-AF33-44A47262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693</c:v>
              </c:pt>
              <c:pt idx="1">
                <c:v>911</c:v>
              </c:pt>
              <c:pt idx="2">
                <c:v>21</c:v>
              </c:pt>
              <c:pt idx="3">
                <c:v>12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72-47E7-9F08-C62786A3E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22</c:v>
              </c:pt>
              <c:pt idx="2">
                <c:v>24</c:v>
              </c:pt>
              <c:pt idx="3">
                <c:v>10</c:v>
              </c:pt>
              <c:pt idx="4">
                <c:v>65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AD0-4DB1-9AB0-0D3E64FC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110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56AF-47BD-B342-54E632070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1053</c:v>
              </c:pt>
              <c:pt idx="1">
                <c:v>9</c:v>
              </c:pt>
              <c:pt idx="2">
                <c:v>291</c:v>
              </c:pt>
              <c:pt idx="3">
                <c:v>7</c:v>
              </c:pt>
              <c:pt idx="4">
                <c:v>26</c:v>
              </c:pt>
              <c:pt idx="5">
                <c:v>14</c:v>
              </c:pt>
              <c:pt idx="6">
                <c:v>7</c:v>
              </c:pt>
              <c:pt idx="7">
                <c:v>123</c:v>
              </c:pt>
              <c:pt idx="8">
                <c:v>450</c:v>
              </c:pt>
            </c:numLit>
          </c:val>
          <c:extLst>
            <c:ext xmlns:c16="http://schemas.microsoft.com/office/drawing/2014/chart" uri="{C3380CC4-5D6E-409C-BE32-E72D297353CC}">
              <c16:uniqueId val="{00000000-C2F9-4AA4-A158-A4ACF5F2F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156</c:v>
              </c:pt>
              <c:pt idx="1">
                <c:v>99</c:v>
              </c:pt>
              <c:pt idx="2">
                <c:v>35</c:v>
              </c:pt>
              <c:pt idx="3">
                <c:v>16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27FD-41F6-9282-DF5D4311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90218919264309"/>
          <c:y val="9.9768382032814615E-2"/>
          <c:w val="0.33511653739911723"/>
          <c:h val="0.882611237576345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1242</c:v>
              </c:pt>
              <c:pt idx="1">
                <c:v>709</c:v>
              </c:pt>
              <c:pt idx="2">
                <c:v>418</c:v>
              </c:pt>
              <c:pt idx="3">
                <c:v>188</c:v>
              </c:pt>
              <c:pt idx="4">
                <c:v>148</c:v>
              </c:pt>
              <c:pt idx="5">
                <c:v>1840</c:v>
              </c:pt>
              <c:pt idx="6">
                <c:v>199</c:v>
              </c:pt>
              <c:pt idx="7">
                <c:v>479</c:v>
              </c:pt>
              <c:pt idx="8">
                <c:v>101</c:v>
              </c:pt>
              <c:pt idx="9">
                <c:v>1251</c:v>
              </c:pt>
              <c:pt idx="10">
                <c:v>416</c:v>
              </c:pt>
            </c:numLit>
          </c:val>
          <c:extLst>
            <c:ext xmlns:c16="http://schemas.microsoft.com/office/drawing/2014/chart" uri="{C3380CC4-5D6E-409C-BE32-E72D297353CC}">
              <c16:uniqueId val="{00000000-4953-43FC-9707-8FF7C96D2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EF-4E67-AA1F-7E5548665D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EF-4E67-AA1F-7E5548665D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EF-4E67-AA1F-7E5548665D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70</c:v>
                </c:pt>
                <c:pt idx="1">
                  <c:v>44</c:v>
                </c:pt>
                <c:pt idx="2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F-4E67-AA1F-7E5548665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216</c:v>
              </c:pt>
              <c:pt idx="1">
                <c:v>496</c:v>
              </c:pt>
              <c:pt idx="2">
                <c:v>65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EE63-495C-9ABD-3258C679D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</c:v>
              </c:pt>
              <c:pt idx="1">
                <c:v>63</c:v>
              </c:pt>
              <c:pt idx="2">
                <c:v>45</c:v>
              </c:pt>
              <c:pt idx="3">
                <c:v>29</c:v>
              </c:pt>
              <c:pt idx="4">
                <c:v>31</c:v>
              </c:pt>
              <c:pt idx="5">
                <c:v>472</c:v>
              </c:pt>
              <c:pt idx="6">
                <c:v>58</c:v>
              </c:pt>
              <c:pt idx="7">
                <c:v>14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1B4-40CA-8DA0-2F5307D9E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128</c:v>
              </c:pt>
              <c:pt idx="1">
                <c:v>175</c:v>
              </c:pt>
              <c:pt idx="2">
                <c:v>364</c:v>
              </c:pt>
              <c:pt idx="3">
                <c:v>86</c:v>
              </c:pt>
              <c:pt idx="4">
                <c:v>137</c:v>
              </c:pt>
              <c:pt idx="5">
                <c:v>52</c:v>
              </c:pt>
              <c:pt idx="6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2BCB-4C57-BE18-B18A804DD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143</c:v>
              </c:pt>
              <c:pt idx="1">
                <c:v>57</c:v>
              </c:pt>
              <c:pt idx="2">
                <c:v>79</c:v>
              </c:pt>
              <c:pt idx="3">
                <c:v>333</c:v>
              </c:pt>
              <c:pt idx="4">
                <c:v>91</c:v>
              </c:pt>
              <c:pt idx="5">
                <c:v>113</c:v>
              </c:pt>
              <c:pt idx="6">
                <c:v>55</c:v>
              </c:pt>
              <c:pt idx="7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A3AE-40B8-A00D-4A070A2E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8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53-4E74-B9ED-0DA8CA1AB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Administración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82-4261-B278-9FFD5100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7DC-4E2E-8F9E-2041A83AF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3E-4617-BF9E-20410BAF1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Derechos extranjeros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19</c:v>
              </c:pt>
              <c:pt idx="2">
                <c:v>12</c:v>
              </c:pt>
              <c:pt idx="3">
                <c:v>11</c:v>
              </c:pt>
              <c:pt idx="4">
                <c:v>32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DC1-4435-9840-44F7BE94B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8</c:v>
              </c:pt>
              <c:pt idx="2">
                <c:v>1</c:v>
              </c:pt>
              <c:pt idx="3">
                <c:v>6</c:v>
              </c:pt>
              <c:pt idx="4">
                <c:v>34</c:v>
              </c:pt>
              <c:pt idx="5">
                <c:v>2</c:v>
              </c:pt>
              <c:pt idx="6">
                <c:v>16</c:v>
              </c:pt>
              <c:pt idx="7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F44-4A55-8F88-678783E3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67-4B94-B502-4D551E8DC5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67-4B94-B502-4D551E8DC5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551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7-4B94-B502-4D551E8DC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98</c:v>
              </c:pt>
              <c:pt idx="1">
                <c:v>149</c:v>
              </c:pt>
              <c:pt idx="2">
                <c:v>62</c:v>
              </c:pt>
              <c:pt idx="3">
                <c:v>251</c:v>
              </c:pt>
              <c:pt idx="4">
                <c:v>554</c:v>
              </c:pt>
              <c:pt idx="5">
                <c:v>133</c:v>
              </c:pt>
              <c:pt idx="6">
                <c:v>62</c:v>
              </c:pt>
              <c:pt idx="7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9268-41FA-8517-73FB4B26C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F5-47A9-9FB3-1CC9B09739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F5-47A9-9FB3-1CC9B09739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F5-47A9-9FB3-1CC9B09739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F5-47A9-9FB3-1CC9B09739E6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F5-47A9-9FB3-1CC9B09739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5-47A9-9FB3-1CC9B0973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57-4F0D-8202-7BA21ACB4D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57-4F0D-8202-7BA21ACB4D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57-4F0D-8202-7BA21ACB4D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57-4F0D-8202-7BA21ACB4D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57-4F0D-8202-7BA21ACB4D2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57-4F0D-8202-7BA21ACB4D2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57-4F0D-8202-7BA21ACB4D2F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57-4F0D-8202-7BA21ACB4D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27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57-4F0D-8202-7BA21ACB4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785</c:v>
                </c:pt>
                <c:pt idx="1">
                  <c:v>97</c:v>
                </c:pt>
                <c:pt idx="2">
                  <c:v>436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D-4FA8-99D1-733530758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65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2-4225-B4D2-108D69BA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147</c:v>
                </c:pt>
                <c:pt idx="1">
                  <c:v>24</c:v>
                </c:pt>
                <c:pt idx="2">
                  <c:v>1</c:v>
                </c:pt>
                <c:pt idx="3">
                  <c:v>104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F-49FE-B5B5-3EE831E4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328</c:v>
                </c:pt>
                <c:pt idx="1">
                  <c:v>400</c:v>
                </c:pt>
                <c:pt idx="2">
                  <c:v>33</c:v>
                </c:pt>
                <c:pt idx="3">
                  <c:v>32</c:v>
                </c:pt>
                <c:pt idx="4">
                  <c:v>70</c:v>
                </c:pt>
                <c:pt idx="5">
                  <c:v>193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1</c:v>
                </c:pt>
                <c:pt idx="10">
                  <c:v>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4-41ED-BAF0-00BF8B43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A-427F-A8CB-F51EF8CF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12</c:v>
              </c:pt>
              <c:pt idx="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4D59-417A-8071-2D0DBF74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Prohibición de aproximación y comunicación</c:v>
                </c:pt>
                <c:pt idx="4">
                  <c:v>Otras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57</c:v>
              </c:pt>
              <c:pt idx="2">
                <c:v>27</c:v>
              </c:pt>
              <c:pt idx="3">
                <c:v>3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DBDF-477A-8E9C-5A0014D4C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72-4B34-AA34-6696EFCA7F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72-4B34-AA34-6696EFCA7F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261</c:v>
                </c:pt>
                <c:pt idx="1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2-4B34-AA34-6696EFCA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etílica/drogas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Acoso escolar</c:v>
                </c:pt>
                <c:pt idx="13">
                  <c:v>Contra la integridad moral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104</c:v>
              </c:pt>
              <c:pt idx="1">
                <c:v>52</c:v>
              </c:pt>
              <c:pt idx="2">
                <c:v>28</c:v>
              </c:pt>
              <c:pt idx="3">
                <c:v>14</c:v>
              </c:pt>
              <c:pt idx="4">
                <c:v>39</c:v>
              </c:pt>
              <c:pt idx="5">
                <c:v>33</c:v>
              </c:pt>
              <c:pt idx="6">
                <c:v>11</c:v>
              </c:pt>
              <c:pt idx="7">
                <c:v>4</c:v>
              </c:pt>
              <c:pt idx="8">
                <c:v>1</c:v>
              </c:pt>
              <c:pt idx="9">
                <c:v>13</c:v>
              </c:pt>
              <c:pt idx="10">
                <c:v>44</c:v>
              </c:pt>
              <c:pt idx="11">
                <c:v>7</c:v>
              </c:pt>
              <c:pt idx="12">
                <c:v>24</c:v>
              </c:pt>
              <c:pt idx="13">
                <c:v>4</c:v>
              </c:pt>
              <c:pt idx="14">
                <c:v>124</c:v>
              </c:pt>
              <c:pt idx="1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B1A-4DEE-B323-D4850358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7-4A99-84B6-D31390484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C7-4A99-84B6-D31390484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C7-4A99-84B6-D31390484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AA-4A54-8502-3BE4ED0EB6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AA-4A54-8502-3BE4ED0EB6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AA-4A54-8502-3BE4ED0EB61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AA-4A54-8502-3BE4ED0EB61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A-4A54-8502-3BE4ED0EB6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6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641E-49F4-BD77-52D77E536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7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DDB-449A-8C77-E9DB59F59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5</c:v>
              </c:pt>
              <c:pt idx="2">
                <c:v>9</c:v>
              </c:pt>
              <c:pt idx="3">
                <c:v>48</c:v>
              </c:pt>
              <c:pt idx="4">
                <c:v>18</c:v>
              </c:pt>
              <c:pt idx="5">
                <c:v>12</c:v>
              </c:pt>
              <c:pt idx="6">
                <c:v>1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AC1-4023-90A4-16E850FF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1B-4475-AF37-B9FF5AC7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36-48A7-8A9E-8DDAB7B1B5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36-48A7-8A9E-8DDAB7B1B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51</c:v>
                </c:pt>
                <c:pt idx="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6-48A7-8A9E-8DDAB7B1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5E-4EFC-97D4-35537C3310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5E-4EFC-97D4-35537C3310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5E-4EFC-97D4-35537C3310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5E-4EFC-97D4-35537C33105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E-4EFC-97D4-35537C3310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73</c:v>
                </c:pt>
                <c:pt idx="1">
                  <c:v>96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5E-4EFC-97D4-35537C33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626</c:v>
              </c:pt>
              <c:pt idx="1">
                <c:v>30</c:v>
              </c:pt>
              <c:pt idx="2">
                <c:v>5</c:v>
              </c:pt>
              <c:pt idx="3">
                <c:v>3</c:v>
              </c:pt>
              <c:pt idx="4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B316-4791-8CE2-C9FAEB137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B-4289-827D-EEF7055EDD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B-4289-827D-EEF7055EDD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191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B-4289-827D-EEF7055E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206</c:v>
              </c:pt>
              <c:pt idx="1">
                <c:v>47</c:v>
              </c:pt>
              <c:pt idx="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E710-4CDB-BB94-14BF5F16A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24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7EA-4AE9-8E70-4154AE19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10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83D-4F65-9D54-14C8753F8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155-4F10-9853-AA3EB4E3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5B3-46E6-9AB1-F841BAAF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137</c:v>
              </c:pt>
              <c:pt idx="1">
                <c:v>11</c:v>
              </c:pt>
              <c:pt idx="2">
                <c:v>8</c:v>
              </c:pt>
              <c:pt idx="3">
                <c:v>42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B9-4EE7-9CC7-B75713AB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268</c:v>
              </c:pt>
              <c:pt idx="1">
                <c:v>2</c:v>
              </c:pt>
              <c:pt idx="2">
                <c:v>15</c:v>
              </c:pt>
              <c:pt idx="3">
                <c:v>210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3D-4490-B9F3-80F64F836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252</c:v>
              </c:pt>
              <c:pt idx="2">
                <c:v>1</c:v>
              </c:pt>
              <c:pt idx="3">
                <c:v>13</c:v>
              </c:pt>
              <c:pt idx="4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74F5-4AA7-B141-6041FE8F8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97-448B-BEB2-C348C0452F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97-448B-BEB2-C348C0452F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7-448B-BEB2-C348C0452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55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22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BD5-4BE0-8CB8-D3C8DFB6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</c:v>
              </c:pt>
              <c:pt idx="1">
                <c:v>4</c:v>
              </c:pt>
              <c:pt idx="2">
                <c:v>9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B252-44FF-A68C-2340A2624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294</c:v>
              </c:pt>
              <c:pt idx="1">
                <c:v>10</c:v>
              </c:pt>
              <c:pt idx="2">
                <c:v>25</c:v>
              </c:pt>
              <c:pt idx="3">
                <c:v>222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9BE-476A-87E2-B0D299186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12</c:v>
              </c:pt>
              <c:pt idx="2">
                <c:v>6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89C9-4D86-9B31-36EC6FC30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2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9428-431C-BD1A-1CECA5A6B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6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1BB-4E17-B4DA-27C59509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5CA-4AD8-9431-1803C2C5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5-4B05-B5AB-BCE8C61653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C5-4B05-B5AB-BCE8C61653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C5-4B05-B5AB-BCE8C61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19-45A3-B969-BD81E46F0D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19-45A3-B969-BD81E46F0D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19-45A3-B969-BD81E46F0D1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19-45A3-B969-BD81E46F0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50-4AD1-8D45-5A5F33A271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50-4AD1-8D45-5A5F33A27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293</c:v>
                </c:pt>
                <c:pt idx="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50-4AD1-8D45-5A5F33A2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44F0D2D-5BF0-421C-B46A-A68486FD7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124414B-CC1D-44D5-B134-400B05AF6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FC814EF-FEA2-4F70-A02D-4B254DC3B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E55ABB4-FBD5-4414-A126-C68D9FE6B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1054B29-D7B8-48F7-87BB-B42BFE803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71C496A-7426-4291-9E8E-4C7A772E5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328F0A8-B805-4028-AE23-E94C0B236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AE70E88-B79A-4E82-A25D-9BFDF94B8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FED8DCD-88F0-45E0-A511-4AA4262AB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0AEC1E2-C581-48AF-B262-B161F4A92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F5963AC-B26A-4068-AB1F-1754B86ED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DA7EC7F-A163-4D42-824B-DB7E7A5D2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A3F3949-25C9-0300-B401-138065137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234950</xdr:colOff>
      <xdr:row>6</xdr:row>
      <xdr:rowOff>168275</xdr:rowOff>
    </xdr:from>
    <xdr:to>
      <xdr:col>21</xdr:col>
      <xdr:colOff>488950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D3CB615-9D85-5434-ED63-554A9B950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57150</xdr:colOff>
      <xdr:row>9</xdr:row>
      <xdr:rowOff>82550</xdr:rowOff>
    </xdr:from>
    <xdr:to>
      <xdr:col>54</xdr:col>
      <xdr:colOff>53975</xdr:colOff>
      <xdr:row>18</xdr:row>
      <xdr:rowOff>123825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B6BFC79-BB94-E67F-01C9-1B2107C84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117475</xdr:colOff>
      <xdr:row>6</xdr:row>
      <xdr:rowOff>257175</xdr:rowOff>
    </xdr:from>
    <xdr:to>
      <xdr:col>59</xdr:col>
      <xdr:colOff>590550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C3340F2-9173-6486-0439-38A7CEA07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63</xdr:col>
      <xdr:colOff>231775</xdr:colOff>
      <xdr:row>8</xdr:row>
      <xdr:rowOff>6350</xdr:rowOff>
    </xdr:from>
    <xdr:to>
      <xdr:col>73</xdr:col>
      <xdr:colOff>238125</xdr:colOff>
      <xdr:row>20</xdr:row>
      <xdr:rowOff>85725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9D8F5F6-562D-AB0A-C347-EC162DE5B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1146175</xdr:colOff>
      <xdr:row>22</xdr:row>
      <xdr:rowOff>25400</xdr:rowOff>
    </xdr:from>
    <xdr:to>
      <xdr:col>71</xdr:col>
      <xdr:colOff>260350</xdr:colOff>
      <xdr:row>34</xdr:row>
      <xdr:rowOff>101600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555890C-2C7E-EF7F-7C34-41E424357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0C9BF2CC-47C1-D2F1-4CA1-41E10FFF4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B3B61D4-1CF1-F8E2-DD19-35B41CC51D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B4A0103-5913-6BDF-3409-D7974270E8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C917945-B977-3BB0-2688-F3864313F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473075</xdr:colOff>
      <xdr:row>3</xdr:row>
      <xdr:rowOff>25400</xdr:rowOff>
    </xdr:from>
    <xdr:to>
      <xdr:col>24</xdr:col>
      <xdr:colOff>3235325</xdr:colOff>
      <xdr:row>20</xdr:row>
      <xdr:rowOff>44450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D162710-B8DC-EA47-3CB3-3607552F9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330200</xdr:colOff>
      <xdr:row>3</xdr:row>
      <xdr:rowOff>53975</xdr:rowOff>
    </xdr:from>
    <xdr:to>
      <xdr:col>29</xdr:col>
      <xdr:colOff>3092450</xdr:colOff>
      <xdr:row>20</xdr:row>
      <xdr:rowOff>73025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EA2AB7A-2A5C-93FE-0A95-57201E25C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57150</xdr:colOff>
      <xdr:row>3</xdr:row>
      <xdr:rowOff>73025</xdr:rowOff>
    </xdr:from>
    <xdr:to>
      <xdr:col>34</xdr:col>
      <xdr:colOff>2819400</xdr:colOff>
      <xdr:row>20</xdr:row>
      <xdr:rowOff>92075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2CA2C50-F8A5-F487-7878-BC942191E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206375</xdr:colOff>
      <xdr:row>3</xdr:row>
      <xdr:rowOff>63500</xdr:rowOff>
    </xdr:from>
    <xdr:to>
      <xdr:col>39</xdr:col>
      <xdr:colOff>2968625</xdr:colOff>
      <xdr:row>20</xdr:row>
      <xdr:rowOff>82550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E7FE3C0-23B6-6787-AC85-6763E6292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203200</xdr:colOff>
      <xdr:row>3</xdr:row>
      <xdr:rowOff>44450</xdr:rowOff>
    </xdr:from>
    <xdr:to>
      <xdr:col>44</xdr:col>
      <xdr:colOff>2965450</xdr:colOff>
      <xdr:row>20</xdr:row>
      <xdr:rowOff>63500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FCE046F-A890-3926-DD01-8B78078BA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320675</xdr:colOff>
      <xdr:row>3</xdr:row>
      <xdr:rowOff>15875</xdr:rowOff>
    </xdr:from>
    <xdr:to>
      <xdr:col>49</xdr:col>
      <xdr:colOff>3082925</xdr:colOff>
      <xdr:row>20</xdr:row>
      <xdr:rowOff>34925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2EF0EDC-1EC6-6525-2DF2-39FE0F7BD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152400</xdr:colOff>
      <xdr:row>4</xdr:row>
      <xdr:rowOff>25400</xdr:rowOff>
    </xdr:from>
    <xdr:to>
      <xdr:col>54</xdr:col>
      <xdr:colOff>2914650</xdr:colOff>
      <xdr:row>21</xdr:row>
      <xdr:rowOff>44450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DA1B192-1299-2EEA-F772-9AA6D51FF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107950</xdr:colOff>
      <xdr:row>4</xdr:row>
      <xdr:rowOff>6350</xdr:rowOff>
    </xdr:from>
    <xdr:to>
      <xdr:col>59</xdr:col>
      <xdr:colOff>3422650</xdr:colOff>
      <xdr:row>21</xdr:row>
      <xdr:rowOff>25400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F0938C5-43E5-0869-31CE-7E7D2B86D8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34EB33-2D12-4EE8-9316-141375C0A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A65B01-6423-4B55-AC2F-F9F6A2E00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A20D59-6695-4658-A653-0583E9422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C9D893A-DFB6-4A7C-9894-1BF980D41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C8E93E7-3D7C-463E-8D04-0434FADC5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713D59A-B1BA-4BDB-810E-C5A52F5C7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EC7E549-095B-41B4-9579-DA2566FB3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212725</xdr:colOff>
      <xdr:row>8</xdr:row>
      <xdr:rowOff>228600</xdr:rowOff>
    </xdr:from>
    <xdr:to>
      <xdr:col>14</xdr:col>
      <xdr:colOff>495300</xdr:colOff>
      <xdr:row>20</xdr:row>
      <xdr:rowOff>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B876D9BF-01CA-38FE-5DF9-CB2ABD16C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2361E8F8-94AF-83AA-08E1-03D76CDA7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673100</xdr:colOff>
      <xdr:row>12</xdr:row>
      <xdr:rowOff>9525</xdr:rowOff>
    </xdr:from>
    <xdr:to>
      <xdr:col>43</xdr:col>
      <xdr:colOff>133350</xdr:colOff>
      <xdr:row>36</xdr:row>
      <xdr:rowOff>9525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2C68B69D-DA5A-45AC-4AD8-AE6F5E726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6A57FC1-EB98-4201-AE2C-87BA8AFE8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65457AD-94FA-48BC-BEA6-DD34CFE0C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E7769D3-5407-5DEF-7566-CA7920508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FE77BCC-AEB4-9D47-3FB0-6070CFF2B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238125</xdr:colOff>
      <xdr:row>3</xdr:row>
      <xdr:rowOff>0</xdr:rowOff>
    </xdr:from>
    <xdr:to>
      <xdr:col>22</xdr:col>
      <xdr:colOff>3000375</xdr:colOff>
      <xdr:row>22</xdr:row>
      <xdr:rowOff>44450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A405FFE-E0E1-FC20-6296-0AB22671A0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117475</xdr:colOff>
      <xdr:row>2</xdr:row>
      <xdr:rowOff>142875</xdr:rowOff>
    </xdr:from>
    <xdr:to>
      <xdr:col>35</xdr:col>
      <xdr:colOff>301625</xdr:colOff>
      <xdr:row>22</xdr:row>
      <xdr:rowOff>25400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7B10D3B-ADE8-E9CE-BA32-A758B46567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C3C2B81-9FF3-43A7-8B46-7391DC1E5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B5FA0A3-64D5-4698-9564-5C8595D71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7CF1974-75DD-7B9B-ADBB-49B36EC44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A9ED889-2365-C12F-9D55-433D5A8AB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EF13030-F28A-4D71-86DB-13C178FE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AFD0F56-AA9C-4DB8-8150-85DF2ABC4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8F615DB-0646-6802-B6B3-D1DAF8230B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752A2DC-BE0C-AF13-2AA8-46A437D8D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4EA66BC-FAB8-3817-0622-BF7209AC4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96C3EB9-E4C9-B8E4-2C3A-8C36C2B1B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0B90743-E6E6-6FB3-54AC-CC7923E39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46F87F2-6749-A2A2-146C-DACFC38F8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91AB821-6153-A97B-016B-28E943D12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334002A-7575-73EB-66A6-B1CE50D6B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57150</xdr:colOff>
      <xdr:row>3</xdr:row>
      <xdr:rowOff>95250</xdr:rowOff>
    </xdr:from>
    <xdr:to>
      <xdr:col>24</xdr:col>
      <xdr:colOff>2809875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826D71B-DB82-12B6-1CAE-19458BB27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73025</xdr:colOff>
      <xdr:row>3</xdr:row>
      <xdr:rowOff>57150</xdr:rowOff>
    </xdr:from>
    <xdr:to>
      <xdr:col>59</xdr:col>
      <xdr:colOff>2692400</xdr:colOff>
      <xdr:row>19</xdr:row>
      <xdr:rowOff>114300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CCC88DA5-0E54-23D1-3029-0B7DA1ED3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FDF907F-3581-9E30-C3CE-FD5D518E02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C6275B4-42FE-E6BC-E703-D3DC70F88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73E3A8C-BD98-A5D3-8C5B-DD4D4595E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01A57D8-D076-EFA9-F86C-DB621308B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5" t="s">
        <v>0</v>
      </c>
      <c r="B1" s="186"/>
      <c r="C1" s="187"/>
    </row>
    <row r="2" spans="1:6" x14ac:dyDescent="0.25">
      <c r="A2" s="185"/>
      <c r="B2" s="186"/>
      <c r="C2" s="187"/>
    </row>
    <row r="3" spans="1:6" x14ac:dyDescent="0.25">
      <c r="A3" s="1"/>
    </row>
    <row r="5" spans="1:6" x14ac:dyDescent="0.25">
      <c r="A5" s="188" t="s">
        <v>1</v>
      </c>
      <c r="B5" s="188"/>
      <c r="C5" s="188"/>
      <c r="D5" s="188"/>
      <c r="E5" s="188"/>
      <c r="F5" s="188"/>
    </row>
    <row r="6" spans="1:6" x14ac:dyDescent="0.25">
      <c r="A6" s="188"/>
      <c r="B6" s="188"/>
      <c r="C6" s="188"/>
      <c r="D6" s="188"/>
      <c r="E6" s="188"/>
      <c r="F6" s="188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b4Qu8Apd1fwKHvVwG+eksFhG7cMNFC/c4CoYq98l+BBt9c6uCzcTmgdEDlF3W/cb4Sx9NzyFbGD1IFeuY3BJcQ==" saltValue="tAGSUlRz2kCW+UjCtZW/y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7</v>
      </c>
      <c r="D5" s="12">
        <v>0</v>
      </c>
      <c r="E5" s="22">
        <v>3</v>
      </c>
    </row>
    <row r="6" spans="1:5" x14ac:dyDescent="0.25">
      <c r="A6" s="20" t="s">
        <v>1205</v>
      </c>
      <c r="B6" s="15"/>
      <c r="C6" s="12">
        <v>12</v>
      </c>
      <c r="D6" s="12">
        <v>3</v>
      </c>
      <c r="E6" s="22">
        <v>7</v>
      </c>
    </row>
    <row r="7" spans="1:5" x14ac:dyDescent="0.25">
      <c r="A7" s="20" t="s">
        <v>1206</v>
      </c>
      <c r="B7" s="15"/>
      <c r="C7" s="16"/>
      <c r="D7" s="16"/>
      <c r="E7" s="21"/>
    </row>
    <row r="8" spans="1:5" x14ac:dyDescent="0.25">
      <c r="A8" s="20" t="s">
        <v>1207</v>
      </c>
      <c r="B8" s="15"/>
      <c r="C8" s="12">
        <v>0</v>
      </c>
      <c r="D8" s="12">
        <v>0</v>
      </c>
      <c r="E8" s="22">
        <v>1</v>
      </c>
    </row>
    <row r="9" spans="1:5" x14ac:dyDescent="0.25">
      <c r="A9" s="20" t="s">
        <v>615</v>
      </c>
      <c r="B9" s="15"/>
      <c r="C9" s="12">
        <v>6</v>
      </c>
      <c r="D9" s="12">
        <v>0</v>
      </c>
      <c r="E9" s="22">
        <v>8</v>
      </c>
    </row>
    <row r="10" spans="1:5" x14ac:dyDescent="0.25">
      <c r="A10" s="20" t="s">
        <v>1208</v>
      </c>
      <c r="B10" s="15"/>
      <c r="C10" s="12">
        <v>4</v>
      </c>
      <c r="D10" s="12">
        <v>0</v>
      </c>
      <c r="E10" s="22">
        <v>4</v>
      </c>
    </row>
    <row r="11" spans="1:5" x14ac:dyDescent="0.25">
      <c r="A11" s="203" t="s">
        <v>956</v>
      </c>
      <c r="B11" s="204"/>
      <c r="C11" s="29">
        <v>29</v>
      </c>
      <c r="D11" s="29">
        <v>3</v>
      </c>
      <c r="E11" s="29">
        <v>23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2">
        <v>8</v>
      </c>
    </row>
    <row r="15" spans="1:5" x14ac:dyDescent="0.25">
      <c r="A15" s="20" t="s">
        <v>1211</v>
      </c>
      <c r="B15" s="15"/>
      <c r="C15" s="22">
        <v>1</v>
      </c>
    </row>
    <row r="16" spans="1:5" x14ac:dyDescent="0.25">
      <c r="A16" s="20" t="s">
        <v>1212</v>
      </c>
      <c r="B16" s="15"/>
      <c r="C16" s="21"/>
    </row>
    <row r="17" spans="1:3" x14ac:dyDescent="0.25">
      <c r="A17" s="203" t="s">
        <v>956</v>
      </c>
      <c r="B17" s="204"/>
      <c r="C17" s="29">
        <v>9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5</v>
      </c>
    </row>
    <row r="22" spans="1:3" x14ac:dyDescent="0.25">
      <c r="A22" s="20" t="s">
        <v>1205</v>
      </c>
      <c r="B22" s="15"/>
      <c r="C22" s="22">
        <v>4</v>
      </c>
    </row>
    <row r="23" spans="1:3" x14ac:dyDescent="0.25">
      <c r="A23" s="20" t="s">
        <v>1206</v>
      </c>
      <c r="B23" s="15"/>
      <c r="C23" s="21"/>
    </row>
    <row r="24" spans="1:3" x14ac:dyDescent="0.25">
      <c r="A24" s="20" t="s">
        <v>1207</v>
      </c>
      <c r="B24" s="15"/>
      <c r="C24" s="22">
        <v>2</v>
      </c>
    </row>
    <row r="25" spans="1:3" x14ac:dyDescent="0.25">
      <c r="A25" s="20" t="s">
        <v>615</v>
      </c>
      <c r="B25" s="15"/>
      <c r="C25" s="22">
        <v>29</v>
      </c>
    </row>
    <row r="26" spans="1:3" x14ac:dyDescent="0.25">
      <c r="A26" s="20" t="s">
        <v>1208</v>
      </c>
      <c r="B26" s="15"/>
      <c r="C26" s="22">
        <v>17</v>
      </c>
    </row>
    <row r="27" spans="1:3" x14ac:dyDescent="0.25">
      <c r="A27" s="203" t="s">
        <v>956</v>
      </c>
      <c r="B27" s="204"/>
      <c r="C27" s="29">
        <v>57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/>
    </row>
    <row r="32" spans="1:3" x14ac:dyDescent="0.25">
      <c r="A32" s="20" t="s">
        <v>1049</v>
      </c>
      <c r="B32" s="15"/>
      <c r="C32" s="21"/>
    </row>
    <row r="33" spans="1:3" x14ac:dyDescent="0.25">
      <c r="A33" s="20" t="s">
        <v>1214</v>
      </c>
      <c r="B33" s="15"/>
      <c r="C33" s="22">
        <v>57</v>
      </c>
    </row>
    <row r="34" spans="1:3" x14ac:dyDescent="0.25">
      <c r="A34" s="20" t="s">
        <v>1147</v>
      </c>
      <c r="B34" s="15"/>
      <c r="C34" s="22">
        <v>2</v>
      </c>
    </row>
    <row r="35" spans="1:3" x14ac:dyDescent="0.25">
      <c r="A35" s="20" t="s">
        <v>1215</v>
      </c>
      <c r="B35" s="15"/>
      <c r="C35" s="22">
        <v>20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3" t="s">
        <v>956</v>
      </c>
      <c r="B40" s="204"/>
      <c r="C40" s="29">
        <v>79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1</v>
      </c>
    </row>
    <row r="45" spans="1:3" x14ac:dyDescent="0.25">
      <c r="A45" s="20" t="s">
        <v>1205</v>
      </c>
      <c r="B45" s="15"/>
      <c r="C45" s="22">
        <v>2</v>
      </c>
    </row>
    <row r="46" spans="1:3" x14ac:dyDescent="0.25">
      <c r="A46" s="20" t="s">
        <v>1206</v>
      </c>
      <c r="B46" s="15"/>
      <c r="C46" s="21"/>
    </row>
    <row r="47" spans="1:3" x14ac:dyDescent="0.25">
      <c r="A47" s="20" t="s">
        <v>1207</v>
      </c>
      <c r="B47" s="15"/>
      <c r="C47" s="22">
        <v>2</v>
      </c>
    </row>
    <row r="48" spans="1:3" x14ac:dyDescent="0.25">
      <c r="A48" s="20" t="s">
        <v>615</v>
      </c>
      <c r="B48" s="15"/>
      <c r="C48" s="22">
        <v>4</v>
      </c>
    </row>
    <row r="49" spans="1:3" x14ac:dyDescent="0.25">
      <c r="A49" s="20" t="s">
        <v>1208</v>
      </c>
      <c r="B49" s="15"/>
      <c r="C49" s="22">
        <v>4</v>
      </c>
    </row>
    <row r="50" spans="1:3" x14ac:dyDescent="0.25">
      <c r="A50" s="203" t="s">
        <v>956</v>
      </c>
      <c r="B50" s="204"/>
      <c r="C50" s="29">
        <v>13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9" t="s">
        <v>1204</v>
      </c>
      <c r="B53" s="11" t="s">
        <v>79</v>
      </c>
      <c r="C53" s="22">
        <v>1</v>
      </c>
    </row>
    <row r="54" spans="1:3" x14ac:dyDescent="0.25">
      <c r="A54" s="191"/>
      <c r="B54" s="11" t="s">
        <v>82</v>
      </c>
      <c r="C54" s="21"/>
    </row>
    <row r="55" spans="1:3" x14ac:dyDescent="0.25">
      <c r="A55" s="189" t="s">
        <v>1205</v>
      </c>
      <c r="B55" s="11" t="s">
        <v>79</v>
      </c>
      <c r="C55" s="22">
        <v>3</v>
      </c>
    </row>
    <row r="56" spans="1:3" x14ac:dyDescent="0.25">
      <c r="A56" s="191"/>
      <c r="B56" s="11" t="s">
        <v>82</v>
      </c>
      <c r="C56" s="22">
        <v>1</v>
      </c>
    </row>
    <row r="57" spans="1:3" x14ac:dyDescent="0.25">
      <c r="A57" s="189" t="s">
        <v>1206</v>
      </c>
      <c r="B57" s="11" t="s">
        <v>79</v>
      </c>
      <c r="C57" s="21"/>
    </row>
    <row r="58" spans="1:3" x14ac:dyDescent="0.25">
      <c r="A58" s="191"/>
      <c r="B58" s="11" t="s">
        <v>82</v>
      </c>
      <c r="C58" s="21"/>
    </row>
    <row r="59" spans="1:3" x14ac:dyDescent="0.25">
      <c r="A59" s="189" t="s">
        <v>1207</v>
      </c>
      <c r="B59" s="11" t="s">
        <v>79</v>
      </c>
      <c r="C59" s="22">
        <v>2</v>
      </c>
    </row>
    <row r="60" spans="1:3" x14ac:dyDescent="0.25">
      <c r="A60" s="191"/>
      <c r="B60" s="11" t="s">
        <v>82</v>
      </c>
      <c r="C60" s="21"/>
    </row>
    <row r="61" spans="1:3" x14ac:dyDescent="0.25">
      <c r="A61" s="189" t="s">
        <v>615</v>
      </c>
      <c r="B61" s="11" t="s">
        <v>79</v>
      </c>
      <c r="C61" s="22">
        <v>6</v>
      </c>
    </row>
    <row r="62" spans="1:3" x14ac:dyDescent="0.25">
      <c r="A62" s="191"/>
      <c r="B62" s="11" t="s">
        <v>82</v>
      </c>
      <c r="C62" s="21"/>
    </row>
    <row r="63" spans="1:3" x14ac:dyDescent="0.25">
      <c r="A63" s="189" t="s">
        <v>1208</v>
      </c>
      <c r="B63" s="11" t="s">
        <v>79</v>
      </c>
      <c r="C63" s="22">
        <v>5</v>
      </c>
    </row>
    <row r="64" spans="1:3" x14ac:dyDescent="0.25">
      <c r="A64" s="191"/>
      <c r="B64" s="11" t="s">
        <v>82</v>
      </c>
      <c r="C64" s="21"/>
    </row>
    <row r="65" spans="1:3" x14ac:dyDescent="0.25">
      <c r="A65" s="203" t="s">
        <v>956</v>
      </c>
      <c r="B65" s="204"/>
      <c r="C65" s="29">
        <v>18</v>
      </c>
    </row>
    <row r="66" spans="1:3" x14ac:dyDescent="0.25">
      <c r="A66" s="17"/>
    </row>
  </sheetData>
  <sheetProtection algorithmName="SHA-512" hashValue="GaU0wvWFrp57Ub8lMXeRJlCQbTP5ugrIMzVEIdZLL0E1h76dD/BesqNWzDjUcQvHsA5BrnaTqwzzGwj2eIW4cQ==" saltValue="REXx3VqG72BP9Y4UWLmgx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2" t="s">
        <v>1222</v>
      </c>
      <c r="B5" s="32" t="s">
        <v>1223</v>
      </c>
      <c r="C5" s="12">
        <v>6</v>
      </c>
      <c r="D5" s="12">
        <v>2</v>
      </c>
      <c r="E5" s="12">
        <v>5</v>
      </c>
      <c r="F5" s="21"/>
    </row>
    <row r="6" spans="1:6" x14ac:dyDescent="0.25">
      <c r="A6" s="194"/>
      <c r="B6" s="32" t="s">
        <v>1224</v>
      </c>
      <c r="C6" s="12">
        <v>1</v>
      </c>
      <c r="D6" s="16"/>
      <c r="E6" s="16"/>
      <c r="F6" s="21"/>
    </row>
    <row r="7" spans="1:6" x14ac:dyDescent="0.25">
      <c r="A7" s="10" t="s">
        <v>1225</v>
      </c>
      <c r="B7" s="32" t="s">
        <v>1226</v>
      </c>
      <c r="C7" s="12">
        <v>1</v>
      </c>
      <c r="D7" s="16"/>
      <c r="E7" s="16"/>
      <c r="F7" s="21"/>
    </row>
    <row r="8" spans="1:6" ht="22.5" x14ac:dyDescent="0.25">
      <c r="A8" s="192" t="s">
        <v>1227</v>
      </c>
      <c r="B8" s="32" t="s">
        <v>1228</v>
      </c>
      <c r="C8" s="12">
        <v>2</v>
      </c>
      <c r="D8" s="16"/>
      <c r="E8" s="12">
        <v>2</v>
      </c>
      <c r="F8" s="22">
        <v>0</v>
      </c>
    </row>
    <row r="9" spans="1:6" x14ac:dyDescent="0.25">
      <c r="A9" s="193"/>
      <c r="B9" s="32" t="s">
        <v>1229</v>
      </c>
      <c r="C9" s="12">
        <v>1</v>
      </c>
      <c r="D9" s="12">
        <v>0</v>
      </c>
      <c r="E9" s="12">
        <v>1</v>
      </c>
      <c r="F9" s="22">
        <v>0</v>
      </c>
    </row>
    <row r="10" spans="1:6" ht="22.5" x14ac:dyDescent="0.25">
      <c r="A10" s="194"/>
      <c r="B10" s="32" t="s">
        <v>1230</v>
      </c>
      <c r="C10" s="12">
        <v>3</v>
      </c>
      <c r="D10" s="16"/>
      <c r="E10" s="12">
        <v>1</v>
      </c>
      <c r="F10" s="22">
        <v>0</v>
      </c>
    </row>
    <row r="11" spans="1:6" ht="22.5" x14ac:dyDescent="0.25">
      <c r="A11" s="192" t="s">
        <v>1231</v>
      </c>
      <c r="B11" s="32" t="s">
        <v>1232</v>
      </c>
      <c r="C11" s="16"/>
      <c r="D11" s="16"/>
      <c r="E11" s="16"/>
      <c r="F11" s="21"/>
    </row>
    <row r="12" spans="1:6" x14ac:dyDescent="0.25">
      <c r="A12" s="193"/>
      <c r="B12" s="32" t="s">
        <v>1233</v>
      </c>
      <c r="C12" s="16"/>
      <c r="D12" s="16"/>
      <c r="E12" s="12">
        <v>1</v>
      </c>
      <c r="F12" s="21"/>
    </row>
    <row r="13" spans="1:6" ht="22.5" x14ac:dyDescent="0.25">
      <c r="A13" s="194"/>
      <c r="B13" s="32" t="s">
        <v>1234</v>
      </c>
      <c r="C13" s="12">
        <v>1</v>
      </c>
      <c r="D13" s="12">
        <v>0</v>
      </c>
      <c r="E13" s="12">
        <v>2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25">
      <c r="A15" s="192" t="s">
        <v>1237</v>
      </c>
      <c r="B15" s="32" t="s">
        <v>1238</v>
      </c>
      <c r="C15" s="12">
        <v>251</v>
      </c>
      <c r="D15" s="12">
        <v>3</v>
      </c>
      <c r="E15" s="12">
        <v>3</v>
      </c>
      <c r="F15" s="22">
        <v>0</v>
      </c>
    </row>
    <row r="16" spans="1:6" x14ac:dyDescent="0.25">
      <c r="A16" s="193"/>
      <c r="B16" s="32" t="s">
        <v>1239</v>
      </c>
      <c r="C16" s="16"/>
      <c r="D16" s="16"/>
      <c r="E16" s="16"/>
      <c r="F16" s="21"/>
    </row>
    <row r="17" spans="1:6" x14ac:dyDescent="0.25">
      <c r="A17" s="193"/>
      <c r="B17" s="32" t="s">
        <v>1240</v>
      </c>
      <c r="C17" s="16"/>
      <c r="D17" s="16"/>
      <c r="E17" s="16"/>
      <c r="F17" s="21"/>
    </row>
    <row r="18" spans="1:6" x14ac:dyDescent="0.25">
      <c r="A18" s="193"/>
      <c r="B18" s="32" t="s">
        <v>1241</v>
      </c>
      <c r="C18" s="12">
        <v>1</v>
      </c>
      <c r="D18" s="16"/>
      <c r="E18" s="16"/>
      <c r="F18" s="21"/>
    </row>
    <row r="19" spans="1:6" ht="22.5" x14ac:dyDescent="0.25">
      <c r="A19" s="194"/>
      <c r="B19" s="32" t="s">
        <v>1242</v>
      </c>
      <c r="C19" s="16"/>
      <c r="D19" s="16"/>
      <c r="E19" s="16"/>
      <c r="F19" s="21"/>
    </row>
    <row r="20" spans="1:6" x14ac:dyDescent="0.2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2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25">
      <c r="A22" s="203" t="s">
        <v>956</v>
      </c>
      <c r="B22" s="204"/>
      <c r="C22" s="29">
        <v>267</v>
      </c>
      <c r="D22" s="29">
        <v>5</v>
      </c>
      <c r="E22" s="29">
        <v>15</v>
      </c>
      <c r="F22" s="29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/>
    </row>
    <row r="26" spans="1:6" x14ac:dyDescent="0.25">
      <c r="A26" s="20" t="s">
        <v>114</v>
      </c>
      <c r="B26" s="15"/>
      <c r="C26" s="21"/>
    </row>
    <row r="27" spans="1:6" x14ac:dyDescent="0.25">
      <c r="A27" s="20" t="s">
        <v>1080</v>
      </c>
      <c r="B27" s="15"/>
      <c r="C27" s="21"/>
    </row>
    <row r="28" spans="1:6" x14ac:dyDescent="0.25">
      <c r="A28" s="203" t="s">
        <v>956</v>
      </c>
      <c r="B28" s="204"/>
      <c r="C28" s="36"/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5</v>
      </c>
    </row>
    <row r="33" spans="1:3" x14ac:dyDescent="0.25">
      <c r="A33" s="20" t="s">
        <v>1249</v>
      </c>
      <c r="B33" s="15"/>
      <c r="C33" s="22">
        <v>10</v>
      </c>
    </row>
    <row r="34" spans="1:3" x14ac:dyDescent="0.25">
      <c r="A34" s="20" t="s">
        <v>82</v>
      </c>
      <c r="B34" s="15"/>
      <c r="C34" s="22">
        <v>2</v>
      </c>
    </row>
    <row r="35" spans="1:3" x14ac:dyDescent="0.25">
      <c r="A35" s="203" t="s">
        <v>956</v>
      </c>
      <c r="B35" s="204"/>
      <c r="C35" s="29">
        <v>17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20</v>
      </c>
    </row>
    <row r="40" spans="1:3" x14ac:dyDescent="0.25">
      <c r="A40" s="20" t="s">
        <v>1252</v>
      </c>
      <c r="B40" s="15"/>
      <c r="C40" s="22">
        <v>5</v>
      </c>
    </row>
    <row r="41" spans="1:3" x14ac:dyDescent="0.25">
      <c r="A41" s="203" t="s">
        <v>956</v>
      </c>
      <c r="B41" s="204"/>
      <c r="C41" s="29">
        <v>25</v>
      </c>
    </row>
    <row r="42" spans="1:3" x14ac:dyDescent="0.25">
      <c r="A42" s="17"/>
    </row>
  </sheetData>
  <sheetProtection algorithmName="SHA-512" hashValue="yOz6of7AGzW5T5GNF0hFSurJDqdm/di4Z+cR6b4Hb3vwpAEsUDFHeVf7CUL+9AC9k9Qsno6t4N2nlD6muQ9N0g==" saltValue="MokjEPO+29OPc4gNYENb9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3"/>
      <c r="B7" s="32" t="s">
        <v>1048</v>
      </c>
      <c r="C7" s="39">
        <v>1</v>
      </c>
      <c r="D7" s="39">
        <v>1</v>
      </c>
      <c r="E7" s="39">
        <v>25</v>
      </c>
      <c r="F7" s="39">
        <v>62</v>
      </c>
      <c r="G7" s="39">
        <v>0</v>
      </c>
      <c r="H7" s="39">
        <v>18</v>
      </c>
      <c r="I7" s="39">
        <v>0</v>
      </c>
      <c r="J7" s="39">
        <v>1</v>
      </c>
      <c r="K7" s="39">
        <v>0</v>
      </c>
      <c r="L7" s="40">
        <v>1</v>
      </c>
    </row>
    <row r="8" spans="1:12" x14ac:dyDescent="0.25">
      <c r="A8" s="193"/>
      <c r="B8" s="32" t="s">
        <v>1266</v>
      </c>
      <c r="C8" s="39">
        <v>0</v>
      </c>
      <c r="D8" s="39">
        <v>0</v>
      </c>
      <c r="E8" s="39">
        <v>2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25">
      <c r="A9" s="194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2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3"/>
      <c r="B12" s="32" t="s">
        <v>1271</v>
      </c>
      <c r="C12" s="39">
        <v>0</v>
      </c>
      <c r="D12" s="39">
        <v>0</v>
      </c>
      <c r="E12" s="39">
        <v>0</v>
      </c>
      <c r="F12" s="39">
        <v>10</v>
      </c>
      <c r="G12" s="39">
        <v>0</v>
      </c>
      <c r="H12" s="39">
        <v>1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3"/>
      <c r="B26" s="32" t="s">
        <v>1285</v>
      </c>
      <c r="C26" s="39">
        <v>0</v>
      </c>
      <c r="D26" s="39">
        <v>0</v>
      </c>
      <c r="E26" s="39">
        <v>5</v>
      </c>
      <c r="F26" s="39">
        <v>4</v>
      </c>
      <c r="G26" s="39">
        <v>0</v>
      </c>
      <c r="H26" s="39">
        <v>0</v>
      </c>
      <c r="I26" s="39">
        <v>0</v>
      </c>
      <c r="J26" s="39">
        <v>1</v>
      </c>
      <c r="K26" s="39">
        <v>0</v>
      </c>
      <c r="L26" s="40">
        <v>0</v>
      </c>
    </row>
    <row r="27" spans="1:12" x14ac:dyDescent="0.2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3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3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28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3"/>
      <c r="B82" s="32" t="s">
        <v>1341</v>
      </c>
      <c r="C82" s="39">
        <v>0</v>
      </c>
      <c r="D82" s="39">
        <v>1</v>
      </c>
      <c r="E82" s="39">
        <v>0</v>
      </c>
      <c r="F82" s="39">
        <v>0</v>
      </c>
      <c r="G82" s="39">
        <v>0</v>
      </c>
      <c r="H82" s="39">
        <v>2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3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1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3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3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2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3"/>
      <c r="B180" s="32" t="s">
        <v>1439</v>
      </c>
      <c r="C180" s="39">
        <v>0</v>
      </c>
      <c r="D180" s="39">
        <v>0</v>
      </c>
      <c r="E180" s="39">
        <v>0</v>
      </c>
      <c r="F180" s="39">
        <v>8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3"/>
      <c r="B188" s="32" t="s">
        <v>1447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3"/>
      <c r="B189" s="32" t="s">
        <v>1448</v>
      </c>
      <c r="C189" s="39">
        <v>1</v>
      </c>
      <c r="D189" s="39">
        <v>0</v>
      </c>
      <c r="E189" s="39">
        <v>18</v>
      </c>
      <c r="F189" s="39">
        <v>10</v>
      </c>
      <c r="G189" s="39">
        <v>0</v>
      </c>
      <c r="H189" s="39">
        <v>13</v>
      </c>
      <c r="I189" s="39">
        <v>0</v>
      </c>
      <c r="J189" s="39">
        <v>0</v>
      </c>
      <c r="K189" s="39">
        <v>0</v>
      </c>
      <c r="L189" s="40">
        <v>1</v>
      </c>
    </row>
    <row r="190" spans="1:12" x14ac:dyDescent="0.2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3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3"/>
      <c r="B204" s="32" t="s">
        <v>1463</v>
      </c>
      <c r="C204" s="39">
        <v>0</v>
      </c>
      <c r="D204" s="39">
        <v>0</v>
      </c>
      <c r="E204" s="39">
        <v>2</v>
      </c>
      <c r="F204" s="39">
        <v>0</v>
      </c>
      <c r="G204" s="39">
        <v>0</v>
      </c>
      <c r="H204" s="39">
        <v>1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3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2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3"/>
      <c r="B264" s="32" t="s">
        <v>1524</v>
      </c>
      <c r="C264" s="39">
        <v>1</v>
      </c>
      <c r="D264" s="39">
        <v>0</v>
      </c>
      <c r="E264" s="39">
        <v>13</v>
      </c>
      <c r="F264" s="39">
        <v>4</v>
      </c>
      <c r="G264" s="39">
        <v>0</v>
      </c>
      <c r="H264" s="39">
        <v>9</v>
      </c>
      <c r="I264" s="39">
        <v>0</v>
      </c>
      <c r="J264" s="39">
        <v>0</v>
      </c>
      <c r="K264" s="39">
        <v>0</v>
      </c>
      <c r="L264" s="40">
        <v>1</v>
      </c>
    </row>
    <row r="265" spans="1:12" x14ac:dyDescent="0.2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3"/>
      <c r="B269" s="32" t="s">
        <v>1529</v>
      </c>
      <c r="C269" s="39">
        <v>0</v>
      </c>
      <c r="D269" s="39">
        <v>0</v>
      </c>
      <c r="E269" s="39">
        <v>0</v>
      </c>
      <c r="F269" s="39">
        <v>2</v>
      </c>
      <c r="G269" s="39">
        <v>0</v>
      </c>
      <c r="H269" s="39">
        <v>1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3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1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3"/>
      <c r="B273" s="32" t="s">
        <v>967</v>
      </c>
      <c r="C273" s="39">
        <v>0</v>
      </c>
      <c r="D273" s="39">
        <v>0</v>
      </c>
      <c r="E273" s="39">
        <v>1</v>
      </c>
      <c r="F273" s="39">
        <v>2</v>
      </c>
      <c r="G273" s="39">
        <v>0</v>
      </c>
      <c r="H273" s="39">
        <v>1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3"/>
      <c r="B275" s="32" t="s">
        <v>1534</v>
      </c>
      <c r="C275" s="39">
        <v>0</v>
      </c>
      <c r="D275" s="39">
        <v>0</v>
      </c>
      <c r="E275" s="39">
        <v>3</v>
      </c>
      <c r="F275" s="39">
        <v>15</v>
      </c>
      <c r="G275" s="39">
        <v>0</v>
      </c>
      <c r="H275" s="39">
        <v>1</v>
      </c>
      <c r="I275" s="39">
        <v>0</v>
      </c>
      <c r="J275" s="39">
        <v>1</v>
      </c>
      <c r="K275" s="39">
        <v>0</v>
      </c>
      <c r="L275" s="40">
        <v>0</v>
      </c>
    </row>
    <row r="276" spans="1:12" x14ac:dyDescent="0.2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3"/>
      <c r="B280" s="32" t="s">
        <v>1539</v>
      </c>
      <c r="C280" s="39">
        <v>0</v>
      </c>
      <c r="D280" s="39">
        <v>0</v>
      </c>
      <c r="E280" s="39">
        <v>2</v>
      </c>
      <c r="F280" s="39">
        <v>3</v>
      </c>
      <c r="G280" s="39">
        <v>0</v>
      </c>
      <c r="H280" s="39">
        <v>1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193"/>
      <c r="B281" s="32" t="s">
        <v>1540</v>
      </c>
      <c r="C281" s="39">
        <v>0</v>
      </c>
      <c r="D281" s="39">
        <v>1</v>
      </c>
      <c r="E281" s="39">
        <v>1</v>
      </c>
      <c r="F281" s="39">
        <v>0</v>
      </c>
      <c r="G281" s="39">
        <v>0</v>
      </c>
      <c r="H281" s="39">
        <v>2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3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3"/>
      <c r="B286" s="32" t="s">
        <v>1545</v>
      </c>
      <c r="C286" s="39">
        <v>0</v>
      </c>
      <c r="D286" s="39">
        <v>0</v>
      </c>
      <c r="E286" s="39">
        <v>0</v>
      </c>
      <c r="F286" s="39">
        <v>7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3"/>
      <c r="B287" s="32" t="s">
        <v>926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3"/>
      <c r="B289" s="32" t="s">
        <v>1546</v>
      </c>
      <c r="C289" s="39">
        <v>0</v>
      </c>
      <c r="D289" s="39">
        <v>0</v>
      </c>
      <c r="E289" s="39">
        <v>5</v>
      </c>
      <c r="F289" s="39">
        <v>26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12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4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1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3"/>
      <c r="B305" s="32" t="s">
        <v>1563</v>
      </c>
      <c r="C305" s="39">
        <v>0</v>
      </c>
      <c r="D305" s="39">
        <v>0</v>
      </c>
      <c r="E305" s="39">
        <v>2</v>
      </c>
      <c r="F305" s="39">
        <v>0</v>
      </c>
      <c r="G305" s="39">
        <v>0</v>
      </c>
      <c r="H305" s="39">
        <v>2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3"/>
      <c r="B307" s="32" t="s">
        <v>980</v>
      </c>
      <c r="C307" s="39">
        <v>1</v>
      </c>
      <c r="D307" s="39">
        <v>1</v>
      </c>
      <c r="E307" s="39">
        <v>23</v>
      </c>
      <c r="F307" s="39">
        <v>62</v>
      </c>
      <c r="G307" s="39">
        <v>0</v>
      </c>
      <c r="H307" s="39">
        <v>0</v>
      </c>
      <c r="I307" s="39">
        <v>0</v>
      </c>
      <c r="J307" s="39">
        <v>1</v>
      </c>
      <c r="K307" s="39">
        <v>0</v>
      </c>
      <c r="L307" s="40">
        <v>1</v>
      </c>
    </row>
    <row r="308" spans="1:12" x14ac:dyDescent="0.2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iss4mW+KwRcskzhV7EGGL9BW5B05staCt//g3Q5poPutxhSTLdm8adv+hGNXXYggyW4vTzk51mIvDqmW4/jSaQ==" saltValue="2tGtbJw7ITHAK+O9y0Ly/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3"/>
      <c r="B6" s="11" t="s">
        <v>1573</v>
      </c>
      <c r="C6" s="12">
        <v>1</v>
      </c>
      <c r="D6" s="12">
        <v>0</v>
      </c>
      <c r="E6" s="13">
        <v>1</v>
      </c>
    </row>
    <row r="7" spans="1:5" x14ac:dyDescent="0.25">
      <c r="A7" s="193"/>
      <c r="B7" s="11" t="s">
        <v>1574</v>
      </c>
      <c r="C7" s="12">
        <v>4</v>
      </c>
      <c r="D7" s="12">
        <v>2</v>
      </c>
      <c r="E7" s="13">
        <v>1</v>
      </c>
    </row>
    <row r="8" spans="1:5" x14ac:dyDescent="0.25">
      <c r="A8" s="193"/>
      <c r="B8" s="11" t="s">
        <v>1575</v>
      </c>
      <c r="C8" s="12">
        <v>44</v>
      </c>
      <c r="D8" s="12">
        <v>51</v>
      </c>
      <c r="E8" s="13">
        <v>-0.13725490196078399</v>
      </c>
    </row>
    <row r="9" spans="1:5" x14ac:dyDescent="0.25">
      <c r="A9" s="193"/>
      <c r="B9" s="11" t="s">
        <v>1576</v>
      </c>
      <c r="C9" s="12">
        <v>5</v>
      </c>
      <c r="D9" s="12">
        <v>12</v>
      </c>
      <c r="E9" s="13">
        <v>-0.58333333333333304</v>
      </c>
    </row>
    <row r="10" spans="1:5" x14ac:dyDescent="0.25">
      <c r="A10" s="193"/>
      <c r="B10" s="11" t="s">
        <v>1577</v>
      </c>
      <c r="C10" s="12">
        <v>2</v>
      </c>
      <c r="D10" s="12">
        <v>2</v>
      </c>
      <c r="E10" s="13">
        <v>0</v>
      </c>
    </row>
    <row r="11" spans="1:5" x14ac:dyDescent="0.25">
      <c r="A11" s="193"/>
      <c r="B11" s="11" t="s">
        <v>1578</v>
      </c>
      <c r="C11" s="12">
        <v>28</v>
      </c>
      <c r="D11" s="12">
        <v>40</v>
      </c>
      <c r="E11" s="13">
        <v>-0.3</v>
      </c>
    </row>
    <row r="12" spans="1:5" x14ac:dyDescent="0.25">
      <c r="A12" s="193"/>
      <c r="B12" s="11" t="s">
        <v>1579</v>
      </c>
      <c r="C12" s="12">
        <v>6</v>
      </c>
      <c r="D12" s="12">
        <v>7</v>
      </c>
      <c r="E12" s="13">
        <v>-0.14285714285714299</v>
      </c>
    </row>
    <row r="13" spans="1:5" x14ac:dyDescent="0.25">
      <c r="A13" s="193"/>
      <c r="B13" s="11" t="s">
        <v>1580</v>
      </c>
      <c r="C13" s="12">
        <v>1</v>
      </c>
      <c r="D13" s="12">
        <v>5</v>
      </c>
      <c r="E13" s="13">
        <v>-0.8</v>
      </c>
    </row>
    <row r="14" spans="1:5" x14ac:dyDescent="0.25">
      <c r="A14" s="193"/>
      <c r="B14" s="11" t="s">
        <v>1581</v>
      </c>
      <c r="C14" s="12">
        <v>6</v>
      </c>
      <c r="D14" s="12">
        <v>4</v>
      </c>
      <c r="E14" s="13">
        <v>0.5</v>
      </c>
    </row>
    <row r="15" spans="1:5" x14ac:dyDescent="0.25">
      <c r="A15" s="193"/>
      <c r="B15" s="11" t="s">
        <v>1582</v>
      </c>
      <c r="C15" s="12">
        <v>3</v>
      </c>
      <c r="D15" s="12">
        <v>1</v>
      </c>
      <c r="E15" s="13">
        <v>2</v>
      </c>
    </row>
    <row r="16" spans="1:5" x14ac:dyDescent="0.25">
      <c r="A16" s="194"/>
      <c r="B16" s="11" t="s">
        <v>111</v>
      </c>
      <c r="C16" s="12">
        <v>176</v>
      </c>
      <c r="D16" s="12">
        <v>88</v>
      </c>
      <c r="E16" s="13">
        <v>1</v>
      </c>
    </row>
    <row r="17" spans="1:1" x14ac:dyDescent="0.25">
      <c r="A17" s="17"/>
    </row>
  </sheetData>
  <sheetProtection algorithmName="SHA-512" hashValue="3dVBdmsMPe5hr7B1O5QkcZ5ks0SAwrZ5BV94Fy9TyMY+eX6zBpY3cmslypKc1J8PJ0hGdbavwP+83htJKtlJGQ==" saltValue="mYPGKO35YNvV2YbxKMAxP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4</v>
      </c>
      <c r="D5" s="12">
        <v>3</v>
      </c>
      <c r="E5" s="13">
        <v>0.33333333333333298</v>
      </c>
    </row>
    <row r="6" spans="1:5" x14ac:dyDescent="0.25">
      <c r="A6" s="10" t="s">
        <v>1587</v>
      </c>
      <c r="B6" s="11" t="s">
        <v>1588</v>
      </c>
      <c r="C6" s="12">
        <v>208</v>
      </c>
      <c r="D6" s="12">
        <v>226</v>
      </c>
      <c r="E6" s="13">
        <v>-7.9646017699115002E-2</v>
      </c>
    </row>
    <row r="7" spans="1:5" ht="22.5" x14ac:dyDescent="0.25">
      <c r="A7" s="10" t="s">
        <v>1589</v>
      </c>
      <c r="B7" s="11" t="s">
        <v>1590</v>
      </c>
      <c r="C7" s="16"/>
      <c r="D7" s="16"/>
      <c r="E7" s="13">
        <v>0</v>
      </c>
    </row>
    <row r="8" spans="1:5" ht="22.5" x14ac:dyDescent="0.25">
      <c r="A8" s="10" t="s">
        <v>1591</v>
      </c>
      <c r="B8" s="11" t="s">
        <v>1592</v>
      </c>
      <c r="C8" s="16"/>
      <c r="D8" s="16"/>
      <c r="E8" s="13">
        <v>0</v>
      </c>
    </row>
    <row r="9" spans="1:5" ht="22.5" x14ac:dyDescent="0.25">
      <c r="A9" s="10" t="s">
        <v>1593</v>
      </c>
      <c r="B9" s="11" t="s">
        <v>1594</v>
      </c>
      <c r="C9" s="16"/>
      <c r="D9" s="16"/>
      <c r="E9" s="13">
        <v>0</v>
      </c>
    </row>
    <row r="10" spans="1:5" ht="22.5" x14ac:dyDescent="0.25">
      <c r="A10" s="10" t="s">
        <v>1595</v>
      </c>
      <c r="B10" s="11" t="s">
        <v>1596</v>
      </c>
      <c r="C10" s="16"/>
      <c r="D10" s="16"/>
      <c r="E10" s="13">
        <v>0</v>
      </c>
    </row>
    <row r="11" spans="1:5" ht="22.5" x14ac:dyDescent="0.25">
      <c r="A11" s="10" t="s">
        <v>1597</v>
      </c>
      <c r="B11" s="15"/>
      <c r="C11" s="12">
        <v>115</v>
      </c>
      <c r="D11" s="12">
        <v>118</v>
      </c>
      <c r="E11" s="13">
        <v>-2.5423728813559299E-2</v>
      </c>
    </row>
    <row r="12" spans="1:5" x14ac:dyDescent="0.25">
      <c r="A12" s="10" t="s">
        <v>1598</v>
      </c>
      <c r="B12" s="15"/>
      <c r="C12" s="12">
        <v>989</v>
      </c>
      <c r="D12" s="12">
        <v>881</v>
      </c>
      <c r="E12" s="13">
        <v>0.122587968217934</v>
      </c>
    </row>
    <row r="13" spans="1:5" x14ac:dyDescent="0.25">
      <c r="A13" s="192" t="s">
        <v>1599</v>
      </c>
      <c r="B13" s="11" t="s">
        <v>1600</v>
      </c>
      <c r="C13" s="12">
        <v>37</v>
      </c>
      <c r="D13" s="12">
        <v>45</v>
      </c>
      <c r="E13" s="13">
        <v>-0.17777777777777801</v>
      </c>
    </row>
    <row r="14" spans="1:5" x14ac:dyDescent="0.25">
      <c r="A14" s="194"/>
      <c r="B14" s="11" t="s">
        <v>1601</v>
      </c>
      <c r="C14" s="16"/>
      <c r="D14" s="16"/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9" t="s">
        <v>1603</v>
      </c>
      <c r="B17" s="11" t="s">
        <v>1604</v>
      </c>
      <c r="C17" s="16"/>
      <c r="D17" s="16"/>
      <c r="E17" s="21"/>
    </row>
    <row r="18" spans="1:5" x14ac:dyDescent="0.25">
      <c r="A18" s="190"/>
      <c r="B18" s="11" t="s">
        <v>1605</v>
      </c>
      <c r="C18" s="12">
        <v>126</v>
      </c>
      <c r="D18" s="12">
        <v>236</v>
      </c>
      <c r="E18" s="22">
        <v>12</v>
      </c>
    </row>
    <row r="19" spans="1:5" x14ac:dyDescent="0.25">
      <c r="A19" s="190"/>
      <c r="B19" s="11" t="s">
        <v>1606</v>
      </c>
      <c r="C19" s="16"/>
      <c r="D19" s="16"/>
      <c r="E19" s="21"/>
    </row>
    <row r="20" spans="1:5" x14ac:dyDescent="0.25">
      <c r="A20" s="190"/>
      <c r="B20" s="11" t="s">
        <v>1607</v>
      </c>
      <c r="C20" s="16"/>
      <c r="D20" s="16"/>
      <c r="E20" s="21"/>
    </row>
    <row r="21" spans="1:5" x14ac:dyDescent="0.25">
      <c r="A21" s="190"/>
      <c r="B21" s="11" t="s">
        <v>1608</v>
      </c>
      <c r="C21" s="12">
        <v>361</v>
      </c>
      <c r="D21" s="12">
        <v>265</v>
      </c>
      <c r="E21" s="22">
        <v>2</v>
      </c>
    </row>
    <row r="22" spans="1:5" x14ac:dyDescent="0.25">
      <c r="A22" s="190"/>
      <c r="B22" s="11" t="s">
        <v>983</v>
      </c>
      <c r="C22" s="12">
        <v>1199</v>
      </c>
      <c r="D22" s="12">
        <v>3410</v>
      </c>
      <c r="E22" s="22">
        <v>0</v>
      </c>
    </row>
    <row r="23" spans="1:5" x14ac:dyDescent="0.25">
      <c r="A23" s="190"/>
      <c r="B23" s="11" t="s">
        <v>1609</v>
      </c>
      <c r="C23" s="12">
        <v>21</v>
      </c>
      <c r="D23" s="12">
        <v>41</v>
      </c>
      <c r="E23" s="22">
        <v>1</v>
      </c>
    </row>
    <row r="24" spans="1:5" x14ac:dyDescent="0.25">
      <c r="A24" s="190"/>
      <c r="B24" s="11" t="s">
        <v>1610</v>
      </c>
      <c r="C24" s="16"/>
      <c r="D24" s="16"/>
      <c r="E24" s="21"/>
    </row>
    <row r="25" spans="1:5" x14ac:dyDescent="0.25">
      <c r="A25" s="190"/>
      <c r="B25" s="11" t="s">
        <v>1611</v>
      </c>
      <c r="C25" s="12">
        <v>4</v>
      </c>
      <c r="D25" s="12">
        <v>14</v>
      </c>
      <c r="E25" s="22">
        <v>0</v>
      </c>
    </row>
    <row r="26" spans="1:5" x14ac:dyDescent="0.25">
      <c r="A26" s="190"/>
      <c r="B26" s="11" t="s">
        <v>1612</v>
      </c>
      <c r="C26" s="12">
        <v>223</v>
      </c>
      <c r="D26" s="12">
        <v>790</v>
      </c>
      <c r="E26" s="22">
        <v>0</v>
      </c>
    </row>
    <row r="27" spans="1:5" x14ac:dyDescent="0.25">
      <c r="A27" s="190"/>
      <c r="B27" s="11" t="s">
        <v>1613</v>
      </c>
      <c r="C27" s="12">
        <v>10</v>
      </c>
      <c r="D27" s="12">
        <v>14</v>
      </c>
      <c r="E27" s="22">
        <v>1</v>
      </c>
    </row>
    <row r="28" spans="1:5" x14ac:dyDescent="0.25">
      <c r="A28" s="190"/>
      <c r="B28" s="11" t="s">
        <v>1614</v>
      </c>
      <c r="C28" s="12">
        <v>382</v>
      </c>
      <c r="D28" s="12">
        <v>495</v>
      </c>
      <c r="E28" s="22">
        <v>33</v>
      </c>
    </row>
    <row r="29" spans="1:5" x14ac:dyDescent="0.25">
      <c r="A29" s="190"/>
      <c r="B29" s="11" t="s">
        <v>1615</v>
      </c>
      <c r="C29" s="12">
        <v>849</v>
      </c>
      <c r="D29" s="12">
        <v>709</v>
      </c>
      <c r="E29" s="22">
        <v>117</v>
      </c>
    </row>
    <row r="30" spans="1:5" x14ac:dyDescent="0.25">
      <c r="A30" s="191"/>
      <c r="B30" s="11" t="s">
        <v>1616</v>
      </c>
      <c r="C30" s="12">
        <v>4</v>
      </c>
      <c r="D30" s="12">
        <v>14</v>
      </c>
      <c r="E30" s="21"/>
    </row>
    <row r="31" spans="1:5" x14ac:dyDescent="0.25">
      <c r="A31" s="17"/>
    </row>
  </sheetData>
  <sheetProtection algorithmName="SHA-512" hashValue="r3M0HoXOVuFTCFq+T5K96WjVIYzBo6HN3Pgvc5zclqPOrhSvrSMUV6+Bc4EqGxpR65kD4OAk4yBOiYv6Rwgj2g==" saltValue="b8IGuY1vkMmE8JxIuPG17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69FB-CB5C-4B1D-8F98-93C9EEEAAACF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1.25" x14ac:dyDescent="0.2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2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6798</v>
      </c>
      <c r="D7" s="119">
        <f>SUM(DatosGenerales!C15:C19)</f>
        <v>1664</v>
      </c>
      <c r="E7" s="118">
        <f>SUM(DatosGenerales!C12:C14)</f>
        <v>4787</v>
      </c>
      <c r="I7" s="120">
        <f>DatosGenerales!C31</f>
        <v>815</v>
      </c>
      <c r="J7" s="119">
        <f>DatosGenerales!C32</f>
        <v>70</v>
      </c>
      <c r="K7" s="118">
        <f>SUM(DatosGenerales!C33:C34)</f>
        <v>44</v>
      </c>
      <c r="L7" s="119">
        <f>DatosGenerales!C36</f>
        <v>693</v>
      </c>
      <c r="M7" s="118">
        <f>DatosGenerales!C95</f>
        <v>551</v>
      </c>
      <c r="N7" s="121">
        <f>L7-M7</f>
        <v>142</v>
      </c>
      <c r="O7" s="121"/>
      <c r="Q7" s="120">
        <f>DatosGenerales!C36</f>
        <v>693</v>
      </c>
      <c r="R7" s="119">
        <f>DatosGenerales!C49</f>
        <v>911</v>
      </c>
      <c r="S7" s="119">
        <f>DatosGenerales!C50</f>
        <v>21</v>
      </c>
      <c r="T7" s="119">
        <f>DatosGenerales!C62</f>
        <v>12</v>
      </c>
      <c r="U7" s="119">
        <f>DatosGenerales!C78</f>
        <v>1</v>
      </c>
      <c r="V7" s="122">
        <f>SUM(Q7:U7)</f>
        <v>1638</v>
      </c>
      <c r="Z7" s="120">
        <f>SUM(DatosGenerales!C106,DatosGenerales!C107,DatosGenerales!C109)</f>
        <v>261</v>
      </c>
      <c r="AA7" s="119">
        <f>SUM(DatosGenerales!C108,DatosGenerales!C110)</f>
        <v>488</v>
      </c>
      <c r="AB7" s="119">
        <f>DatosGenerales!C106</f>
        <v>191</v>
      </c>
      <c r="AC7" s="122">
        <f>DatosGenerales!C107</f>
        <v>51</v>
      </c>
      <c r="AH7" s="120">
        <f>SUM(DatosGenerales!C115,DatosGenerales!C116,DatosGenerales!C118)</f>
        <v>15</v>
      </c>
      <c r="AI7" s="119">
        <f>SUM(DatosGenerales!C117,DatosGenerales!C119)</f>
        <v>29</v>
      </c>
      <c r="AJ7" s="119">
        <f>DatosGenerales!C115</f>
        <v>8</v>
      </c>
      <c r="AK7" s="122">
        <f>DatosGenerales!C116</f>
        <v>5</v>
      </c>
      <c r="AP7" s="120">
        <f>SUM(DatosGenerales!C135:C136)</f>
        <v>100</v>
      </c>
      <c r="AQ7" s="119">
        <f>SUM(DatosGenerales!C137:C138)</f>
        <v>0</v>
      </c>
      <c r="AR7" s="122">
        <f>SUM(DatosGenerales!C139:C140)</f>
        <v>28</v>
      </c>
      <c r="AV7" s="120">
        <f>DatosGenerales!C145</f>
        <v>8</v>
      </c>
      <c r="AW7" s="119">
        <f>DatosGenerales!C146</f>
        <v>22</v>
      </c>
      <c r="AX7" s="119">
        <f>DatosGenerales!C147</f>
        <v>24</v>
      </c>
      <c r="AY7" s="119">
        <f>DatosGenerales!C148</f>
        <v>10</v>
      </c>
      <c r="AZ7" s="119">
        <f>DatosGenerales!C149</f>
        <v>65</v>
      </c>
      <c r="BA7" s="122">
        <f>DatosGenerales!C150</f>
        <v>2</v>
      </c>
      <c r="BE7" s="120">
        <f>DatosGenerales!C151</f>
        <v>29</v>
      </c>
      <c r="BF7" s="119">
        <f>DatosGenerales!C152</f>
        <v>110</v>
      </c>
      <c r="BG7" s="122">
        <f>DatosGenerales!C154</f>
        <v>21</v>
      </c>
      <c r="BK7" s="120">
        <f>SUM(DatosGenerales!C297:C311)</f>
        <v>1053</v>
      </c>
      <c r="BL7" s="119">
        <f>SUM(DatosGenerales!C294:C296)</f>
        <v>9</v>
      </c>
      <c r="BM7" s="119">
        <f>SUM(DatosGenerales!C312:C344)</f>
        <v>291</v>
      </c>
      <c r="BN7" s="119">
        <f>SUM(DatosGenerales!C289)</f>
        <v>7</v>
      </c>
      <c r="BO7" s="119">
        <f>SUM(DatosGenerales!C356:C364)</f>
        <v>26</v>
      </c>
      <c r="BP7" s="119">
        <f>SUM(DatosGenerales!C286:C288)</f>
        <v>14</v>
      </c>
      <c r="BQ7" s="119">
        <f>SUM(DatosGenerales!C345:C355)</f>
        <v>7</v>
      </c>
      <c r="BR7" s="119">
        <f>SUM(DatosGenerales!C290:C292)</f>
        <v>123</v>
      </c>
      <c r="BS7" s="122">
        <f>SUM(DatosGenerales!C283:C285)</f>
        <v>450</v>
      </c>
      <c r="BT7" s="122">
        <f>SUM(DatosGenerales!C293)</f>
        <v>0</v>
      </c>
      <c r="BU7" s="122">
        <f>SUM(DatosGenerales!C365:C377)</f>
        <v>0</v>
      </c>
      <c r="BY7" s="120">
        <f>DatosGenerales!C246</f>
        <v>0</v>
      </c>
      <c r="BZ7" s="119">
        <f>DatosGenerales!C247</f>
        <v>0</v>
      </c>
      <c r="CA7" s="122">
        <f>DatosGenerales!C248</f>
        <v>0</v>
      </c>
      <c r="CF7" s="120">
        <f>DatosDiscapacidad!C5</f>
        <v>4</v>
      </c>
      <c r="CG7" s="122">
        <f>DatosDiscapacidad!C11</f>
        <v>115</v>
      </c>
      <c r="CM7" s="120">
        <f>DatosGenerales!C40</f>
        <v>1773</v>
      </c>
      <c r="CN7" s="122">
        <f>DatosGenerales!C41</f>
        <v>1066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293</v>
      </c>
      <c r="BL53" s="130">
        <f>SUM(DatosGenerales!C311,DatosGenerales!C300,DatosGenerales!C309)</f>
        <v>281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10</v>
      </c>
      <c r="BL66" s="130">
        <f>SUM(DatosGenerales!C299:C300)</f>
        <v>309</v>
      </c>
      <c r="BM66" s="130">
        <f>SUM(DatosGenerales!C308:C309)</f>
        <v>255</v>
      </c>
      <c r="BN66" s="130"/>
      <c r="BO66" s="117"/>
      <c r="BP66" s="117"/>
      <c r="BQ66" s="117"/>
      <c r="BR66" s="117"/>
      <c r="BS66" s="117"/>
    </row>
  </sheetData>
  <sheetProtection algorithmName="SHA-512" hashValue="VieH6AuqeALkeX6kgDrXQEiHWZFEaXkMTPu/jlb5O5d8+88ft/LLaD4RdA5eFnpy6dMWduKDkhtyaRV3Ft46tA==" saltValue="8fkAMI1oh7syHDuYw9Xi7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7D0E-DDBE-40A7-A84B-507A5D925BB7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mZ2sz0yXE8qZcJvPNfAws1BhIU/JPFxj8cZv5qziLaiSeQUEv1GnGS8EfbPxZL+zWFOnfJUO1GQN8+CzkZ6tvQ==" saltValue="PngRntEYr45scJzffLaaF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2963-5680-44A3-91D2-96653979A7AF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2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30"/>
      <c r="D8" s="146">
        <f>DatosMenores!C65</f>
        <v>785</v>
      </c>
      <c r="E8" s="146">
        <f>DatosMenores!C66</f>
        <v>97</v>
      </c>
      <c r="F8" s="147">
        <f>DatosMenores!C67</f>
        <v>436</v>
      </c>
      <c r="G8" s="148">
        <f>DatosMenores!C68</f>
        <v>40</v>
      </c>
      <c r="H8" s="105"/>
      <c r="I8" s="101"/>
      <c r="L8" s="118">
        <f>DatosMenores!C55</f>
        <v>7</v>
      </c>
      <c r="M8" s="119">
        <f>DatosMenores!C56</f>
        <v>12</v>
      </c>
      <c r="N8" s="119">
        <f>DatosMenores!C57</f>
        <v>85</v>
      </c>
      <c r="O8" s="119">
        <f>DatosMenores!C58</f>
        <v>2</v>
      </c>
      <c r="P8" s="118">
        <f>DatosMenores!C59</f>
        <v>0</v>
      </c>
      <c r="Q8" s="119">
        <f>DatosMenores!C60</f>
        <v>10</v>
      </c>
      <c r="R8" s="118">
        <f>DatosMenores!C61</f>
        <v>0</v>
      </c>
      <c r="U8" s="118">
        <f>DatosMenores!C33</f>
        <v>97</v>
      </c>
      <c r="V8" s="119">
        <f>SUM(DatosMenores!C34:C37)</f>
        <v>9</v>
      </c>
      <c r="W8" s="119">
        <f>DatosMenores!C38</f>
        <v>0</v>
      </c>
      <c r="X8" s="119">
        <f>DatosMenores!C39</f>
        <v>57</v>
      </c>
      <c r="Y8" s="119">
        <f>DatosMenores!C40</f>
        <v>27</v>
      </c>
      <c r="Z8" s="119">
        <f>DatosMenores!D41</f>
        <v>0</v>
      </c>
      <c r="AA8" s="119">
        <f>DatosMenores!C42</f>
        <v>0</v>
      </c>
      <c r="AB8" s="119">
        <f>DatosMenores!C43</f>
        <v>0</v>
      </c>
      <c r="AC8" s="119">
        <f>DatosMenores!C44</f>
        <v>0</v>
      </c>
      <c r="AD8" s="119">
        <f>DatosMenores!C45</f>
        <v>3</v>
      </c>
      <c r="AE8" s="118">
        <f>DatosMenores!C46</f>
        <v>35</v>
      </c>
      <c r="AG8" s="103"/>
      <c r="AI8" s="120">
        <f>DatosMenores!C7</f>
        <v>0</v>
      </c>
      <c r="AJ8" s="119">
        <f>DatosMenores!C8</f>
        <v>104</v>
      </c>
      <c r="AK8" s="119">
        <f>DatosMenores!C9</f>
        <v>52</v>
      </c>
      <c r="AL8" s="119">
        <f>DatosMenores!C10</f>
        <v>0</v>
      </c>
      <c r="AM8" s="119">
        <f>DatosMenores!C11</f>
        <v>28</v>
      </c>
      <c r="AN8" s="118">
        <f>DatosMenores!C12</f>
        <v>14</v>
      </c>
      <c r="AO8" s="119">
        <f>DatosMenores!C13</f>
        <v>39</v>
      </c>
      <c r="AP8" s="119">
        <f>DatosMenores!C14</f>
        <v>33</v>
      </c>
      <c r="AQ8" s="118">
        <f>DatosMenores!C15</f>
        <v>11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17</v>
      </c>
      <c r="BG8" s="119">
        <f>DatosMenores!C107</f>
        <v>73</v>
      </c>
      <c r="BH8" s="119">
        <f>DatosMenores!C108</f>
        <v>0</v>
      </c>
      <c r="BI8" s="119">
        <f>DatosMenores!C109</f>
        <v>0</v>
      </c>
      <c r="BJ8" s="118">
        <f>DatosMenores!C110</f>
        <v>3</v>
      </c>
      <c r="BK8" s="119">
        <f>DatosMenores!C111</f>
        <v>5</v>
      </c>
      <c r="BL8" s="119">
        <f>DatosMenores!C112</f>
        <v>81</v>
      </c>
      <c r="BM8" s="105"/>
    </row>
    <row r="9" spans="1:65" ht="21" x14ac:dyDescent="0.2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328</v>
      </c>
      <c r="AU9" s="148">
        <f>DatosMenores!C87</f>
        <v>400</v>
      </c>
      <c r="AV9" s="148">
        <f>DatosMenores!C88</f>
        <v>33</v>
      </c>
      <c r="AW9" s="148">
        <f>DatosMenores!C89</f>
        <v>32</v>
      </c>
      <c r="AX9" s="148">
        <f>DatosMenores!C90</f>
        <v>70</v>
      </c>
      <c r="AY9" s="148">
        <f>DatosMenores!C91</f>
        <v>193</v>
      </c>
      <c r="AZ9" s="148">
        <f>DatosMenores!C92</f>
        <v>0</v>
      </c>
      <c r="BA9" s="148">
        <f>DatosMenores!C93</f>
        <v>0</v>
      </c>
      <c r="BB9" s="148">
        <f>DatosMenores!C94</f>
        <v>11</v>
      </c>
      <c r="BC9" s="148">
        <f>DatosMenores!C95</f>
        <v>1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20"/>
      <c r="D10" s="152">
        <f>DatosMenores!C69</f>
        <v>65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4</v>
      </c>
      <c r="AJ11" s="119">
        <f>DatosMenores!C17</f>
        <v>1</v>
      </c>
      <c r="AK11" s="119">
        <f>DatosMenores!C18</f>
        <v>13</v>
      </c>
      <c r="AL11" s="119">
        <f>DatosMenores!C19</f>
        <v>44</v>
      </c>
      <c r="AM11" s="119">
        <f>DatosMenores!C20</f>
        <v>7</v>
      </c>
      <c r="AN11" s="119">
        <f>DatosMenores!C21</f>
        <v>24</v>
      </c>
      <c r="AO11" s="119">
        <f>DatosMenores!C23</f>
        <v>0</v>
      </c>
      <c r="AP11" s="119">
        <f>DatosMenores!C24</f>
        <v>124</v>
      </c>
      <c r="AQ11" s="119">
        <f>DatosMenores!C25</f>
        <v>41</v>
      </c>
      <c r="AR11" s="118">
        <f>DatosMenores!C26</f>
        <v>0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21" x14ac:dyDescent="0.2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25">
      <c r="C13" s="223"/>
      <c r="D13" s="155">
        <f>DatosMenores!C72</f>
        <v>147</v>
      </c>
      <c r="E13" s="156">
        <f>DatosMenores!C73</f>
        <v>24</v>
      </c>
      <c r="F13" s="122">
        <f>DatosMenores!C74</f>
        <v>1</v>
      </c>
      <c r="G13" s="122">
        <f>DatosMenores!C75</f>
        <v>104</v>
      </c>
      <c r="H13" s="157">
        <f>DatosMenores!C76</f>
        <v>18</v>
      </c>
      <c r="AT13" s="148">
        <f>DatosMenores!C96</f>
        <v>9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27</v>
      </c>
      <c r="AY13" s="148">
        <f>DatosMenores!C101</f>
        <v>0</v>
      </c>
    </row>
  </sheetData>
  <sheetProtection algorithmName="SHA-512" hashValue="mX+ixuqdbwxe8jh+UUI2RRRsVnL3PBvr5l4CHTnMZ4nFVQV48KH9vKYmlC0CKKwIU1k1qCtyZWHOF54cCfSZCg==" saltValue="HKbp16G6jJpZ8shUh4wxh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66AB-9ACA-46C4-8989-03603344D059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10</v>
      </c>
      <c r="F4" s="167" t="s">
        <v>1830</v>
      </c>
      <c r="G4" s="169">
        <f>DatosViolenciaDoméstica!E67</f>
        <v>9</v>
      </c>
      <c r="H4" s="170"/>
    </row>
    <row r="5" spans="1:30" x14ac:dyDescent="0.2">
      <c r="C5" s="167" t="s">
        <v>13</v>
      </c>
      <c r="D5" s="168">
        <f>DatosViolenciaDoméstica!C6</f>
        <v>80</v>
      </c>
      <c r="F5" s="167" t="s">
        <v>1831</v>
      </c>
      <c r="G5" s="171">
        <f>DatosViolenciaDoméstica!F67</f>
        <v>4</v>
      </c>
      <c r="H5" s="170"/>
    </row>
    <row r="6" spans="1:30" x14ac:dyDescent="0.2">
      <c r="C6" s="167" t="s">
        <v>1832</v>
      </c>
      <c r="D6" s="168">
        <f>DatosViolenciaDoméstica!C7</f>
        <v>20</v>
      </c>
    </row>
    <row r="7" spans="1:30" x14ac:dyDescent="0.2">
      <c r="C7" s="167" t="s">
        <v>60</v>
      </c>
      <c r="D7" s="168">
        <f>DatosViolenciaDoméstica!C8</f>
        <v>0</v>
      </c>
    </row>
    <row r="8" spans="1:30" x14ac:dyDescent="0.2">
      <c r="C8" s="167" t="s">
        <v>1833</v>
      </c>
      <c r="D8" s="168">
        <f>DatosViolenciaDoméstica!C9</f>
        <v>0</v>
      </c>
    </row>
    <row r="9" spans="1:30" x14ac:dyDescent="0.2">
      <c r="C9" s="167" t="s">
        <v>1834</v>
      </c>
      <c r="D9" s="172">
        <f>SUM(DatosViolenciaDoméstica!C10:C11)</f>
        <v>0</v>
      </c>
    </row>
    <row r="21" spans="6:32" x14ac:dyDescent="0.2">
      <c r="F21" s="173"/>
      <c r="G21" s="173"/>
    </row>
    <row r="22" spans="6:32" s="173" customFormat="1" ht="12.75" customHeight="1" x14ac:dyDescent="0.2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v1OPM77ivZmQSOLoOe0l1f1VDNWfwsRwWKifeKtEeh5J0w/evVKVTaECyEzWUe+fK4LkrBSLu4sTs0mlq8Scyw==" saltValue="+MF5zzqVe5q6GWelTHm/w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80B0-12BB-475F-A8F7-458F8C472788}">
  <sheetPr codeName="Hoja25"/>
  <dimension ref="A1:AF25"/>
  <sheetViews>
    <sheetView showGridLines="0" showRowColHeaders="0" workbookViewId="0">
      <selection activeCell="A2" sqref="A2"/>
    </sheetView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688</v>
      </c>
      <c r="F4" s="167" t="s">
        <v>1830</v>
      </c>
      <c r="G4" s="169">
        <f>DatosViolenciaGénero!E82</f>
        <v>56</v>
      </c>
      <c r="H4" s="170"/>
    </row>
    <row r="5" spans="1:30" x14ac:dyDescent="0.2">
      <c r="C5" s="167" t="s">
        <v>40</v>
      </c>
      <c r="D5" s="168">
        <f>DatosViolenciaGénero!C5</f>
        <v>240</v>
      </c>
      <c r="F5" s="167" t="s">
        <v>1831</v>
      </c>
      <c r="G5" s="169">
        <f>DatosViolenciaGénero!F82</f>
        <v>114</v>
      </c>
      <c r="H5" s="170"/>
    </row>
    <row r="6" spans="1:30" x14ac:dyDescent="0.2">
      <c r="C6" s="167" t="s">
        <v>1832</v>
      </c>
      <c r="D6" s="178">
        <f>DatosViolenciaGénero!C8</f>
        <v>113</v>
      </c>
    </row>
    <row r="7" spans="1:30" x14ac:dyDescent="0.2">
      <c r="C7" s="167" t="s">
        <v>60</v>
      </c>
      <c r="D7" s="178">
        <f>DatosViolenciaGénero!C9</f>
        <v>1</v>
      </c>
    </row>
    <row r="8" spans="1:30" x14ac:dyDescent="0.2">
      <c r="C8" s="167" t="s">
        <v>1836</v>
      </c>
      <c r="D8" s="168">
        <f>DatosViolenciaGénero!C11</f>
        <v>0</v>
      </c>
    </row>
    <row r="9" spans="1:30" x14ac:dyDescent="0.2">
      <c r="C9" s="167" t="s">
        <v>1837</v>
      </c>
      <c r="D9" s="168">
        <f>DatosViolenciaGénero!C12</f>
        <v>0</v>
      </c>
    </row>
    <row r="10" spans="1:30" x14ac:dyDescent="0.2">
      <c r="C10" s="167" t="s">
        <v>1829</v>
      </c>
      <c r="D10" s="178">
        <f>DatosViolenciaGénero!C6</f>
        <v>68</v>
      </c>
    </row>
    <row r="11" spans="1:30" x14ac:dyDescent="0.2">
      <c r="C11" s="167" t="s">
        <v>1833</v>
      </c>
      <c r="D11" s="178">
        <f>DatosViolenciaGénero!C10</f>
        <v>1</v>
      </c>
    </row>
    <row r="20" spans="3:32" x14ac:dyDescent="0.2">
      <c r="C20" s="173"/>
      <c r="D20" s="173"/>
    </row>
    <row r="21" spans="3:32" x14ac:dyDescent="0.2">
      <c r="C21" s="174"/>
      <c r="D21" s="174"/>
    </row>
    <row r="22" spans="3:32" s="173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5sItZo6GQ0ZHEO//Cl27dxD9jPqSDU6f0Tvb8NMy8qd3fWdUXgoT5VxtZDFayhe471m3iO6N1UzP2PnKOWZ3Wg==" saltValue="lgADOxoj0WeN19OAjaD7o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2" t="s">
        <v>18</v>
      </c>
      <c r="B7" s="11" t="s">
        <v>19</v>
      </c>
      <c r="C7" s="12">
        <v>2588</v>
      </c>
      <c r="D7" s="12">
        <v>1558</v>
      </c>
      <c r="E7" s="13">
        <v>0.66110397946084698</v>
      </c>
    </row>
    <row r="8" spans="1:5" x14ac:dyDescent="0.25">
      <c r="A8" s="193"/>
      <c r="B8" s="11" t="s">
        <v>20</v>
      </c>
      <c r="C8" s="12">
        <v>6798</v>
      </c>
      <c r="D8" s="12">
        <v>7184</v>
      </c>
      <c r="E8" s="13">
        <v>-5.3730512249443203E-2</v>
      </c>
    </row>
    <row r="9" spans="1:5" x14ac:dyDescent="0.25">
      <c r="A9" s="193"/>
      <c r="B9" s="11" t="s">
        <v>21</v>
      </c>
      <c r="C9" s="12">
        <v>6293</v>
      </c>
      <c r="D9" s="12">
        <v>6581</v>
      </c>
      <c r="E9" s="13">
        <v>-4.3762346148001799E-2</v>
      </c>
    </row>
    <row r="10" spans="1:5" x14ac:dyDescent="0.25">
      <c r="A10" s="193"/>
      <c r="B10" s="11" t="s">
        <v>22</v>
      </c>
      <c r="C10" s="12">
        <v>138</v>
      </c>
      <c r="D10" s="12">
        <v>107</v>
      </c>
      <c r="E10" s="13">
        <v>0.289719626168224</v>
      </c>
    </row>
    <row r="11" spans="1:5" x14ac:dyDescent="0.25">
      <c r="A11" s="194"/>
      <c r="B11" s="11" t="s">
        <v>23</v>
      </c>
      <c r="C11" s="12">
        <v>2568</v>
      </c>
      <c r="D11" s="12">
        <v>2588</v>
      </c>
      <c r="E11" s="13">
        <v>-7.7279752704791302E-3</v>
      </c>
    </row>
    <row r="12" spans="1:5" x14ac:dyDescent="0.25">
      <c r="A12" s="192" t="s">
        <v>24</v>
      </c>
      <c r="B12" s="11" t="s">
        <v>25</v>
      </c>
      <c r="C12" s="12">
        <v>1270</v>
      </c>
      <c r="D12" s="12">
        <v>1276</v>
      </c>
      <c r="E12" s="13">
        <v>-4.7021943573667697E-3</v>
      </c>
    </row>
    <row r="13" spans="1:5" x14ac:dyDescent="0.25">
      <c r="A13" s="193"/>
      <c r="B13" s="11" t="s">
        <v>26</v>
      </c>
      <c r="C13" s="12">
        <v>342</v>
      </c>
      <c r="D13" s="12">
        <v>350</v>
      </c>
      <c r="E13" s="13">
        <v>-2.2857142857142899E-2</v>
      </c>
    </row>
    <row r="14" spans="1:5" x14ac:dyDescent="0.25">
      <c r="A14" s="194"/>
      <c r="B14" s="11" t="s">
        <v>27</v>
      </c>
      <c r="C14" s="12">
        <v>3175</v>
      </c>
      <c r="D14" s="12">
        <v>2657</v>
      </c>
      <c r="E14" s="13">
        <v>0.19495671810312401</v>
      </c>
    </row>
    <row r="15" spans="1:5" x14ac:dyDescent="0.25">
      <c r="A15" s="192" t="s">
        <v>28</v>
      </c>
      <c r="B15" s="11" t="s">
        <v>29</v>
      </c>
      <c r="C15" s="12">
        <v>513</v>
      </c>
      <c r="D15" s="12">
        <v>408</v>
      </c>
      <c r="E15" s="13">
        <v>0.25735294117647101</v>
      </c>
    </row>
    <row r="16" spans="1:5" x14ac:dyDescent="0.25">
      <c r="A16" s="193"/>
      <c r="B16" s="11" t="s">
        <v>30</v>
      </c>
      <c r="C16" s="12">
        <v>1035</v>
      </c>
      <c r="D16" s="12">
        <v>869</v>
      </c>
      <c r="E16" s="13">
        <v>0.19102416570771</v>
      </c>
    </row>
    <row r="17" spans="1:5" x14ac:dyDescent="0.25">
      <c r="A17" s="193"/>
      <c r="B17" s="11" t="s">
        <v>31</v>
      </c>
      <c r="C17" s="12">
        <v>13</v>
      </c>
      <c r="D17" s="12">
        <v>10</v>
      </c>
      <c r="E17" s="13">
        <v>0.3</v>
      </c>
    </row>
    <row r="18" spans="1:5" x14ac:dyDescent="0.25">
      <c r="A18" s="193"/>
      <c r="B18" s="11" t="s">
        <v>32</v>
      </c>
      <c r="C18" s="12">
        <v>1</v>
      </c>
      <c r="D18" s="12">
        <v>3</v>
      </c>
      <c r="E18" s="13">
        <v>-0.66666666666666696</v>
      </c>
    </row>
    <row r="19" spans="1:5" x14ac:dyDescent="0.25">
      <c r="A19" s="194"/>
      <c r="B19" s="11" t="s">
        <v>33</v>
      </c>
      <c r="C19" s="12">
        <v>102</v>
      </c>
      <c r="D19" s="12">
        <v>85</v>
      </c>
      <c r="E19" s="13">
        <v>0.2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501</v>
      </c>
      <c r="D25" s="12">
        <v>371</v>
      </c>
      <c r="E25" s="13">
        <v>0.350404312668464</v>
      </c>
    </row>
    <row r="26" spans="1:5" x14ac:dyDescent="0.25">
      <c r="A26" s="10" t="s">
        <v>38</v>
      </c>
      <c r="B26" s="15"/>
      <c r="C26" s="12">
        <v>500</v>
      </c>
      <c r="D26" s="12">
        <v>372</v>
      </c>
      <c r="E26" s="13">
        <v>0.34408602150537598</v>
      </c>
    </row>
    <row r="27" spans="1:5" x14ac:dyDescent="0.25">
      <c r="A27" s="10" t="s">
        <v>39</v>
      </c>
      <c r="B27" s="15"/>
      <c r="C27" s="12">
        <v>91</v>
      </c>
      <c r="D27" s="12">
        <v>76</v>
      </c>
      <c r="E27" s="13">
        <v>0.197368421052631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815</v>
      </c>
      <c r="D31" s="12">
        <v>877</v>
      </c>
      <c r="E31" s="13">
        <v>-7.0695553021664803E-2</v>
      </c>
    </row>
    <row r="32" spans="1:5" x14ac:dyDescent="0.25">
      <c r="A32" s="192" t="s">
        <v>42</v>
      </c>
      <c r="B32" s="11" t="s">
        <v>43</v>
      </c>
      <c r="C32" s="12">
        <v>70</v>
      </c>
      <c r="D32" s="12">
        <v>42</v>
      </c>
      <c r="E32" s="13">
        <v>0.66666666666666696</v>
      </c>
    </row>
    <row r="33" spans="1:5" x14ac:dyDescent="0.25">
      <c r="A33" s="193"/>
      <c r="B33" s="11" t="s">
        <v>44</v>
      </c>
      <c r="C33" s="12">
        <v>42</v>
      </c>
      <c r="D33" s="12">
        <v>19</v>
      </c>
      <c r="E33" s="13">
        <v>1.2105263157894699</v>
      </c>
    </row>
    <row r="34" spans="1:5" x14ac:dyDescent="0.25">
      <c r="A34" s="193"/>
      <c r="B34" s="11" t="s">
        <v>45</v>
      </c>
      <c r="C34" s="12">
        <v>2</v>
      </c>
      <c r="D34" s="12">
        <v>4</v>
      </c>
      <c r="E34" s="13">
        <v>-0.5</v>
      </c>
    </row>
    <row r="35" spans="1:5" x14ac:dyDescent="0.25">
      <c r="A35" s="193"/>
      <c r="B35" s="11" t="s">
        <v>46</v>
      </c>
      <c r="C35" s="12">
        <v>10</v>
      </c>
      <c r="D35" s="12">
        <v>8</v>
      </c>
      <c r="E35" s="13">
        <v>0.25</v>
      </c>
    </row>
    <row r="36" spans="1:5" x14ac:dyDescent="0.25">
      <c r="A36" s="194"/>
      <c r="B36" s="11" t="s">
        <v>47</v>
      </c>
      <c r="C36" s="12">
        <v>693</v>
      </c>
      <c r="D36" s="12">
        <v>733</v>
      </c>
      <c r="E36" s="13">
        <v>-5.4570259208731202E-2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1773</v>
      </c>
      <c r="D40" s="12">
        <v>1494</v>
      </c>
      <c r="E40" s="13">
        <v>0.186746987951807</v>
      </c>
    </row>
    <row r="41" spans="1:5" x14ac:dyDescent="0.25">
      <c r="A41" s="10" t="s">
        <v>50</v>
      </c>
      <c r="B41" s="15"/>
      <c r="C41" s="12">
        <v>1066</v>
      </c>
      <c r="D41" s="12">
        <v>707</v>
      </c>
      <c r="E41" s="13">
        <v>0.50777934936350799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2" t="s">
        <v>52</v>
      </c>
      <c r="B45" s="11" t="s">
        <v>19</v>
      </c>
      <c r="C45" s="12">
        <v>1044</v>
      </c>
      <c r="D45" s="12">
        <v>967</v>
      </c>
      <c r="E45" s="13">
        <v>7.9627714581178899E-2</v>
      </c>
    </row>
    <row r="46" spans="1:5" x14ac:dyDescent="0.25">
      <c r="A46" s="193"/>
      <c r="B46" s="11" t="s">
        <v>53</v>
      </c>
      <c r="C46" s="12">
        <v>26</v>
      </c>
      <c r="D46" s="12">
        <v>24</v>
      </c>
      <c r="E46" s="13">
        <v>8.3333333333333301E-2</v>
      </c>
    </row>
    <row r="47" spans="1:5" x14ac:dyDescent="0.25">
      <c r="A47" s="193"/>
      <c r="B47" s="11" t="s">
        <v>54</v>
      </c>
      <c r="C47" s="12">
        <v>1035</v>
      </c>
      <c r="D47" s="12">
        <v>869</v>
      </c>
      <c r="E47" s="13">
        <v>0.19102416570771</v>
      </c>
    </row>
    <row r="48" spans="1:5" x14ac:dyDescent="0.25">
      <c r="A48" s="194"/>
      <c r="B48" s="11" t="s">
        <v>23</v>
      </c>
      <c r="C48" s="12">
        <v>1092</v>
      </c>
      <c r="D48" s="12">
        <v>1044</v>
      </c>
      <c r="E48" s="13">
        <v>4.5977011494252901E-2</v>
      </c>
    </row>
    <row r="49" spans="1:5" x14ac:dyDescent="0.25">
      <c r="A49" s="192" t="s">
        <v>55</v>
      </c>
      <c r="B49" s="11" t="s">
        <v>56</v>
      </c>
      <c r="C49" s="12">
        <v>911</v>
      </c>
      <c r="D49" s="12">
        <v>718</v>
      </c>
      <c r="E49" s="13">
        <v>0.26880222841225598</v>
      </c>
    </row>
    <row r="50" spans="1:5" x14ac:dyDescent="0.25">
      <c r="A50" s="193"/>
      <c r="B50" s="11" t="s">
        <v>57</v>
      </c>
      <c r="C50" s="12">
        <v>21</v>
      </c>
      <c r="D50" s="12">
        <v>23</v>
      </c>
      <c r="E50" s="13">
        <v>-8.6956521739130405E-2</v>
      </c>
    </row>
    <row r="51" spans="1:5" x14ac:dyDescent="0.25">
      <c r="A51" s="193"/>
      <c r="B51" s="11" t="s">
        <v>58</v>
      </c>
      <c r="C51" s="12">
        <v>62</v>
      </c>
      <c r="D51" s="12">
        <v>63</v>
      </c>
      <c r="E51" s="13">
        <v>-1.58730158730159E-2</v>
      </c>
    </row>
    <row r="52" spans="1:5" x14ac:dyDescent="0.25">
      <c r="A52" s="194"/>
      <c r="B52" s="11" t="s">
        <v>59</v>
      </c>
      <c r="C52" s="12">
        <v>19</v>
      </c>
      <c r="D52" s="12">
        <v>14</v>
      </c>
      <c r="E52" s="13">
        <v>0.35714285714285698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2" t="s">
        <v>61</v>
      </c>
      <c r="B56" s="11" t="s">
        <v>54</v>
      </c>
      <c r="C56" s="12">
        <v>13</v>
      </c>
      <c r="D56" s="12">
        <v>16</v>
      </c>
      <c r="E56" s="13">
        <v>-0.1875</v>
      </c>
    </row>
    <row r="57" spans="1:5" x14ac:dyDescent="0.25">
      <c r="A57" s="193"/>
      <c r="B57" s="11" t="s">
        <v>53</v>
      </c>
      <c r="C57" s="16"/>
      <c r="D57" s="16"/>
      <c r="E57" s="13">
        <v>0</v>
      </c>
    </row>
    <row r="58" spans="1:5" x14ac:dyDescent="0.25">
      <c r="A58" s="193"/>
      <c r="B58" s="11" t="s">
        <v>19</v>
      </c>
      <c r="C58" s="12">
        <v>22</v>
      </c>
      <c r="D58" s="12">
        <v>15</v>
      </c>
      <c r="E58" s="13">
        <v>0.46666666666666701</v>
      </c>
    </row>
    <row r="59" spans="1:5" x14ac:dyDescent="0.25">
      <c r="A59" s="193"/>
      <c r="B59" s="11" t="s">
        <v>23</v>
      </c>
      <c r="C59" s="12">
        <v>26</v>
      </c>
      <c r="D59" s="12">
        <v>22</v>
      </c>
      <c r="E59" s="13">
        <v>0.18181818181818199</v>
      </c>
    </row>
    <row r="60" spans="1:5" x14ac:dyDescent="0.25">
      <c r="A60" s="193"/>
      <c r="B60" s="11" t="s">
        <v>62</v>
      </c>
      <c r="C60" s="12">
        <v>9</v>
      </c>
      <c r="D60" s="12">
        <v>3</v>
      </c>
      <c r="E60" s="13">
        <v>2</v>
      </c>
    </row>
    <row r="61" spans="1:5" x14ac:dyDescent="0.25">
      <c r="A61" s="194"/>
      <c r="B61" s="11" t="s">
        <v>63</v>
      </c>
      <c r="C61" s="16"/>
      <c r="D61" s="16"/>
      <c r="E61" s="13">
        <v>0</v>
      </c>
    </row>
    <row r="62" spans="1:5" x14ac:dyDescent="0.25">
      <c r="A62" s="192" t="s">
        <v>64</v>
      </c>
      <c r="B62" s="11" t="s">
        <v>65</v>
      </c>
      <c r="C62" s="12">
        <v>12</v>
      </c>
      <c r="D62" s="12">
        <v>7</v>
      </c>
      <c r="E62" s="13">
        <v>0.71428571428571397</v>
      </c>
    </row>
    <row r="63" spans="1:5" x14ac:dyDescent="0.25">
      <c r="A63" s="193"/>
      <c r="B63" s="11" t="s">
        <v>58</v>
      </c>
      <c r="C63" s="16"/>
      <c r="D63" s="16"/>
      <c r="E63" s="13">
        <v>0</v>
      </c>
    </row>
    <row r="64" spans="1:5" x14ac:dyDescent="0.25">
      <c r="A64" s="194"/>
      <c r="B64" s="11" t="s">
        <v>66</v>
      </c>
      <c r="C64" s="16"/>
      <c r="D64" s="12">
        <v>1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3</v>
      </c>
      <c r="D70" s="12">
        <v>3</v>
      </c>
      <c r="E70" s="13">
        <v>0</v>
      </c>
    </row>
    <row r="71" spans="1:5" x14ac:dyDescent="0.25">
      <c r="A71" s="10" t="s">
        <v>38</v>
      </c>
      <c r="B71" s="15"/>
      <c r="C71" s="12">
        <v>3</v>
      </c>
      <c r="D71" s="12">
        <v>2</v>
      </c>
      <c r="E71" s="13">
        <v>0.5</v>
      </c>
    </row>
    <row r="72" spans="1:5" x14ac:dyDescent="0.25">
      <c r="A72" s="10" t="s">
        <v>39</v>
      </c>
      <c r="B72" s="15"/>
      <c r="C72" s="16"/>
      <c r="D72" s="12">
        <v>1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6"/>
      <c r="B76" s="11" t="s">
        <v>49</v>
      </c>
      <c r="C76" s="12">
        <v>1</v>
      </c>
      <c r="D76" s="12">
        <v>2</v>
      </c>
      <c r="E76" s="13">
        <v>-0.5</v>
      </c>
    </row>
    <row r="77" spans="1:5" x14ac:dyDescent="0.25">
      <c r="A77" s="197"/>
      <c r="B77" s="11" t="s">
        <v>58</v>
      </c>
      <c r="C77" s="16"/>
      <c r="D77" s="12">
        <v>1</v>
      </c>
      <c r="E77" s="13">
        <v>0</v>
      </c>
    </row>
    <row r="78" spans="1:5" x14ac:dyDescent="0.25">
      <c r="A78" s="197"/>
      <c r="B78" s="11" t="s">
        <v>65</v>
      </c>
      <c r="C78" s="12">
        <v>1</v>
      </c>
      <c r="D78" s="12">
        <v>1</v>
      </c>
      <c r="E78" s="13">
        <v>0</v>
      </c>
    </row>
    <row r="79" spans="1:5" x14ac:dyDescent="0.25">
      <c r="A79" s="197"/>
      <c r="B79" s="11" t="s">
        <v>69</v>
      </c>
      <c r="C79" s="12">
        <v>3</v>
      </c>
      <c r="D79" s="12">
        <v>1</v>
      </c>
      <c r="E79" s="13">
        <v>2</v>
      </c>
    </row>
    <row r="80" spans="1:5" x14ac:dyDescent="0.25">
      <c r="A80" s="198"/>
      <c r="B80" s="11" t="s">
        <v>70</v>
      </c>
      <c r="C80" s="16"/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2" t="s">
        <v>72</v>
      </c>
      <c r="B84" s="11" t="s">
        <v>73</v>
      </c>
      <c r="C84" s="12">
        <v>1066</v>
      </c>
      <c r="D84" s="12">
        <v>707</v>
      </c>
      <c r="E84" s="13">
        <v>0.50777934936350799</v>
      </c>
    </row>
    <row r="85" spans="1:5" x14ac:dyDescent="0.25">
      <c r="A85" s="194"/>
      <c r="B85" s="11" t="s">
        <v>74</v>
      </c>
      <c r="C85" s="12">
        <v>474</v>
      </c>
      <c r="D85" s="12">
        <v>479</v>
      </c>
      <c r="E85" s="13">
        <v>-1.04384133611691E-2</v>
      </c>
    </row>
    <row r="86" spans="1:5" x14ac:dyDescent="0.25">
      <c r="A86" s="192" t="s">
        <v>75</v>
      </c>
      <c r="B86" s="11" t="s">
        <v>73</v>
      </c>
      <c r="C86" s="12">
        <v>784</v>
      </c>
      <c r="D86" s="12">
        <v>639</v>
      </c>
      <c r="E86" s="13">
        <v>0.22691705790297301</v>
      </c>
    </row>
    <row r="87" spans="1:5" x14ac:dyDescent="0.25">
      <c r="A87" s="194"/>
      <c r="B87" s="11" t="s">
        <v>74</v>
      </c>
      <c r="C87" s="12">
        <v>514</v>
      </c>
      <c r="D87" s="12">
        <v>590</v>
      </c>
      <c r="E87" s="13">
        <v>-0.128813559322034</v>
      </c>
    </row>
    <row r="88" spans="1:5" x14ac:dyDescent="0.25">
      <c r="A88" s="192" t="s">
        <v>76</v>
      </c>
      <c r="B88" s="11" t="s">
        <v>73</v>
      </c>
      <c r="C88" s="12">
        <v>42</v>
      </c>
      <c r="D88" s="12">
        <v>33</v>
      </c>
      <c r="E88" s="13">
        <v>0.27272727272727298</v>
      </c>
    </row>
    <row r="89" spans="1:5" x14ac:dyDescent="0.25">
      <c r="A89" s="194"/>
      <c r="B89" s="11" t="s">
        <v>74</v>
      </c>
      <c r="C89" s="12">
        <v>19</v>
      </c>
      <c r="D89" s="12">
        <v>26</v>
      </c>
      <c r="E89" s="13">
        <v>-0.269230769230769</v>
      </c>
    </row>
    <row r="90" spans="1:5" x14ac:dyDescent="0.2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25">
      <c r="A91" s="194"/>
      <c r="B91" s="11" t="s">
        <v>74</v>
      </c>
      <c r="C91" s="16"/>
      <c r="D91" s="16"/>
      <c r="E91" s="13">
        <v>0</v>
      </c>
    </row>
    <row r="92" spans="1:5" x14ac:dyDescent="0.25">
      <c r="A92" s="14"/>
    </row>
    <row r="93" spans="1:5" x14ac:dyDescent="0.25">
      <c r="A93" s="195" t="s">
        <v>78</v>
      </c>
      <c r="B93" s="195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551</v>
      </c>
      <c r="D95" s="12">
        <v>587</v>
      </c>
      <c r="E95" s="13">
        <v>-6.13287904599659E-2</v>
      </c>
    </row>
    <row r="96" spans="1:5" x14ac:dyDescent="0.25">
      <c r="A96" s="10" t="s">
        <v>80</v>
      </c>
      <c r="B96" s="15"/>
      <c r="C96" s="16"/>
      <c r="D96" s="12">
        <v>2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357</v>
      </c>
      <c r="D100" s="12">
        <v>277</v>
      </c>
      <c r="E100" s="13">
        <v>0.28880866425992802</v>
      </c>
    </row>
    <row r="101" spans="1:5" x14ac:dyDescent="0.25">
      <c r="A101" s="10" t="s">
        <v>82</v>
      </c>
      <c r="B101" s="15"/>
      <c r="C101" s="12">
        <v>617</v>
      </c>
      <c r="D101" s="12">
        <v>356</v>
      </c>
      <c r="E101" s="13">
        <v>0.73314606741572996</v>
      </c>
    </row>
    <row r="102" spans="1:5" x14ac:dyDescent="0.25">
      <c r="A102" s="10" t="s">
        <v>80</v>
      </c>
      <c r="B102" s="15"/>
      <c r="C102" s="12">
        <v>7</v>
      </c>
      <c r="D102" s="12">
        <v>5</v>
      </c>
      <c r="E102" s="13">
        <v>0.4</v>
      </c>
    </row>
    <row r="103" spans="1:5" x14ac:dyDescent="0.25">
      <c r="A103" s="14"/>
    </row>
    <row r="104" spans="1:5" x14ac:dyDescent="0.25">
      <c r="A104" s="195" t="s">
        <v>83</v>
      </c>
      <c r="B104" s="195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2" t="s">
        <v>79</v>
      </c>
      <c r="B106" s="11" t="s">
        <v>84</v>
      </c>
      <c r="C106" s="12">
        <v>191</v>
      </c>
      <c r="D106" s="12">
        <v>198</v>
      </c>
      <c r="E106" s="13">
        <v>-3.5353535353535401E-2</v>
      </c>
    </row>
    <row r="107" spans="1:5" x14ac:dyDescent="0.25">
      <c r="A107" s="193"/>
      <c r="B107" s="11" t="s">
        <v>85</v>
      </c>
      <c r="C107" s="12">
        <v>51</v>
      </c>
      <c r="D107" s="12">
        <v>56</v>
      </c>
      <c r="E107" s="13">
        <v>-8.9285714285714302E-2</v>
      </c>
    </row>
    <row r="108" spans="1:5" x14ac:dyDescent="0.25">
      <c r="A108" s="194"/>
      <c r="B108" s="11" t="s">
        <v>86</v>
      </c>
      <c r="C108" s="12">
        <v>324</v>
      </c>
      <c r="D108" s="12">
        <v>232</v>
      </c>
      <c r="E108" s="13">
        <v>0.39655172413793099</v>
      </c>
    </row>
    <row r="109" spans="1:5" x14ac:dyDescent="0.25">
      <c r="A109" s="192" t="s">
        <v>82</v>
      </c>
      <c r="B109" s="11" t="s">
        <v>87</v>
      </c>
      <c r="C109" s="12">
        <v>19</v>
      </c>
      <c r="D109" s="12">
        <v>23</v>
      </c>
      <c r="E109" s="13">
        <v>-0.173913043478261</v>
      </c>
    </row>
    <row r="110" spans="1:5" x14ac:dyDescent="0.25">
      <c r="A110" s="194"/>
      <c r="B110" s="11" t="s">
        <v>86</v>
      </c>
      <c r="C110" s="12">
        <v>164</v>
      </c>
      <c r="D110" s="12">
        <v>165</v>
      </c>
      <c r="E110" s="13">
        <v>-6.0606060606060597E-3</v>
      </c>
    </row>
    <row r="111" spans="1:5" x14ac:dyDescent="0.25">
      <c r="A111" s="10" t="s">
        <v>80</v>
      </c>
      <c r="B111" s="15"/>
      <c r="C111" s="12">
        <v>18</v>
      </c>
      <c r="D111" s="12">
        <v>27</v>
      </c>
      <c r="E111" s="13">
        <v>-0.33333333333333298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2" t="s">
        <v>79</v>
      </c>
      <c r="B115" s="11" t="s">
        <v>84</v>
      </c>
      <c r="C115" s="12">
        <v>8</v>
      </c>
      <c r="D115" s="12">
        <v>4</v>
      </c>
      <c r="E115" s="13">
        <v>1</v>
      </c>
    </row>
    <row r="116" spans="1:5" x14ac:dyDescent="0.25">
      <c r="A116" s="193"/>
      <c r="B116" s="11" t="s">
        <v>85</v>
      </c>
      <c r="C116" s="12">
        <v>5</v>
      </c>
      <c r="D116" s="12">
        <v>5</v>
      </c>
      <c r="E116" s="13">
        <v>0</v>
      </c>
    </row>
    <row r="117" spans="1:5" x14ac:dyDescent="0.25">
      <c r="A117" s="194"/>
      <c r="B117" s="11" t="s">
        <v>86</v>
      </c>
      <c r="C117" s="12">
        <v>18</v>
      </c>
      <c r="D117" s="12">
        <v>13</v>
      </c>
      <c r="E117" s="13">
        <v>0.38461538461538503</v>
      </c>
    </row>
    <row r="118" spans="1:5" x14ac:dyDescent="0.25">
      <c r="A118" s="192" t="s">
        <v>82</v>
      </c>
      <c r="B118" s="11" t="s">
        <v>87</v>
      </c>
      <c r="C118" s="12">
        <v>2</v>
      </c>
      <c r="D118" s="12">
        <v>4</v>
      </c>
      <c r="E118" s="13">
        <v>-0.5</v>
      </c>
    </row>
    <row r="119" spans="1:5" x14ac:dyDescent="0.25">
      <c r="A119" s="194"/>
      <c r="B119" s="11" t="s">
        <v>86</v>
      </c>
      <c r="C119" s="12">
        <v>11</v>
      </c>
      <c r="D119" s="12">
        <v>6</v>
      </c>
      <c r="E119" s="13">
        <v>0.83333333333333304</v>
      </c>
    </row>
    <row r="120" spans="1:5" x14ac:dyDescent="0.25">
      <c r="A120" s="10" t="s">
        <v>80</v>
      </c>
      <c r="B120" s="15"/>
      <c r="C120" s="12">
        <v>1</v>
      </c>
      <c r="D120" s="12">
        <v>2</v>
      </c>
      <c r="E120" s="13">
        <v>-0.5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25">
      <c r="A125" s="194"/>
      <c r="B125" s="11" t="s">
        <v>92</v>
      </c>
      <c r="C125" s="16"/>
      <c r="D125" s="16"/>
      <c r="E125" s="13">
        <v>0</v>
      </c>
    </row>
    <row r="126" spans="1:5" x14ac:dyDescent="0.25">
      <c r="A126" s="192" t="s">
        <v>93</v>
      </c>
      <c r="B126" s="11" t="s">
        <v>91</v>
      </c>
      <c r="C126" s="12">
        <v>563</v>
      </c>
      <c r="D126" s="12">
        <v>485</v>
      </c>
      <c r="E126" s="13">
        <v>0.160824742268041</v>
      </c>
    </row>
    <row r="127" spans="1:5" x14ac:dyDescent="0.25">
      <c r="A127" s="194"/>
      <c r="B127" s="11" t="s">
        <v>92</v>
      </c>
      <c r="C127" s="12">
        <v>958</v>
      </c>
      <c r="D127" s="12">
        <v>802</v>
      </c>
      <c r="E127" s="13">
        <v>0.19451371571072301</v>
      </c>
    </row>
    <row r="128" spans="1:5" x14ac:dyDescent="0.25">
      <c r="A128" s="192" t="s">
        <v>94</v>
      </c>
      <c r="B128" s="11" t="s">
        <v>91</v>
      </c>
      <c r="C128" s="12">
        <v>2659</v>
      </c>
      <c r="D128" s="12">
        <v>2487</v>
      </c>
      <c r="E128" s="13">
        <v>6.9159630076397305E-2</v>
      </c>
    </row>
    <row r="129" spans="1:5" x14ac:dyDescent="0.25">
      <c r="A129" s="194"/>
      <c r="B129" s="11" t="s">
        <v>92</v>
      </c>
      <c r="C129" s="12">
        <v>6126</v>
      </c>
      <c r="D129" s="12">
        <v>4994</v>
      </c>
      <c r="E129" s="13">
        <v>0.226672006407689</v>
      </c>
    </row>
    <row r="130" spans="1:5" x14ac:dyDescent="0.25">
      <c r="A130" s="192" t="s">
        <v>95</v>
      </c>
      <c r="B130" s="11" t="s">
        <v>91</v>
      </c>
      <c r="C130" s="12">
        <v>563</v>
      </c>
      <c r="D130" s="12">
        <v>485</v>
      </c>
      <c r="E130" s="13">
        <v>0.160824742268041</v>
      </c>
    </row>
    <row r="131" spans="1:5" x14ac:dyDescent="0.25">
      <c r="A131" s="194"/>
      <c r="B131" s="11" t="s">
        <v>92</v>
      </c>
      <c r="C131" s="12">
        <v>958</v>
      </c>
      <c r="D131" s="12">
        <v>802</v>
      </c>
      <c r="E131" s="13">
        <v>0.19451371571072301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2" t="s">
        <v>97</v>
      </c>
      <c r="B135" s="11" t="s">
        <v>98</v>
      </c>
      <c r="C135" s="12">
        <v>61</v>
      </c>
      <c r="D135" s="12">
        <v>54</v>
      </c>
      <c r="E135" s="13">
        <v>0.12962962962963001</v>
      </c>
    </row>
    <row r="136" spans="1:5" x14ac:dyDescent="0.25">
      <c r="A136" s="194"/>
      <c r="B136" s="11" t="s">
        <v>99</v>
      </c>
      <c r="C136" s="12">
        <v>39</v>
      </c>
      <c r="D136" s="12">
        <v>10</v>
      </c>
      <c r="E136" s="13">
        <v>2.9</v>
      </c>
    </row>
    <row r="137" spans="1:5" x14ac:dyDescent="0.25">
      <c r="A137" s="192" t="s">
        <v>100</v>
      </c>
      <c r="B137" s="11" t="s">
        <v>98</v>
      </c>
      <c r="C137" s="16"/>
      <c r="D137" s="16"/>
      <c r="E137" s="13">
        <v>0</v>
      </c>
    </row>
    <row r="138" spans="1:5" x14ac:dyDescent="0.25">
      <c r="A138" s="194"/>
      <c r="B138" s="11" t="s">
        <v>99</v>
      </c>
      <c r="C138" s="16"/>
      <c r="D138" s="16"/>
      <c r="E138" s="13">
        <v>0</v>
      </c>
    </row>
    <row r="139" spans="1:5" x14ac:dyDescent="0.25">
      <c r="A139" s="192" t="s">
        <v>101</v>
      </c>
      <c r="B139" s="11" t="s">
        <v>98</v>
      </c>
      <c r="C139" s="12">
        <v>25</v>
      </c>
      <c r="D139" s="12">
        <v>5</v>
      </c>
      <c r="E139" s="13">
        <v>4</v>
      </c>
    </row>
    <row r="140" spans="1:5" x14ac:dyDescent="0.25">
      <c r="A140" s="194"/>
      <c r="B140" s="11" t="s">
        <v>102</v>
      </c>
      <c r="C140" s="12">
        <v>3</v>
      </c>
      <c r="D140" s="16"/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131</v>
      </c>
      <c r="D144" s="12">
        <v>155</v>
      </c>
      <c r="E144" s="13">
        <v>-0.154838709677419</v>
      </c>
    </row>
    <row r="145" spans="1:5" x14ac:dyDescent="0.25">
      <c r="A145" s="192" t="s">
        <v>105</v>
      </c>
      <c r="B145" s="11" t="s">
        <v>106</v>
      </c>
      <c r="C145" s="12">
        <v>8</v>
      </c>
      <c r="D145" s="12">
        <v>7</v>
      </c>
      <c r="E145" s="13">
        <v>0.14285714285714299</v>
      </c>
    </row>
    <row r="146" spans="1:5" x14ac:dyDescent="0.25">
      <c r="A146" s="193"/>
      <c r="B146" s="11" t="s">
        <v>107</v>
      </c>
      <c r="C146" s="12">
        <v>22</v>
      </c>
      <c r="D146" s="12">
        <v>25</v>
      </c>
      <c r="E146" s="13">
        <v>-0.12</v>
      </c>
    </row>
    <row r="147" spans="1:5" x14ac:dyDescent="0.25">
      <c r="A147" s="193"/>
      <c r="B147" s="11" t="s">
        <v>108</v>
      </c>
      <c r="C147" s="12">
        <v>24</v>
      </c>
      <c r="D147" s="12">
        <v>36</v>
      </c>
      <c r="E147" s="13">
        <v>-0.33333333333333298</v>
      </c>
    </row>
    <row r="148" spans="1:5" x14ac:dyDescent="0.25">
      <c r="A148" s="193"/>
      <c r="B148" s="11" t="s">
        <v>109</v>
      </c>
      <c r="C148" s="12">
        <v>10</v>
      </c>
      <c r="D148" s="12">
        <v>7</v>
      </c>
      <c r="E148" s="13">
        <v>0.42857142857142799</v>
      </c>
    </row>
    <row r="149" spans="1:5" x14ac:dyDescent="0.25">
      <c r="A149" s="193"/>
      <c r="B149" s="11" t="s">
        <v>110</v>
      </c>
      <c r="C149" s="12">
        <v>65</v>
      </c>
      <c r="D149" s="12">
        <v>78</v>
      </c>
      <c r="E149" s="13">
        <v>-0.16666666666666699</v>
      </c>
    </row>
    <row r="150" spans="1:5" x14ac:dyDescent="0.25">
      <c r="A150" s="194"/>
      <c r="B150" s="11" t="s">
        <v>111</v>
      </c>
      <c r="C150" s="12">
        <v>2</v>
      </c>
      <c r="D150" s="12">
        <v>2</v>
      </c>
      <c r="E150" s="13">
        <v>0</v>
      </c>
    </row>
    <row r="151" spans="1:5" x14ac:dyDescent="0.25">
      <c r="A151" s="192" t="s">
        <v>112</v>
      </c>
      <c r="B151" s="11" t="s">
        <v>113</v>
      </c>
      <c r="C151" s="12">
        <v>29</v>
      </c>
      <c r="D151" s="12">
        <v>19</v>
      </c>
      <c r="E151" s="13">
        <v>0.52631578947368396</v>
      </c>
    </row>
    <row r="152" spans="1:5" x14ac:dyDescent="0.25">
      <c r="A152" s="194"/>
      <c r="B152" s="11" t="s">
        <v>114</v>
      </c>
      <c r="C152" s="12">
        <v>110</v>
      </c>
      <c r="D152" s="12">
        <v>143</v>
      </c>
      <c r="E152" s="13">
        <v>-0.230769230769231</v>
      </c>
    </row>
    <row r="153" spans="1:5" x14ac:dyDescent="0.25">
      <c r="A153" s="192" t="s">
        <v>115</v>
      </c>
      <c r="B153" s="11" t="s">
        <v>19</v>
      </c>
      <c r="C153" s="12">
        <v>29</v>
      </c>
      <c r="D153" s="12">
        <v>36</v>
      </c>
      <c r="E153" s="13">
        <v>-0.194444444444444</v>
      </c>
    </row>
    <row r="154" spans="1:5" x14ac:dyDescent="0.25">
      <c r="A154" s="194"/>
      <c r="B154" s="11" t="s">
        <v>23</v>
      </c>
      <c r="C154" s="12">
        <v>21</v>
      </c>
      <c r="D154" s="12">
        <v>29</v>
      </c>
      <c r="E154" s="13">
        <v>-0.27586206896551702</v>
      </c>
    </row>
    <row r="155" spans="1:5" x14ac:dyDescent="0.25">
      <c r="A155" s="10" t="s">
        <v>116</v>
      </c>
      <c r="B155" s="15"/>
      <c r="C155" s="16"/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2" t="s">
        <v>118</v>
      </c>
      <c r="B159" s="11" t="s">
        <v>119</v>
      </c>
      <c r="C159" s="16"/>
      <c r="D159" s="16"/>
      <c r="E159" s="13">
        <v>0</v>
      </c>
    </row>
    <row r="160" spans="1:5" x14ac:dyDescent="0.25">
      <c r="A160" s="193"/>
      <c r="B160" s="11" t="s">
        <v>120</v>
      </c>
      <c r="C160" s="16"/>
      <c r="D160" s="16"/>
      <c r="E160" s="13">
        <v>0</v>
      </c>
    </row>
    <row r="161" spans="1:5" x14ac:dyDescent="0.25">
      <c r="A161" s="193"/>
      <c r="B161" s="11" t="s">
        <v>121</v>
      </c>
      <c r="C161" s="16"/>
      <c r="D161" s="16"/>
      <c r="E161" s="13">
        <v>0</v>
      </c>
    </row>
    <row r="162" spans="1:5" x14ac:dyDescent="0.25">
      <c r="A162" s="193"/>
      <c r="B162" s="11" t="s">
        <v>122</v>
      </c>
      <c r="C162" s="16"/>
      <c r="D162" s="16"/>
      <c r="E162" s="13">
        <v>0</v>
      </c>
    </row>
    <row r="163" spans="1:5" x14ac:dyDescent="0.25">
      <c r="A163" s="193"/>
      <c r="B163" s="11" t="s">
        <v>123</v>
      </c>
      <c r="C163" s="16"/>
      <c r="D163" s="16"/>
      <c r="E163" s="13">
        <v>0</v>
      </c>
    </row>
    <row r="164" spans="1:5" x14ac:dyDescent="0.25">
      <c r="A164" s="193"/>
      <c r="B164" s="11" t="s">
        <v>124</v>
      </c>
      <c r="C164" s="16"/>
      <c r="D164" s="16"/>
      <c r="E164" s="13">
        <v>0</v>
      </c>
    </row>
    <row r="165" spans="1:5" x14ac:dyDescent="0.25">
      <c r="A165" s="193"/>
      <c r="B165" s="11" t="s">
        <v>125</v>
      </c>
      <c r="C165" s="16"/>
      <c r="D165" s="16"/>
      <c r="E165" s="13">
        <v>0</v>
      </c>
    </row>
    <row r="166" spans="1:5" x14ac:dyDescent="0.25">
      <c r="A166" s="193"/>
      <c r="B166" s="11" t="s">
        <v>126</v>
      </c>
      <c r="C166" s="16"/>
      <c r="D166" s="16"/>
      <c r="E166" s="13">
        <v>0</v>
      </c>
    </row>
    <row r="167" spans="1:5" x14ac:dyDescent="0.25">
      <c r="A167" s="193"/>
      <c r="B167" s="11" t="s">
        <v>127</v>
      </c>
      <c r="C167" s="16"/>
      <c r="D167" s="16"/>
      <c r="E167" s="13">
        <v>0</v>
      </c>
    </row>
    <row r="168" spans="1:5" x14ac:dyDescent="0.25">
      <c r="A168" s="193"/>
      <c r="B168" s="11" t="s">
        <v>128</v>
      </c>
      <c r="C168" s="16"/>
      <c r="D168" s="16"/>
      <c r="E168" s="13">
        <v>0</v>
      </c>
    </row>
    <row r="169" spans="1:5" x14ac:dyDescent="0.25">
      <c r="A169" s="193"/>
      <c r="B169" s="11" t="s">
        <v>129</v>
      </c>
      <c r="C169" s="16"/>
      <c r="D169" s="16"/>
      <c r="E169" s="13">
        <v>0</v>
      </c>
    </row>
    <row r="170" spans="1:5" x14ac:dyDescent="0.25">
      <c r="A170" s="193"/>
      <c r="B170" s="11" t="s">
        <v>130</v>
      </c>
      <c r="C170" s="16"/>
      <c r="D170" s="16"/>
      <c r="E170" s="13">
        <v>0</v>
      </c>
    </row>
    <row r="171" spans="1:5" x14ac:dyDescent="0.25">
      <c r="A171" s="193"/>
      <c r="B171" s="11" t="s">
        <v>131</v>
      </c>
      <c r="C171" s="16"/>
      <c r="D171" s="16"/>
      <c r="E171" s="13">
        <v>0</v>
      </c>
    </row>
    <row r="172" spans="1:5" x14ac:dyDescent="0.25">
      <c r="A172" s="193"/>
      <c r="B172" s="11" t="s">
        <v>132</v>
      </c>
      <c r="C172" s="16"/>
      <c r="D172" s="16"/>
      <c r="E172" s="13">
        <v>0</v>
      </c>
    </row>
    <row r="173" spans="1:5" x14ac:dyDescent="0.25">
      <c r="A173" s="193"/>
      <c r="B173" s="11" t="s">
        <v>133</v>
      </c>
      <c r="C173" s="16"/>
      <c r="D173" s="16"/>
      <c r="E173" s="13">
        <v>0</v>
      </c>
    </row>
    <row r="174" spans="1:5" x14ac:dyDescent="0.25">
      <c r="A174" s="193"/>
      <c r="B174" s="11" t="s">
        <v>134</v>
      </c>
      <c r="C174" s="16"/>
      <c r="D174" s="16"/>
      <c r="E174" s="13">
        <v>0</v>
      </c>
    </row>
    <row r="175" spans="1:5" x14ac:dyDescent="0.25">
      <c r="A175" s="193"/>
      <c r="B175" s="11" t="s">
        <v>135</v>
      </c>
      <c r="C175" s="16"/>
      <c r="D175" s="16"/>
      <c r="E175" s="13">
        <v>0</v>
      </c>
    </row>
    <row r="176" spans="1:5" x14ac:dyDescent="0.25">
      <c r="A176" s="193"/>
      <c r="B176" s="11" t="s">
        <v>136</v>
      </c>
      <c r="C176" s="16"/>
      <c r="D176" s="16"/>
      <c r="E176" s="13">
        <v>0</v>
      </c>
    </row>
    <row r="177" spans="1:5" x14ac:dyDescent="0.25">
      <c r="A177" s="193"/>
      <c r="B177" s="11" t="s">
        <v>137</v>
      </c>
      <c r="C177" s="16"/>
      <c r="D177" s="16"/>
      <c r="E177" s="13">
        <v>0</v>
      </c>
    </row>
    <row r="178" spans="1:5" x14ac:dyDescent="0.25">
      <c r="A178" s="193"/>
      <c r="B178" s="11" t="s">
        <v>138</v>
      </c>
      <c r="C178" s="16"/>
      <c r="D178" s="16"/>
      <c r="E178" s="13">
        <v>0</v>
      </c>
    </row>
    <row r="179" spans="1:5" x14ac:dyDescent="0.25">
      <c r="A179" s="193"/>
      <c r="B179" s="11" t="s">
        <v>139</v>
      </c>
      <c r="C179" s="16"/>
      <c r="D179" s="16"/>
      <c r="E179" s="13">
        <v>0</v>
      </c>
    </row>
    <row r="180" spans="1:5" x14ac:dyDescent="0.25">
      <c r="A180" s="193"/>
      <c r="B180" s="11" t="s">
        <v>140</v>
      </c>
      <c r="C180" s="16"/>
      <c r="D180" s="16"/>
      <c r="E180" s="13">
        <v>0</v>
      </c>
    </row>
    <row r="181" spans="1:5" x14ac:dyDescent="0.25">
      <c r="A181" s="193"/>
      <c r="B181" s="11" t="s">
        <v>141</v>
      </c>
      <c r="C181" s="16"/>
      <c r="D181" s="16"/>
      <c r="E181" s="13">
        <v>0</v>
      </c>
    </row>
    <row r="182" spans="1:5" x14ac:dyDescent="0.25">
      <c r="A182" s="193"/>
      <c r="B182" s="11" t="s">
        <v>142</v>
      </c>
      <c r="C182" s="16"/>
      <c r="D182" s="16"/>
      <c r="E182" s="13">
        <v>0</v>
      </c>
    </row>
    <row r="183" spans="1:5" x14ac:dyDescent="0.25">
      <c r="A183" s="193"/>
      <c r="B183" s="11" t="s">
        <v>143</v>
      </c>
      <c r="C183" s="16"/>
      <c r="D183" s="16"/>
      <c r="E183" s="13">
        <v>0</v>
      </c>
    </row>
    <row r="184" spans="1:5" x14ac:dyDescent="0.25">
      <c r="A184" s="193"/>
      <c r="B184" s="11" t="s">
        <v>144</v>
      </c>
      <c r="C184" s="16"/>
      <c r="D184" s="16"/>
      <c r="E184" s="13">
        <v>0</v>
      </c>
    </row>
    <row r="185" spans="1:5" x14ac:dyDescent="0.25">
      <c r="A185" s="193"/>
      <c r="B185" s="11" t="s">
        <v>145</v>
      </c>
      <c r="C185" s="16"/>
      <c r="D185" s="16"/>
      <c r="E185" s="13">
        <v>0</v>
      </c>
    </row>
    <row r="186" spans="1:5" x14ac:dyDescent="0.25">
      <c r="A186" s="193"/>
      <c r="B186" s="11" t="s">
        <v>146</v>
      </c>
      <c r="C186" s="16"/>
      <c r="D186" s="16"/>
      <c r="E186" s="13">
        <v>0</v>
      </c>
    </row>
    <row r="187" spans="1:5" x14ac:dyDescent="0.25">
      <c r="A187" s="193"/>
      <c r="B187" s="11" t="s">
        <v>147</v>
      </c>
      <c r="C187" s="16"/>
      <c r="D187" s="16"/>
      <c r="E187" s="13">
        <v>0</v>
      </c>
    </row>
    <row r="188" spans="1:5" x14ac:dyDescent="0.25">
      <c r="A188" s="193"/>
      <c r="B188" s="11" t="s">
        <v>148</v>
      </c>
      <c r="C188" s="16"/>
      <c r="D188" s="16"/>
      <c r="E188" s="13">
        <v>0</v>
      </c>
    </row>
    <row r="189" spans="1:5" x14ac:dyDescent="0.25">
      <c r="A189" s="193"/>
      <c r="B189" s="11" t="s">
        <v>149</v>
      </c>
      <c r="C189" s="16"/>
      <c r="D189" s="16"/>
      <c r="E189" s="13">
        <v>0</v>
      </c>
    </row>
    <row r="190" spans="1:5" x14ac:dyDescent="0.25">
      <c r="A190" s="193"/>
      <c r="B190" s="11" t="s">
        <v>150</v>
      </c>
      <c r="C190" s="16"/>
      <c r="D190" s="16"/>
      <c r="E190" s="13">
        <v>0</v>
      </c>
    </row>
    <row r="191" spans="1:5" x14ac:dyDescent="0.25">
      <c r="A191" s="193"/>
      <c r="B191" s="11" t="s">
        <v>151</v>
      </c>
      <c r="C191" s="16"/>
      <c r="D191" s="16"/>
      <c r="E191" s="13">
        <v>0</v>
      </c>
    </row>
    <row r="192" spans="1:5" x14ac:dyDescent="0.25">
      <c r="A192" s="193"/>
      <c r="B192" s="11" t="s">
        <v>152</v>
      </c>
      <c r="C192" s="16"/>
      <c r="D192" s="16"/>
      <c r="E192" s="13">
        <v>0</v>
      </c>
    </row>
    <row r="193" spans="1:5" x14ac:dyDescent="0.25">
      <c r="A193" s="193"/>
      <c r="B193" s="11" t="s">
        <v>153</v>
      </c>
      <c r="C193" s="16"/>
      <c r="D193" s="16"/>
      <c r="E193" s="13">
        <v>0</v>
      </c>
    </row>
    <row r="194" spans="1:5" x14ac:dyDescent="0.25">
      <c r="A194" s="193"/>
      <c r="B194" s="11" t="s">
        <v>154</v>
      </c>
      <c r="C194" s="16"/>
      <c r="D194" s="16"/>
      <c r="E194" s="13">
        <v>0</v>
      </c>
    </row>
    <row r="195" spans="1:5" x14ac:dyDescent="0.25">
      <c r="A195" s="193"/>
      <c r="B195" s="11" t="s">
        <v>155</v>
      </c>
      <c r="C195" s="16"/>
      <c r="D195" s="16"/>
      <c r="E195" s="13">
        <v>0</v>
      </c>
    </row>
    <row r="196" spans="1:5" x14ac:dyDescent="0.25">
      <c r="A196" s="193"/>
      <c r="B196" s="11" t="s">
        <v>156</v>
      </c>
      <c r="C196" s="16"/>
      <c r="D196" s="16"/>
      <c r="E196" s="13">
        <v>0</v>
      </c>
    </row>
    <row r="197" spans="1:5" x14ac:dyDescent="0.25">
      <c r="A197" s="193"/>
      <c r="B197" s="11" t="s">
        <v>157</v>
      </c>
      <c r="C197" s="16"/>
      <c r="D197" s="16"/>
      <c r="E197" s="13">
        <v>0</v>
      </c>
    </row>
    <row r="198" spans="1:5" x14ac:dyDescent="0.25">
      <c r="A198" s="193"/>
      <c r="B198" s="11" t="s">
        <v>158</v>
      </c>
      <c r="C198" s="16"/>
      <c r="D198" s="16"/>
      <c r="E198" s="13">
        <v>0</v>
      </c>
    </row>
    <row r="199" spans="1:5" x14ac:dyDescent="0.25">
      <c r="A199" s="193"/>
      <c r="B199" s="11" t="s">
        <v>159</v>
      </c>
      <c r="C199" s="16"/>
      <c r="D199" s="16"/>
      <c r="E199" s="13">
        <v>0</v>
      </c>
    </row>
    <row r="200" spans="1:5" x14ac:dyDescent="0.25">
      <c r="A200" s="194"/>
      <c r="B200" s="11" t="s">
        <v>160</v>
      </c>
      <c r="C200" s="16"/>
      <c r="D200" s="16"/>
      <c r="E200" s="13">
        <v>0</v>
      </c>
    </row>
    <row r="201" spans="1:5" x14ac:dyDescent="0.25">
      <c r="A201" s="192" t="s">
        <v>161</v>
      </c>
      <c r="B201" s="11" t="s">
        <v>162</v>
      </c>
      <c r="C201" s="16"/>
      <c r="D201" s="16"/>
      <c r="E201" s="13">
        <v>0</v>
      </c>
    </row>
    <row r="202" spans="1:5" x14ac:dyDescent="0.25">
      <c r="A202" s="193"/>
      <c r="B202" s="11" t="s">
        <v>120</v>
      </c>
      <c r="C202" s="16"/>
      <c r="D202" s="16"/>
      <c r="E202" s="13">
        <v>0</v>
      </c>
    </row>
    <row r="203" spans="1:5" x14ac:dyDescent="0.25">
      <c r="A203" s="193"/>
      <c r="B203" s="11" t="s">
        <v>163</v>
      </c>
      <c r="C203" s="16"/>
      <c r="D203" s="16"/>
      <c r="E203" s="13">
        <v>0</v>
      </c>
    </row>
    <row r="204" spans="1:5" x14ac:dyDescent="0.25">
      <c r="A204" s="193"/>
      <c r="B204" s="11" t="s">
        <v>122</v>
      </c>
      <c r="C204" s="16"/>
      <c r="D204" s="16"/>
      <c r="E204" s="13">
        <v>0</v>
      </c>
    </row>
    <row r="205" spans="1:5" x14ac:dyDescent="0.25">
      <c r="A205" s="193"/>
      <c r="B205" s="11" t="s">
        <v>123</v>
      </c>
      <c r="C205" s="16"/>
      <c r="D205" s="16"/>
      <c r="E205" s="13">
        <v>0</v>
      </c>
    </row>
    <row r="206" spans="1:5" x14ac:dyDescent="0.25">
      <c r="A206" s="193"/>
      <c r="B206" s="11" t="s">
        <v>124</v>
      </c>
      <c r="C206" s="16"/>
      <c r="D206" s="16"/>
      <c r="E206" s="13">
        <v>0</v>
      </c>
    </row>
    <row r="207" spans="1:5" x14ac:dyDescent="0.25">
      <c r="A207" s="193"/>
      <c r="B207" s="11" t="s">
        <v>125</v>
      </c>
      <c r="C207" s="16"/>
      <c r="D207" s="16"/>
      <c r="E207" s="13">
        <v>0</v>
      </c>
    </row>
    <row r="208" spans="1:5" x14ac:dyDescent="0.25">
      <c r="A208" s="193"/>
      <c r="B208" s="11" t="s">
        <v>164</v>
      </c>
      <c r="C208" s="16"/>
      <c r="D208" s="16"/>
      <c r="E208" s="13">
        <v>0</v>
      </c>
    </row>
    <row r="209" spans="1:5" x14ac:dyDescent="0.25">
      <c r="A209" s="193"/>
      <c r="B209" s="11" t="s">
        <v>127</v>
      </c>
      <c r="C209" s="16"/>
      <c r="D209" s="16"/>
      <c r="E209" s="13">
        <v>0</v>
      </c>
    </row>
    <row r="210" spans="1:5" x14ac:dyDescent="0.25">
      <c r="A210" s="193"/>
      <c r="B210" s="11" t="s">
        <v>165</v>
      </c>
      <c r="C210" s="16"/>
      <c r="D210" s="16"/>
      <c r="E210" s="13">
        <v>0</v>
      </c>
    </row>
    <row r="211" spans="1:5" x14ac:dyDescent="0.25">
      <c r="A211" s="193"/>
      <c r="B211" s="11" t="s">
        <v>129</v>
      </c>
      <c r="C211" s="16"/>
      <c r="D211" s="16"/>
      <c r="E211" s="13">
        <v>0</v>
      </c>
    </row>
    <row r="212" spans="1:5" x14ac:dyDescent="0.25">
      <c r="A212" s="193"/>
      <c r="B212" s="11" t="s">
        <v>130</v>
      </c>
      <c r="C212" s="16"/>
      <c r="D212" s="16"/>
      <c r="E212" s="13">
        <v>0</v>
      </c>
    </row>
    <row r="213" spans="1:5" x14ac:dyDescent="0.25">
      <c r="A213" s="193"/>
      <c r="B213" s="11" t="s">
        <v>131</v>
      </c>
      <c r="C213" s="16"/>
      <c r="D213" s="16"/>
      <c r="E213" s="13">
        <v>0</v>
      </c>
    </row>
    <row r="214" spans="1:5" x14ac:dyDescent="0.25">
      <c r="A214" s="193"/>
      <c r="B214" s="11" t="s">
        <v>132</v>
      </c>
      <c r="C214" s="16"/>
      <c r="D214" s="16"/>
      <c r="E214" s="13">
        <v>0</v>
      </c>
    </row>
    <row r="215" spans="1:5" x14ac:dyDescent="0.25">
      <c r="A215" s="193"/>
      <c r="B215" s="11" t="s">
        <v>133</v>
      </c>
      <c r="C215" s="16"/>
      <c r="D215" s="16"/>
      <c r="E215" s="13">
        <v>0</v>
      </c>
    </row>
    <row r="216" spans="1:5" x14ac:dyDescent="0.25">
      <c r="A216" s="193"/>
      <c r="B216" s="11" t="s">
        <v>134</v>
      </c>
      <c r="C216" s="16"/>
      <c r="D216" s="16"/>
      <c r="E216" s="13">
        <v>0</v>
      </c>
    </row>
    <row r="217" spans="1:5" x14ac:dyDescent="0.25">
      <c r="A217" s="193"/>
      <c r="B217" s="11" t="s">
        <v>135</v>
      </c>
      <c r="C217" s="16"/>
      <c r="D217" s="16"/>
      <c r="E217" s="13">
        <v>0</v>
      </c>
    </row>
    <row r="218" spans="1:5" x14ac:dyDescent="0.25">
      <c r="A218" s="193"/>
      <c r="B218" s="11" t="s">
        <v>136</v>
      </c>
      <c r="C218" s="16"/>
      <c r="D218" s="16"/>
      <c r="E218" s="13">
        <v>0</v>
      </c>
    </row>
    <row r="219" spans="1:5" x14ac:dyDescent="0.25">
      <c r="A219" s="193"/>
      <c r="B219" s="11" t="s">
        <v>137</v>
      </c>
      <c r="C219" s="16"/>
      <c r="D219" s="16"/>
      <c r="E219" s="13">
        <v>0</v>
      </c>
    </row>
    <row r="220" spans="1:5" x14ac:dyDescent="0.25">
      <c r="A220" s="193"/>
      <c r="B220" s="11" t="s">
        <v>138</v>
      </c>
      <c r="C220" s="16"/>
      <c r="D220" s="16"/>
      <c r="E220" s="13">
        <v>0</v>
      </c>
    </row>
    <row r="221" spans="1:5" x14ac:dyDescent="0.25">
      <c r="A221" s="193"/>
      <c r="B221" s="11" t="s">
        <v>139</v>
      </c>
      <c r="C221" s="16"/>
      <c r="D221" s="16"/>
      <c r="E221" s="13">
        <v>0</v>
      </c>
    </row>
    <row r="222" spans="1:5" x14ac:dyDescent="0.25">
      <c r="A222" s="193"/>
      <c r="B222" s="11" t="s">
        <v>166</v>
      </c>
      <c r="C222" s="16"/>
      <c r="D222" s="16"/>
      <c r="E222" s="13">
        <v>0</v>
      </c>
    </row>
    <row r="223" spans="1:5" x14ac:dyDescent="0.25">
      <c r="A223" s="193"/>
      <c r="B223" s="11" t="s">
        <v>141</v>
      </c>
      <c r="C223" s="16"/>
      <c r="D223" s="16"/>
      <c r="E223" s="13">
        <v>0</v>
      </c>
    </row>
    <row r="224" spans="1:5" x14ac:dyDescent="0.25">
      <c r="A224" s="193"/>
      <c r="B224" s="11" t="s">
        <v>142</v>
      </c>
      <c r="C224" s="16"/>
      <c r="D224" s="16"/>
      <c r="E224" s="13">
        <v>0</v>
      </c>
    </row>
    <row r="225" spans="1:5" x14ac:dyDescent="0.25">
      <c r="A225" s="193"/>
      <c r="B225" s="11" t="s">
        <v>143</v>
      </c>
      <c r="C225" s="16"/>
      <c r="D225" s="16"/>
      <c r="E225" s="13">
        <v>0</v>
      </c>
    </row>
    <row r="226" spans="1:5" x14ac:dyDescent="0.25">
      <c r="A226" s="193"/>
      <c r="B226" s="11" t="s">
        <v>144</v>
      </c>
      <c r="C226" s="16"/>
      <c r="D226" s="16"/>
      <c r="E226" s="13">
        <v>0</v>
      </c>
    </row>
    <row r="227" spans="1:5" x14ac:dyDescent="0.25">
      <c r="A227" s="193"/>
      <c r="B227" s="11" t="s">
        <v>167</v>
      </c>
      <c r="C227" s="16"/>
      <c r="D227" s="16"/>
      <c r="E227" s="13">
        <v>0</v>
      </c>
    </row>
    <row r="228" spans="1:5" x14ac:dyDescent="0.25">
      <c r="A228" s="193"/>
      <c r="B228" s="11" t="s">
        <v>146</v>
      </c>
      <c r="C228" s="16"/>
      <c r="D228" s="16"/>
      <c r="E228" s="13">
        <v>0</v>
      </c>
    </row>
    <row r="229" spans="1:5" x14ac:dyDescent="0.25">
      <c r="A229" s="193"/>
      <c r="B229" s="11" t="s">
        <v>147</v>
      </c>
      <c r="C229" s="16"/>
      <c r="D229" s="16"/>
      <c r="E229" s="13">
        <v>0</v>
      </c>
    </row>
    <row r="230" spans="1:5" x14ac:dyDescent="0.25">
      <c r="A230" s="193"/>
      <c r="B230" s="11" t="s">
        <v>148</v>
      </c>
      <c r="C230" s="16"/>
      <c r="D230" s="16"/>
      <c r="E230" s="13">
        <v>0</v>
      </c>
    </row>
    <row r="231" spans="1:5" x14ac:dyDescent="0.25">
      <c r="A231" s="193"/>
      <c r="B231" s="11" t="s">
        <v>149</v>
      </c>
      <c r="C231" s="16"/>
      <c r="D231" s="16"/>
      <c r="E231" s="13">
        <v>0</v>
      </c>
    </row>
    <row r="232" spans="1:5" x14ac:dyDescent="0.25">
      <c r="A232" s="193"/>
      <c r="B232" s="11" t="s">
        <v>150</v>
      </c>
      <c r="C232" s="16"/>
      <c r="D232" s="16"/>
      <c r="E232" s="13">
        <v>0</v>
      </c>
    </row>
    <row r="233" spans="1:5" x14ac:dyDescent="0.25">
      <c r="A233" s="193"/>
      <c r="B233" s="11" t="s">
        <v>151</v>
      </c>
      <c r="C233" s="16"/>
      <c r="D233" s="16"/>
      <c r="E233" s="13">
        <v>0</v>
      </c>
    </row>
    <row r="234" spans="1:5" x14ac:dyDescent="0.25">
      <c r="A234" s="193"/>
      <c r="B234" s="11" t="s">
        <v>152</v>
      </c>
      <c r="C234" s="16"/>
      <c r="D234" s="16"/>
      <c r="E234" s="13">
        <v>0</v>
      </c>
    </row>
    <row r="235" spans="1:5" x14ac:dyDescent="0.25">
      <c r="A235" s="193"/>
      <c r="B235" s="11" t="s">
        <v>153</v>
      </c>
      <c r="C235" s="16"/>
      <c r="D235" s="16"/>
      <c r="E235" s="13">
        <v>0</v>
      </c>
    </row>
    <row r="236" spans="1:5" x14ac:dyDescent="0.25">
      <c r="A236" s="193"/>
      <c r="B236" s="11" t="s">
        <v>154</v>
      </c>
      <c r="C236" s="16"/>
      <c r="D236" s="16"/>
      <c r="E236" s="13">
        <v>0</v>
      </c>
    </row>
    <row r="237" spans="1:5" x14ac:dyDescent="0.25">
      <c r="A237" s="193"/>
      <c r="B237" s="11" t="s">
        <v>155</v>
      </c>
      <c r="C237" s="16"/>
      <c r="D237" s="16"/>
      <c r="E237" s="13">
        <v>0</v>
      </c>
    </row>
    <row r="238" spans="1:5" x14ac:dyDescent="0.25">
      <c r="A238" s="193"/>
      <c r="B238" s="11" t="s">
        <v>156</v>
      </c>
      <c r="C238" s="16"/>
      <c r="D238" s="16"/>
      <c r="E238" s="13">
        <v>0</v>
      </c>
    </row>
    <row r="239" spans="1:5" x14ac:dyDescent="0.25">
      <c r="A239" s="193"/>
      <c r="B239" s="11" t="s">
        <v>157</v>
      </c>
      <c r="C239" s="16"/>
      <c r="D239" s="16"/>
      <c r="E239" s="13">
        <v>0</v>
      </c>
    </row>
    <row r="240" spans="1:5" x14ac:dyDescent="0.25">
      <c r="A240" s="193"/>
      <c r="B240" s="11" t="s">
        <v>158</v>
      </c>
      <c r="C240" s="16"/>
      <c r="D240" s="16"/>
      <c r="E240" s="13">
        <v>0</v>
      </c>
    </row>
    <row r="241" spans="1:5" x14ac:dyDescent="0.25">
      <c r="A241" s="193"/>
      <c r="B241" s="11" t="s">
        <v>159</v>
      </c>
      <c r="C241" s="16"/>
      <c r="D241" s="16"/>
      <c r="E241" s="13">
        <v>0</v>
      </c>
    </row>
    <row r="242" spans="1:5" x14ac:dyDescent="0.25">
      <c r="A242" s="194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6"/>
      <c r="D246" s="16"/>
      <c r="E246" s="13">
        <v>0</v>
      </c>
    </row>
    <row r="247" spans="1:5" x14ac:dyDescent="0.25">
      <c r="A247" s="10" t="s">
        <v>170</v>
      </c>
      <c r="B247" s="15"/>
      <c r="C247" s="16"/>
      <c r="D247" s="16"/>
      <c r="E247" s="13">
        <v>0</v>
      </c>
    </row>
    <row r="248" spans="1:5" x14ac:dyDescent="0.25">
      <c r="A248" s="10" t="s">
        <v>171</v>
      </c>
      <c r="B248" s="15"/>
      <c r="C248" s="16"/>
      <c r="D248" s="16"/>
      <c r="E248" s="13">
        <v>0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40</v>
      </c>
      <c r="D252" s="12">
        <v>84</v>
      </c>
      <c r="E252" s="13">
        <v>-0.52380952380952395</v>
      </c>
    </row>
    <row r="253" spans="1:5" x14ac:dyDescent="0.25">
      <c r="A253" s="192" t="s">
        <v>174</v>
      </c>
      <c r="B253" s="11" t="s">
        <v>175</v>
      </c>
      <c r="C253" s="12">
        <v>6</v>
      </c>
      <c r="D253" s="12">
        <v>4</v>
      </c>
      <c r="E253" s="13">
        <v>0.5</v>
      </c>
    </row>
    <row r="254" spans="1:5" x14ac:dyDescent="0.25">
      <c r="A254" s="193"/>
      <c r="B254" s="11" t="s">
        <v>176</v>
      </c>
      <c r="C254" s="16"/>
      <c r="D254" s="16"/>
      <c r="E254" s="13">
        <v>0</v>
      </c>
    </row>
    <row r="255" spans="1:5" x14ac:dyDescent="0.25">
      <c r="A255" s="194"/>
      <c r="B255" s="11" t="s">
        <v>177</v>
      </c>
      <c r="C255" s="12">
        <v>5</v>
      </c>
      <c r="D255" s="12">
        <v>1</v>
      </c>
      <c r="E255" s="13">
        <v>4</v>
      </c>
    </row>
    <row r="256" spans="1:5" x14ac:dyDescent="0.25">
      <c r="A256" s="10" t="s">
        <v>178</v>
      </c>
      <c r="B256" s="15"/>
      <c r="C256" s="16"/>
      <c r="D256" s="16"/>
      <c r="E256" s="13">
        <v>0</v>
      </c>
    </row>
    <row r="257" spans="1:5" x14ac:dyDescent="0.25">
      <c r="A257" s="10" t="s">
        <v>179</v>
      </c>
      <c r="B257" s="15"/>
      <c r="C257" s="12">
        <v>10</v>
      </c>
      <c r="D257" s="12">
        <v>4</v>
      </c>
      <c r="E257" s="13">
        <v>1.5</v>
      </c>
    </row>
    <row r="258" spans="1:5" x14ac:dyDescent="0.25">
      <c r="A258" s="10" t="s">
        <v>111</v>
      </c>
      <c r="B258" s="15"/>
      <c r="C258" s="12">
        <v>2</v>
      </c>
      <c r="D258" s="12">
        <v>1</v>
      </c>
      <c r="E258" s="13">
        <v>1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91</v>
      </c>
      <c r="D262" s="12">
        <v>47</v>
      </c>
      <c r="E262" s="13">
        <v>0.93617021276595702</v>
      </c>
    </row>
    <row r="263" spans="1:5" x14ac:dyDescent="0.25">
      <c r="A263" s="192" t="s">
        <v>69</v>
      </c>
      <c r="B263" s="11" t="s">
        <v>182</v>
      </c>
      <c r="C263" s="12">
        <v>15</v>
      </c>
      <c r="D263" s="12">
        <v>14</v>
      </c>
      <c r="E263" s="13">
        <v>7.1428571428571397E-2</v>
      </c>
    </row>
    <row r="264" spans="1:5" x14ac:dyDescent="0.25">
      <c r="A264" s="194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5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6"/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2" t="s">
        <v>187</v>
      </c>
      <c r="B271" s="11" t="s">
        <v>188</v>
      </c>
      <c r="C271" s="12">
        <v>1</v>
      </c>
      <c r="D271" s="12">
        <v>2</v>
      </c>
      <c r="E271" s="13">
        <v>-0.5</v>
      </c>
    </row>
    <row r="272" spans="1:5" x14ac:dyDescent="0.25">
      <c r="A272" s="194"/>
      <c r="B272" s="11" t="s">
        <v>189</v>
      </c>
      <c r="C272" s="12">
        <v>23</v>
      </c>
      <c r="D272" s="12">
        <v>28</v>
      </c>
      <c r="E272" s="13">
        <v>-0.17857142857142899</v>
      </c>
    </row>
    <row r="273" spans="1:5" x14ac:dyDescent="0.25">
      <c r="A273" s="10" t="s">
        <v>190</v>
      </c>
      <c r="B273" s="15"/>
      <c r="C273" s="12">
        <v>66</v>
      </c>
      <c r="D273" s="12">
        <v>65</v>
      </c>
      <c r="E273" s="13">
        <v>1.5384615384615399E-2</v>
      </c>
    </row>
    <row r="274" spans="1:5" x14ac:dyDescent="0.25">
      <c r="A274" s="10" t="s">
        <v>191</v>
      </c>
      <c r="B274" s="15"/>
      <c r="C274" s="12">
        <v>6</v>
      </c>
      <c r="D274" s="12">
        <v>16</v>
      </c>
      <c r="E274" s="13">
        <v>-0.625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6"/>
      <c r="D278" s="16"/>
      <c r="E278" s="13">
        <v>0</v>
      </c>
    </row>
    <row r="279" spans="1:5" x14ac:dyDescent="0.25">
      <c r="A279" s="10" t="s">
        <v>194</v>
      </c>
      <c r="B279" s="15"/>
      <c r="C279" s="16"/>
      <c r="D279" s="16"/>
      <c r="E279" s="13">
        <v>0</v>
      </c>
    </row>
    <row r="280" spans="1:5" x14ac:dyDescent="0.25">
      <c r="A280" s="10" t="s">
        <v>195</v>
      </c>
      <c r="B280" s="15"/>
      <c r="C280" s="16"/>
      <c r="D280" s="16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9" t="s">
        <v>198</v>
      </c>
      <c r="B283" s="11" t="s">
        <v>199</v>
      </c>
      <c r="C283" s="16"/>
      <c r="D283" s="16"/>
      <c r="E283" s="21"/>
    </row>
    <row r="284" spans="1:5" x14ac:dyDescent="0.25">
      <c r="A284" s="190"/>
      <c r="B284" s="11" t="s">
        <v>200</v>
      </c>
      <c r="C284" s="12">
        <v>450</v>
      </c>
      <c r="D284" s="12">
        <v>438</v>
      </c>
      <c r="E284" s="22">
        <v>0</v>
      </c>
    </row>
    <row r="285" spans="1:5" x14ac:dyDescent="0.25">
      <c r="A285" s="191"/>
      <c r="B285" s="11" t="s">
        <v>201</v>
      </c>
      <c r="C285" s="16"/>
      <c r="D285" s="16"/>
      <c r="E285" s="21"/>
    </row>
    <row r="286" spans="1:5" x14ac:dyDescent="0.25">
      <c r="A286" s="189" t="s">
        <v>202</v>
      </c>
      <c r="B286" s="11" t="s">
        <v>203</v>
      </c>
      <c r="C286" s="16"/>
      <c r="D286" s="12">
        <v>0</v>
      </c>
      <c r="E286" s="22">
        <v>0</v>
      </c>
    </row>
    <row r="287" spans="1:5" x14ac:dyDescent="0.25">
      <c r="A287" s="190"/>
      <c r="B287" s="11" t="s">
        <v>204</v>
      </c>
      <c r="C287" s="12">
        <v>14</v>
      </c>
      <c r="D287" s="12">
        <v>21</v>
      </c>
      <c r="E287" s="22">
        <v>0</v>
      </c>
    </row>
    <row r="288" spans="1:5" x14ac:dyDescent="0.25">
      <c r="A288" s="191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7</v>
      </c>
      <c r="D289" s="12">
        <v>21</v>
      </c>
      <c r="E289" s="22">
        <v>22</v>
      </c>
    </row>
    <row r="290" spans="1:5" x14ac:dyDescent="0.25">
      <c r="A290" s="189" t="s">
        <v>208</v>
      </c>
      <c r="B290" s="11" t="s">
        <v>209</v>
      </c>
      <c r="C290" s="12">
        <v>92</v>
      </c>
      <c r="D290" s="12">
        <v>170</v>
      </c>
      <c r="E290" s="22">
        <v>30</v>
      </c>
    </row>
    <row r="291" spans="1:5" x14ac:dyDescent="0.25">
      <c r="A291" s="190"/>
      <c r="B291" s="11" t="s">
        <v>210</v>
      </c>
      <c r="C291" s="16"/>
      <c r="D291" s="16"/>
      <c r="E291" s="21"/>
    </row>
    <row r="292" spans="1:5" x14ac:dyDescent="0.25">
      <c r="A292" s="191"/>
      <c r="B292" s="11" t="s">
        <v>211</v>
      </c>
      <c r="C292" s="12">
        <v>31</v>
      </c>
      <c r="D292" s="12">
        <v>45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9" t="s">
        <v>214</v>
      </c>
      <c r="B294" s="11" t="s">
        <v>205</v>
      </c>
      <c r="C294" s="16"/>
      <c r="D294" s="16"/>
      <c r="E294" s="21"/>
    </row>
    <row r="295" spans="1:5" x14ac:dyDescent="0.25">
      <c r="A295" s="190"/>
      <c r="B295" s="11" t="s">
        <v>215</v>
      </c>
      <c r="C295" s="12">
        <v>9</v>
      </c>
      <c r="D295" s="12">
        <v>26</v>
      </c>
      <c r="E295" s="22">
        <v>3</v>
      </c>
    </row>
    <row r="296" spans="1:5" x14ac:dyDescent="0.25">
      <c r="A296" s="191"/>
      <c r="B296" s="11" t="s">
        <v>216</v>
      </c>
      <c r="C296" s="12">
        <v>0</v>
      </c>
      <c r="D296" s="12">
        <v>2</v>
      </c>
      <c r="E296" s="22">
        <v>0</v>
      </c>
    </row>
    <row r="297" spans="1:5" x14ac:dyDescent="0.25">
      <c r="A297" s="189" t="s">
        <v>217</v>
      </c>
      <c r="B297" s="11" t="s">
        <v>218</v>
      </c>
      <c r="C297" s="16"/>
      <c r="D297" s="16"/>
      <c r="E297" s="21"/>
    </row>
    <row r="298" spans="1:5" x14ac:dyDescent="0.25">
      <c r="A298" s="190"/>
      <c r="B298" s="11" t="s">
        <v>219</v>
      </c>
      <c r="C298" s="16"/>
      <c r="D298" s="16"/>
      <c r="E298" s="21"/>
    </row>
    <row r="299" spans="1:5" x14ac:dyDescent="0.25">
      <c r="A299" s="190"/>
      <c r="B299" s="11" t="s">
        <v>220</v>
      </c>
      <c r="C299" s="12">
        <v>132</v>
      </c>
      <c r="D299" s="12">
        <v>275</v>
      </c>
      <c r="E299" s="22">
        <v>54</v>
      </c>
    </row>
    <row r="300" spans="1:5" x14ac:dyDescent="0.25">
      <c r="A300" s="190"/>
      <c r="B300" s="11" t="s">
        <v>221</v>
      </c>
      <c r="C300" s="12">
        <v>177</v>
      </c>
      <c r="D300" s="12">
        <v>332</v>
      </c>
      <c r="E300" s="22">
        <v>0</v>
      </c>
    </row>
    <row r="301" spans="1:5" x14ac:dyDescent="0.25">
      <c r="A301" s="190"/>
      <c r="B301" s="11" t="s">
        <v>222</v>
      </c>
      <c r="C301" s="12">
        <v>93</v>
      </c>
      <c r="D301" s="12">
        <v>170</v>
      </c>
      <c r="E301" s="22">
        <v>30</v>
      </c>
    </row>
    <row r="302" spans="1:5" x14ac:dyDescent="0.25">
      <c r="A302" s="190"/>
      <c r="B302" s="11" t="s">
        <v>223</v>
      </c>
      <c r="C302" s="12">
        <v>151</v>
      </c>
      <c r="D302" s="12">
        <v>366</v>
      </c>
      <c r="E302" s="22">
        <v>68</v>
      </c>
    </row>
    <row r="303" spans="1:5" x14ac:dyDescent="0.25">
      <c r="A303" s="190"/>
      <c r="B303" s="11" t="s">
        <v>224</v>
      </c>
      <c r="C303" s="12">
        <v>54</v>
      </c>
      <c r="D303" s="12">
        <v>98</v>
      </c>
      <c r="E303" s="22">
        <v>0</v>
      </c>
    </row>
    <row r="304" spans="1:5" x14ac:dyDescent="0.25">
      <c r="A304" s="190"/>
      <c r="B304" s="11" t="s">
        <v>225</v>
      </c>
      <c r="C304" s="12">
        <v>7</v>
      </c>
      <c r="D304" s="12">
        <v>8</v>
      </c>
      <c r="E304" s="22">
        <v>0</v>
      </c>
    </row>
    <row r="305" spans="1:5" x14ac:dyDescent="0.25">
      <c r="A305" s="190"/>
      <c r="B305" s="11" t="s">
        <v>226</v>
      </c>
      <c r="C305" s="12">
        <v>174</v>
      </c>
      <c r="D305" s="12">
        <v>121</v>
      </c>
      <c r="E305" s="22">
        <v>102</v>
      </c>
    </row>
    <row r="306" spans="1:5" x14ac:dyDescent="0.25">
      <c r="A306" s="190"/>
      <c r="B306" s="11" t="s">
        <v>227</v>
      </c>
      <c r="C306" s="12">
        <v>0</v>
      </c>
      <c r="D306" s="12">
        <v>2</v>
      </c>
      <c r="E306" s="22">
        <v>2</v>
      </c>
    </row>
    <row r="307" spans="1:5" x14ac:dyDescent="0.25">
      <c r="A307" s="190"/>
      <c r="B307" s="11" t="s">
        <v>228</v>
      </c>
      <c r="C307" s="16"/>
      <c r="D307" s="16"/>
      <c r="E307" s="21"/>
    </row>
    <row r="308" spans="1:5" x14ac:dyDescent="0.25">
      <c r="A308" s="190"/>
      <c r="B308" s="11" t="s">
        <v>229</v>
      </c>
      <c r="C308" s="12">
        <v>156</v>
      </c>
      <c r="D308" s="12">
        <v>341</v>
      </c>
      <c r="E308" s="22">
        <v>74</v>
      </c>
    </row>
    <row r="309" spans="1:5" x14ac:dyDescent="0.25">
      <c r="A309" s="190"/>
      <c r="B309" s="11" t="s">
        <v>230</v>
      </c>
      <c r="C309" s="12">
        <v>99</v>
      </c>
      <c r="D309" s="12">
        <v>175</v>
      </c>
      <c r="E309" s="22">
        <v>0</v>
      </c>
    </row>
    <row r="310" spans="1:5" x14ac:dyDescent="0.25">
      <c r="A310" s="190"/>
      <c r="B310" s="11" t="s">
        <v>231</v>
      </c>
      <c r="C310" s="12">
        <v>5</v>
      </c>
      <c r="D310" s="12">
        <v>10</v>
      </c>
      <c r="E310" s="22">
        <v>1</v>
      </c>
    </row>
    <row r="311" spans="1:5" x14ac:dyDescent="0.25">
      <c r="A311" s="191"/>
      <c r="B311" s="11" t="s">
        <v>232</v>
      </c>
      <c r="C311" s="12">
        <v>5</v>
      </c>
      <c r="D311" s="12">
        <v>11</v>
      </c>
      <c r="E311" s="22">
        <v>0</v>
      </c>
    </row>
    <row r="312" spans="1:5" x14ac:dyDescent="0.25">
      <c r="A312" s="189" t="s">
        <v>233</v>
      </c>
      <c r="B312" s="11" t="s">
        <v>234</v>
      </c>
      <c r="C312" s="16"/>
      <c r="D312" s="16"/>
      <c r="E312" s="21"/>
    </row>
    <row r="313" spans="1:5" x14ac:dyDescent="0.25">
      <c r="A313" s="190"/>
      <c r="B313" s="11" t="s">
        <v>235</v>
      </c>
      <c r="C313" s="16"/>
      <c r="D313" s="16"/>
      <c r="E313" s="21"/>
    </row>
    <row r="314" spans="1:5" x14ac:dyDescent="0.25">
      <c r="A314" s="190"/>
      <c r="B314" s="11" t="s">
        <v>236</v>
      </c>
      <c r="C314" s="16"/>
      <c r="D314" s="16"/>
      <c r="E314" s="21"/>
    </row>
    <row r="315" spans="1:5" x14ac:dyDescent="0.25">
      <c r="A315" s="190"/>
      <c r="B315" s="11" t="s">
        <v>237</v>
      </c>
      <c r="C315" s="16"/>
      <c r="D315" s="16"/>
      <c r="E315" s="21"/>
    </row>
    <row r="316" spans="1:5" x14ac:dyDescent="0.25">
      <c r="A316" s="190"/>
      <c r="B316" s="11" t="s">
        <v>238</v>
      </c>
      <c r="C316" s="12">
        <v>35</v>
      </c>
      <c r="D316" s="12">
        <v>73</v>
      </c>
      <c r="E316" s="22">
        <v>6</v>
      </c>
    </row>
    <row r="317" spans="1:5" x14ac:dyDescent="0.25">
      <c r="A317" s="190"/>
      <c r="B317" s="11" t="s">
        <v>239</v>
      </c>
      <c r="C317" s="16"/>
      <c r="D317" s="16"/>
      <c r="E317" s="21"/>
    </row>
    <row r="318" spans="1:5" x14ac:dyDescent="0.25">
      <c r="A318" s="190"/>
      <c r="B318" s="11" t="s">
        <v>240</v>
      </c>
      <c r="C318" s="16"/>
      <c r="D318" s="16"/>
      <c r="E318" s="21"/>
    </row>
    <row r="319" spans="1:5" x14ac:dyDescent="0.25">
      <c r="A319" s="190"/>
      <c r="B319" s="11" t="s">
        <v>241</v>
      </c>
      <c r="C319" s="12">
        <v>16</v>
      </c>
      <c r="D319" s="12">
        <v>16</v>
      </c>
      <c r="E319" s="22">
        <v>0</v>
      </c>
    </row>
    <row r="320" spans="1:5" x14ac:dyDescent="0.25">
      <c r="A320" s="190"/>
      <c r="B320" s="11" t="s">
        <v>242</v>
      </c>
      <c r="C320" s="16"/>
      <c r="D320" s="16"/>
      <c r="E320" s="22">
        <v>0</v>
      </c>
    </row>
    <row r="321" spans="1:5" x14ac:dyDescent="0.25">
      <c r="A321" s="190"/>
      <c r="B321" s="11" t="s">
        <v>243</v>
      </c>
      <c r="C321" s="12">
        <v>11</v>
      </c>
      <c r="D321" s="12">
        <v>15</v>
      </c>
      <c r="E321" s="22">
        <v>1</v>
      </c>
    </row>
    <row r="322" spans="1:5" x14ac:dyDescent="0.25">
      <c r="A322" s="190"/>
      <c r="B322" s="11" t="s">
        <v>244</v>
      </c>
      <c r="C322" s="12">
        <v>15</v>
      </c>
      <c r="D322" s="12">
        <v>29</v>
      </c>
      <c r="E322" s="22">
        <v>4</v>
      </c>
    </row>
    <row r="323" spans="1:5" x14ac:dyDescent="0.25">
      <c r="A323" s="190"/>
      <c r="B323" s="11" t="s">
        <v>245</v>
      </c>
      <c r="C323" s="16"/>
      <c r="D323" s="16"/>
      <c r="E323" s="22">
        <v>0</v>
      </c>
    </row>
    <row r="324" spans="1:5" x14ac:dyDescent="0.25">
      <c r="A324" s="190"/>
      <c r="B324" s="11" t="s">
        <v>246</v>
      </c>
      <c r="C324" s="16"/>
      <c r="D324" s="16"/>
      <c r="E324" s="21"/>
    </row>
    <row r="325" spans="1:5" x14ac:dyDescent="0.25">
      <c r="A325" s="190"/>
      <c r="B325" s="11" t="s">
        <v>247</v>
      </c>
      <c r="C325" s="12">
        <v>1</v>
      </c>
      <c r="D325" s="12">
        <v>4</v>
      </c>
      <c r="E325" s="22">
        <v>1</v>
      </c>
    </row>
    <row r="326" spans="1:5" x14ac:dyDescent="0.25">
      <c r="A326" s="190"/>
      <c r="B326" s="11" t="s">
        <v>248</v>
      </c>
      <c r="C326" s="16"/>
      <c r="D326" s="16"/>
      <c r="E326" s="21"/>
    </row>
    <row r="327" spans="1:5" x14ac:dyDescent="0.25">
      <c r="A327" s="190"/>
      <c r="B327" s="11" t="s">
        <v>249</v>
      </c>
      <c r="C327" s="16"/>
      <c r="D327" s="16"/>
      <c r="E327" s="21"/>
    </row>
    <row r="328" spans="1:5" x14ac:dyDescent="0.25">
      <c r="A328" s="190"/>
      <c r="B328" s="11" t="s">
        <v>250</v>
      </c>
      <c r="C328" s="16"/>
      <c r="D328" s="16"/>
      <c r="E328" s="21"/>
    </row>
    <row r="329" spans="1:5" x14ac:dyDescent="0.25">
      <c r="A329" s="190"/>
      <c r="B329" s="11" t="s">
        <v>251</v>
      </c>
      <c r="C329" s="12">
        <v>30</v>
      </c>
      <c r="D329" s="12">
        <v>24</v>
      </c>
      <c r="E329" s="22">
        <v>0</v>
      </c>
    </row>
    <row r="330" spans="1:5" x14ac:dyDescent="0.25">
      <c r="A330" s="190"/>
      <c r="B330" s="11" t="s">
        <v>252</v>
      </c>
      <c r="C330" s="12">
        <v>9</v>
      </c>
      <c r="D330" s="12">
        <v>20</v>
      </c>
      <c r="E330" s="22">
        <v>4</v>
      </c>
    </row>
    <row r="331" spans="1:5" x14ac:dyDescent="0.25">
      <c r="A331" s="190"/>
      <c r="B331" s="11" t="s">
        <v>253</v>
      </c>
      <c r="C331" s="12">
        <v>4</v>
      </c>
      <c r="D331" s="12">
        <v>6</v>
      </c>
      <c r="E331" s="22">
        <v>0</v>
      </c>
    </row>
    <row r="332" spans="1:5" x14ac:dyDescent="0.25">
      <c r="A332" s="190"/>
      <c r="B332" s="11" t="s">
        <v>254</v>
      </c>
      <c r="C332" s="16"/>
      <c r="D332" s="16"/>
      <c r="E332" s="21"/>
    </row>
    <row r="333" spans="1:5" x14ac:dyDescent="0.25">
      <c r="A333" s="190"/>
      <c r="B333" s="11" t="s">
        <v>255</v>
      </c>
      <c r="C333" s="12">
        <v>5</v>
      </c>
      <c r="D333" s="12">
        <v>0</v>
      </c>
      <c r="E333" s="22">
        <v>0</v>
      </c>
    </row>
    <row r="334" spans="1:5" x14ac:dyDescent="0.25">
      <c r="A334" s="190"/>
      <c r="B334" s="11" t="s">
        <v>256</v>
      </c>
      <c r="C334" s="16"/>
      <c r="D334" s="16"/>
      <c r="E334" s="21"/>
    </row>
    <row r="335" spans="1:5" x14ac:dyDescent="0.25">
      <c r="A335" s="190"/>
      <c r="B335" s="11" t="s">
        <v>257</v>
      </c>
      <c r="C335" s="12">
        <v>17</v>
      </c>
      <c r="D335" s="12">
        <v>52</v>
      </c>
      <c r="E335" s="22">
        <v>7</v>
      </c>
    </row>
    <row r="336" spans="1:5" x14ac:dyDescent="0.25">
      <c r="A336" s="190"/>
      <c r="B336" s="11" t="s">
        <v>258</v>
      </c>
      <c r="C336" s="12">
        <v>141</v>
      </c>
      <c r="D336" s="12">
        <v>167</v>
      </c>
      <c r="E336" s="22">
        <v>29</v>
      </c>
    </row>
    <row r="337" spans="1:5" x14ac:dyDescent="0.25">
      <c r="A337" s="190"/>
      <c r="B337" s="11" t="s">
        <v>259</v>
      </c>
      <c r="C337" s="16"/>
      <c r="D337" s="16"/>
      <c r="E337" s="21"/>
    </row>
    <row r="338" spans="1:5" x14ac:dyDescent="0.25">
      <c r="A338" s="190"/>
      <c r="B338" s="11" t="s">
        <v>260</v>
      </c>
      <c r="C338" s="12">
        <v>1</v>
      </c>
      <c r="D338" s="12">
        <v>2</v>
      </c>
      <c r="E338" s="22">
        <v>1</v>
      </c>
    </row>
    <row r="339" spans="1:5" x14ac:dyDescent="0.25">
      <c r="A339" s="190"/>
      <c r="B339" s="11" t="s">
        <v>261</v>
      </c>
      <c r="C339" s="16"/>
      <c r="D339" s="16"/>
      <c r="E339" s="21"/>
    </row>
    <row r="340" spans="1:5" x14ac:dyDescent="0.25">
      <c r="A340" s="190"/>
      <c r="B340" s="11" t="s">
        <v>262</v>
      </c>
      <c r="C340" s="16"/>
      <c r="D340" s="16"/>
      <c r="E340" s="21"/>
    </row>
    <row r="341" spans="1:5" x14ac:dyDescent="0.25">
      <c r="A341" s="190"/>
      <c r="B341" s="11" t="s">
        <v>263</v>
      </c>
      <c r="C341" s="12">
        <v>0</v>
      </c>
      <c r="D341" s="12">
        <v>4</v>
      </c>
      <c r="E341" s="22">
        <v>0</v>
      </c>
    </row>
    <row r="342" spans="1:5" x14ac:dyDescent="0.25">
      <c r="A342" s="190"/>
      <c r="B342" s="11" t="s">
        <v>264</v>
      </c>
      <c r="C342" s="16"/>
      <c r="D342" s="16"/>
      <c r="E342" s="21"/>
    </row>
    <row r="343" spans="1:5" x14ac:dyDescent="0.25">
      <c r="A343" s="190"/>
      <c r="B343" s="11" t="s">
        <v>265</v>
      </c>
      <c r="C343" s="12">
        <v>3</v>
      </c>
      <c r="D343" s="16"/>
      <c r="E343" s="21"/>
    </row>
    <row r="344" spans="1:5" x14ac:dyDescent="0.25">
      <c r="A344" s="191"/>
      <c r="B344" s="11" t="s">
        <v>266</v>
      </c>
      <c r="C344" s="12">
        <v>3</v>
      </c>
      <c r="D344" s="12">
        <v>8</v>
      </c>
      <c r="E344" s="22">
        <v>0</v>
      </c>
    </row>
    <row r="345" spans="1:5" x14ac:dyDescent="0.25">
      <c r="A345" s="189" t="s">
        <v>267</v>
      </c>
      <c r="B345" s="11" t="s">
        <v>268</v>
      </c>
      <c r="C345" s="16"/>
      <c r="D345" s="16"/>
      <c r="E345" s="21"/>
    </row>
    <row r="346" spans="1:5" x14ac:dyDescent="0.25">
      <c r="A346" s="190"/>
      <c r="B346" s="11" t="s">
        <v>269</v>
      </c>
      <c r="C346" s="12">
        <v>1</v>
      </c>
      <c r="D346" s="12">
        <v>0</v>
      </c>
      <c r="E346" s="22">
        <v>0</v>
      </c>
    </row>
    <row r="347" spans="1:5" x14ac:dyDescent="0.25">
      <c r="A347" s="190"/>
      <c r="B347" s="11" t="s">
        <v>270</v>
      </c>
      <c r="C347" s="16"/>
      <c r="D347" s="16"/>
      <c r="E347" s="21"/>
    </row>
    <row r="348" spans="1:5" x14ac:dyDescent="0.25">
      <c r="A348" s="190"/>
      <c r="B348" s="11" t="s">
        <v>271</v>
      </c>
      <c r="C348" s="16"/>
      <c r="D348" s="16"/>
      <c r="E348" s="21"/>
    </row>
    <row r="349" spans="1:5" x14ac:dyDescent="0.25">
      <c r="A349" s="190"/>
      <c r="B349" s="11" t="s">
        <v>272</v>
      </c>
      <c r="C349" s="16"/>
      <c r="D349" s="16"/>
      <c r="E349" s="21"/>
    </row>
    <row r="350" spans="1:5" x14ac:dyDescent="0.25">
      <c r="A350" s="190"/>
      <c r="B350" s="11" t="s">
        <v>273</v>
      </c>
      <c r="C350" s="12">
        <v>6</v>
      </c>
      <c r="D350" s="12">
        <v>14</v>
      </c>
      <c r="E350" s="22">
        <v>1</v>
      </c>
    </row>
    <row r="351" spans="1:5" x14ac:dyDescent="0.25">
      <c r="A351" s="190"/>
      <c r="B351" s="11" t="s">
        <v>274</v>
      </c>
      <c r="C351" s="16"/>
      <c r="D351" s="16"/>
      <c r="E351" s="21"/>
    </row>
    <row r="352" spans="1:5" x14ac:dyDescent="0.25">
      <c r="A352" s="190"/>
      <c r="B352" s="11" t="s">
        <v>275</v>
      </c>
      <c r="C352" s="16"/>
      <c r="D352" s="16"/>
      <c r="E352" s="21"/>
    </row>
    <row r="353" spans="1:5" x14ac:dyDescent="0.25">
      <c r="A353" s="190"/>
      <c r="B353" s="11" t="s">
        <v>276</v>
      </c>
      <c r="C353" s="16"/>
      <c r="D353" s="16"/>
      <c r="E353" s="21"/>
    </row>
    <row r="354" spans="1:5" x14ac:dyDescent="0.25">
      <c r="A354" s="190"/>
      <c r="B354" s="11" t="s">
        <v>277</v>
      </c>
      <c r="C354" s="16"/>
      <c r="D354" s="16"/>
      <c r="E354" s="21"/>
    </row>
    <row r="355" spans="1:5" x14ac:dyDescent="0.25">
      <c r="A355" s="191"/>
      <c r="B355" s="11" t="s">
        <v>278</v>
      </c>
      <c r="C355" s="16"/>
      <c r="D355" s="16"/>
      <c r="E355" s="21"/>
    </row>
    <row r="356" spans="1:5" x14ac:dyDescent="0.25">
      <c r="A356" s="189" t="s">
        <v>279</v>
      </c>
      <c r="B356" s="11" t="s">
        <v>280</v>
      </c>
      <c r="C356" s="12">
        <v>21</v>
      </c>
      <c r="D356" s="12">
        <v>41</v>
      </c>
      <c r="E356" s="22">
        <v>1</v>
      </c>
    </row>
    <row r="357" spans="1:5" x14ac:dyDescent="0.25">
      <c r="A357" s="190"/>
      <c r="B357" s="11" t="s">
        <v>281</v>
      </c>
      <c r="C357" s="16"/>
      <c r="D357" s="16"/>
      <c r="E357" s="21"/>
    </row>
    <row r="358" spans="1:5" x14ac:dyDescent="0.25">
      <c r="A358" s="190"/>
      <c r="B358" s="11" t="s">
        <v>282</v>
      </c>
      <c r="C358" s="16"/>
      <c r="D358" s="16"/>
      <c r="E358" s="21"/>
    </row>
    <row r="359" spans="1:5" x14ac:dyDescent="0.25">
      <c r="A359" s="190"/>
      <c r="B359" s="11" t="s">
        <v>283</v>
      </c>
      <c r="C359" s="12">
        <v>5</v>
      </c>
      <c r="D359" s="12">
        <v>12</v>
      </c>
      <c r="E359" s="22">
        <v>1</v>
      </c>
    </row>
    <row r="360" spans="1:5" x14ac:dyDescent="0.25">
      <c r="A360" s="190"/>
      <c r="B360" s="11" t="s">
        <v>284</v>
      </c>
      <c r="C360" s="16"/>
      <c r="D360" s="16"/>
      <c r="E360" s="21"/>
    </row>
    <row r="361" spans="1:5" x14ac:dyDescent="0.25">
      <c r="A361" s="190"/>
      <c r="B361" s="11" t="s">
        <v>285</v>
      </c>
      <c r="C361" s="16"/>
      <c r="D361" s="16"/>
      <c r="E361" s="21"/>
    </row>
    <row r="362" spans="1:5" x14ac:dyDescent="0.25">
      <c r="A362" s="190"/>
      <c r="B362" s="11" t="s">
        <v>286</v>
      </c>
      <c r="C362" s="16"/>
      <c r="D362" s="16"/>
      <c r="E362" s="21"/>
    </row>
    <row r="363" spans="1:5" x14ac:dyDescent="0.25">
      <c r="A363" s="190"/>
      <c r="B363" s="11" t="s">
        <v>287</v>
      </c>
      <c r="C363" s="16"/>
      <c r="D363" s="16"/>
      <c r="E363" s="21"/>
    </row>
    <row r="364" spans="1:5" x14ac:dyDescent="0.25">
      <c r="A364" s="191"/>
      <c r="B364" s="11" t="s">
        <v>288</v>
      </c>
      <c r="C364" s="16"/>
      <c r="D364" s="16"/>
      <c r="E364" s="21"/>
    </row>
    <row r="365" spans="1:5" x14ac:dyDescent="0.25">
      <c r="A365" s="189" t="s">
        <v>289</v>
      </c>
      <c r="B365" s="11" t="s">
        <v>290</v>
      </c>
      <c r="C365" s="16"/>
      <c r="D365" s="16"/>
      <c r="E365" s="21"/>
    </row>
    <row r="366" spans="1:5" x14ac:dyDescent="0.25">
      <c r="A366" s="190"/>
      <c r="B366" s="11" t="s">
        <v>291</v>
      </c>
      <c r="C366" s="12">
        <v>0</v>
      </c>
      <c r="D366" s="12">
        <v>1</v>
      </c>
      <c r="E366" s="22">
        <v>0</v>
      </c>
    </row>
    <row r="367" spans="1:5" x14ac:dyDescent="0.25">
      <c r="A367" s="190"/>
      <c r="B367" s="11" t="s">
        <v>292</v>
      </c>
      <c r="C367" s="12">
        <v>0</v>
      </c>
      <c r="D367" s="12">
        <v>4</v>
      </c>
      <c r="E367" s="22">
        <v>0</v>
      </c>
    </row>
    <row r="368" spans="1:5" x14ac:dyDescent="0.25">
      <c r="A368" s="190"/>
      <c r="B368" s="11" t="s">
        <v>293</v>
      </c>
      <c r="C368" s="16"/>
      <c r="D368" s="16"/>
      <c r="E368" s="21"/>
    </row>
    <row r="369" spans="1:5" x14ac:dyDescent="0.25">
      <c r="A369" s="190"/>
      <c r="B369" s="11" t="s">
        <v>209</v>
      </c>
      <c r="C369" s="16"/>
      <c r="D369" s="16"/>
      <c r="E369" s="21"/>
    </row>
    <row r="370" spans="1:5" x14ac:dyDescent="0.25">
      <c r="A370" s="190"/>
      <c r="B370" s="11" t="s">
        <v>294</v>
      </c>
      <c r="C370" s="16"/>
      <c r="D370" s="16"/>
      <c r="E370" s="21"/>
    </row>
    <row r="371" spans="1:5" x14ac:dyDescent="0.25">
      <c r="A371" s="190"/>
      <c r="B371" s="11" t="s">
        <v>295</v>
      </c>
      <c r="C371" s="16"/>
      <c r="D371" s="16"/>
      <c r="E371" s="21"/>
    </row>
    <row r="372" spans="1:5" x14ac:dyDescent="0.25">
      <c r="A372" s="190"/>
      <c r="B372" s="11" t="s">
        <v>296</v>
      </c>
      <c r="C372" s="16"/>
      <c r="D372" s="16"/>
      <c r="E372" s="21"/>
    </row>
    <row r="373" spans="1:5" x14ac:dyDescent="0.25">
      <c r="A373" s="190"/>
      <c r="B373" s="11" t="s">
        <v>297</v>
      </c>
      <c r="C373" s="16"/>
      <c r="D373" s="16"/>
      <c r="E373" s="21"/>
    </row>
    <row r="374" spans="1:5" x14ac:dyDescent="0.25">
      <c r="A374" s="190"/>
      <c r="B374" s="11" t="s">
        <v>298</v>
      </c>
      <c r="C374" s="16"/>
      <c r="D374" s="16"/>
      <c r="E374" s="21"/>
    </row>
    <row r="375" spans="1:5" x14ac:dyDescent="0.25">
      <c r="A375" s="190"/>
      <c r="B375" s="11" t="s">
        <v>299</v>
      </c>
      <c r="C375" s="16"/>
      <c r="D375" s="16"/>
      <c r="E375" s="21"/>
    </row>
    <row r="376" spans="1:5" x14ac:dyDescent="0.25">
      <c r="A376" s="190"/>
      <c r="B376" s="11" t="s">
        <v>300</v>
      </c>
      <c r="C376" s="16"/>
      <c r="D376" s="16"/>
      <c r="E376" s="21"/>
    </row>
    <row r="377" spans="1:5" x14ac:dyDescent="0.25">
      <c r="A377" s="191"/>
      <c r="B377" s="11" t="s">
        <v>301</v>
      </c>
      <c r="C377" s="16"/>
      <c r="D377" s="16"/>
      <c r="E377" s="21"/>
    </row>
  </sheetData>
  <sheetProtection algorithmName="SHA-512" hashValue="irW9Z1yO46vm5tQU8GFcfxfY4ToTG/fZ28lxm3kPCWsJck91AMJIgWNCUHpcoLsi+4GCQnAOsmq5Qw0itLktkQ==" saltValue="0uKGevl/mBnoAC9o4o7WUw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4515-69DD-444C-8F68-47EB11CC6D74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BOLPX9rXaocC1FZApz020p3IU4P8T7Qnh5SjAzz/+pt1Dsksebjlv5eopq/yXWs6JrCGyH36Va1RTlyIihk80Q==" saltValue="FBOihiOQvk7yhW7Du2REV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40C7-0326-4D30-8556-B8C98A657B43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YKl3Vxkn2HatcUVV0Bnp6kDA9cQ7I0lNNgJRGiy5cYTohG4YRPPUUVuOTMKcvzZwWJYkMncogCrNlDEWcxO4FA==" saltValue="64lRweS/tJwDmBJ+s75kd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661E-1E7B-460F-AAED-A935F19A49D1}">
  <sheetPr codeName="Hoja28"/>
  <dimension ref="A1:Z25"/>
  <sheetViews>
    <sheetView showGridLines="0" workbookViewId="0">
      <selection activeCell="Z6" sqref="Z6"/>
    </sheetView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">
      <c r="M6" s="183">
        <f>DatosMedioAmbiente!C53</f>
        <v>1</v>
      </c>
      <c r="N6" s="183">
        <f>DatosMedioAmbiente!C55</f>
        <v>3</v>
      </c>
      <c r="O6" s="183">
        <f>DatosMedioAmbiente!C57</f>
        <v>0</v>
      </c>
      <c r="P6" s="183">
        <f>DatosMedioAmbiente!C59</f>
        <v>2</v>
      </c>
      <c r="Q6" s="183">
        <f>DatosMedioAmbiente!C61</f>
        <v>6</v>
      </c>
      <c r="R6" s="183">
        <f>DatosMedioAmbiente!C63</f>
        <v>5</v>
      </c>
      <c r="S6" s="181"/>
      <c r="U6" s="184">
        <f>DatosMedioAmbiente!C54</f>
        <v>0</v>
      </c>
      <c r="V6" s="184">
        <f>DatosMedioAmbiente!C56</f>
        <v>1</v>
      </c>
      <c r="W6" s="184">
        <f>DatosMedioAmbiente!C58</f>
        <v>0</v>
      </c>
      <c r="X6" s="184">
        <f>DatosMedioAmbiente!C60</f>
        <v>0</v>
      </c>
      <c r="Y6" s="184">
        <f>DatosMedioAmbiente!C62</f>
        <v>0</v>
      </c>
      <c r="Z6" s="184">
        <f>DatosMedioAmbiente!C64</f>
        <v>0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iZAt1oA23JsxBRN6YA7ohaxlHMlksMjphU0wEXGieesOZ7/G4PxAeLRkEJHpfP+EURKZKMrvF1AUPVf7cyf9GA==" saltValue="22sa0R+chfF6vmbILe3NT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F224-2C96-46C9-A67D-2260A4A4AC40}">
  <sheetPr codeName="Hoja20"/>
  <dimension ref="A1:BI17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978</v>
      </c>
      <c r="G2" s="76" t="s">
        <v>1629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649</v>
      </c>
      <c r="AE2" s="76" t="s">
        <v>1204</v>
      </c>
      <c r="AF2" s="76" t="s">
        <v>1214</v>
      </c>
      <c r="AI2" s="76" t="s">
        <v>229</v>
      </c>
      <c r="AL2" s="76" t="s">
        <v>649</v>
      </c>
      <c r="AM2" s="76" t="s">
        <v>647</v>
      </c>
      <c r="AN2" s="76" t="s">
        <v>649</v>
      </c>
      <c r="AO2" s="76" t="s">
        <v>649</v>
      </c>
      <c r="AV2" s="76" t="s">
        <v>649</v>
      </c>
      <c r="AW2" s="76" t="s">
        <v>1204</v>
      </c>
      <c r="AX2" s="76" t="s">
        <v>1205</v>
      </c>
      <c r="BA2" s="76" t="s">
        <v>82</v>
      </c>
      <c r="BC2" s="76" t="s">
        <v>983</v>
      </c>
      <c r="BD2" s="76" t="s">
        <v>334</v>
      </c>
      <c r="BF2" s="76" t="s">
        <v>104</v>
      </c>
      <c r="BH2" s="76" t="s">
        <v>1164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1639</v>
      </c>
      <c r="G3" s="76" t="s">
        <v>1643</v>
      </c>
      <c r="H3" s="76" t="s">
        <v>1629</v>
      </c>
      <c r="I3" s="76" t="s">
        <v>1629</v>
      </c>
      <c r="J3" s="76" t="s">
        <v>1629</v>
      </c>
      <c r="K3" s="76" t="s">
        <v>1629</v>
      </c>
      <c r="L3" s="76" t="s">
        <v>1632</v>
      </c>
      <c r="O3" s="76" t="s">
        <v>1629</v>
      </c>
      <c r="P3" s="76" t="s">
        <v>1630</v>
      </c>
      <c r="Q3" s="76" t="s">
        <v>1630</v>
      </c>
      <c r="R3" s="76" t="s">
        <v>1062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651</v>
      </c>
      <c r="AE3" s="76" t="s">
        <v>1205</v>
      </c>
      <c r="AF3" s="76" t="s">
        <v>1147</v>
      </c>
      <c r="AI3" s="76" t="s">
        <v>230</v>
      </c>
      <c r="AL3" s="76" t="s">
        <v>651</v>
      </c>
      <c r="AM3" s="76" t="s">
        <v>649</v>
      </c>
      <c r="AN3" s="76" t="s">
        <v>651</v>
      </c>
      <c r="AO3" s="76" t="s">
        <v>651</v>
      </c>
      <c r="AV3" s="76" t="s">
        <v>651</v>
      </c>
      <c r="AW3" s="76" t="s">
        <v>1205</v>
      </c>
      <c r="BA3" s="76" t="s">
        <v>1812</v>
      </c>
      <c r="BC3" s="76" t="s">
        <v>989</v>
      </c>
      <c r="BD3" s="76" t="s">
        <v>962</v>
      </c>
      <c r="BF3" s="76" t="s">
        <v>114</v>
      </c>
    </row>
    <row r="4" spans="1:61" x14ac:dyDescent="0.2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1663</v>
      </c>
      <c r="G4" s="76" t="s">
        <v>1646</v>
      </c>
      <c r="H4" s="76" t="s">
        <v>1630</v>
      </c>
      <c r="I4" s="76" t="s">
        <v>978</v>
      </c>
      <c r="J4" s="76" t="s">
        <v>1630</v>
      </c>
      <c r="K4" s="76" t="s">
        <v>1632</v>
      </c>
      <c r="L4" s="76" t="s">
        <v>1646</v>
      </c>
      <c r="O4" s="76" t="s">
        <v>1630</v>
      </c>
      <c r="P4" s="76" t="s">
        <v>1683</v>
      </c>
      <c r="Q4" s="76" t="s">
        <v>1682</v>
      </c>
      <c r="R4" s="76" t="s">
        <v>1063</v>
      </c>
      <c r="S4" s="76" t="s">
        <v>1682</v>
      </c>
      <c r="T4" s="76" t="s">
        <v>1686</v>
      </c>
      <c r="V4" s="76" t="s">
        <v>31</v>
      </c>
      <c r="W4" s="76" t="s">
        <v>1777</v>
      </c>
      <c r="AA4" s="76" t="s">
        <v>1153</v>
      </c>
      <c r="AB4" s="76" t="s">
        <v>1157</v>
      </c>
      <c r="AD4" s="76" t="s">
        <v>655</v>
      </c>
      <c r="AE4" s="76" t="s">
        <v>615</v>
      </c>
      <c r="AF4" s="76" t="s">
        <v>1215</v>
      </c>
      <c r="AI4" s="76" t="s">
        <v>238</v>
      </c>
      <c r="AL4" s="76" t="s">
        <v>655</v>
      </c>
      <c r="AM4" s="76" t="s">
        <v>651</v>
      </c>
      <c r="AN4" s="76" t="s">
        <v>653</v>
      </c>
      <c r="AO4" s="76" t="s">
        <v>655</v>
      </c>
      <c r="AV4" s="76" t="s">
        <v>655</v>
      </c>
      <c r="AW4" s="76" t="s">
        <v>1207</v>
      </c>
      <c r="BA4" s="76" t="s">
        <v>1813</v>
      </c>
      <c r="BC4" s="76" t="s">
        <v>990</v>
      </c>
      <c r="BD4" s="76" t="s">
        <v>964</v>
      </c>
    </row>
    <row r="5" spans="1:61" x14ac:dyDescent="0.2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F5" s="76" t="s">
        <v>1204</v>
      </c>
      <c r="G5" s="76" t="s">
        <v>111</v>
      </c>
      <c r="H5" s="76" t="s">
        <v>978</v>
      </c>
      <c r="I5" s="76" t="s">
        <v>1643</v>
      </c>
      <c r="J5" s="76" t="s">
        <v>978</v>
      </c>
      <c r="K5" s="76" t="s">
        <v>1641</v>
      </c>
      <c r="O5" s="76" t="s">
        <v>978</v>
      </c>
      <c r="P5" s="76" t="s">
        <v>1686</v>
      </c>
      <c r="Q5" s="76" t="s">
        <v>1686</v>
      </c>
      <c r="R5" s="76" t="s">
        <v>1064</v>
      </c>
      <c r="S5" s="76" t="s">
        <v>1683</v>
      </c>
      <c r="V5" s="76" t="s">
        <v>32</v>
      </c>
      <c r="AD5" s="76" t="s">
        <v>657</v>
      </c>
      <c r="AE5" s="76" t="s">
        <v>1208</v>
      </c>
      <c r="AI5" s="76" t="s">
        <v>241</v>
      </c>
      <c r="AL5" s="76" t="s">
        <v>657</v>
      </c>
      <c r="AM5" s="76" t="s">
        <v>655</v>
      </c>
      <c r="AN5" s="76" t="s">
        <v>655</v>
      </c>
      <c r="AO5" s="76" t="s">
        <v>657</v>
      </c>
      <c r="AV5" s="76" t="s">
        <v>657</v>
      </c>
      <c r="AW5" s="76" t="s">
        <v>615</v>
      </c>
      <c r="BC5" s="76" t="s">
        <v>995</v>
      </c>
      <c r="BD5" s="76" t="s">
        <v>965</v>
      </c>
    </row>
    <row r="6" spans="1:61" x14ac:dyDescent="0.2">
      <c r="A6" s="76" t="s">
        <v>1771</v>
      </c>
      <c r="B6" s="76" t="s">
        <v>110</v>
      </c>
      <c r="C6" s="76" t="s">
        <v>1754</v>
      </c>
      <c r="D6" s="76" t="s">
        <v>1636</v>
      </c>
      <c r="E6" s="76" t="s">
        <v>978</v>
      </c>
      <c r="F6" s="76" t="s">
        <v>1645</v>
      </c>
      <c r="H6" s="76" t="s">
        <v>1642</v>
      </c>
      <c r="I6" s="76" t="s">
        <v>1646</v>
      </c>
      <c r="J6" s="76" t="s">
        <v>1643</v>
      </c>
      <c r="O6" s="76" t="s">
        <v>1643</v>
      </c>
      <c r="R6" s="76" t="s">
        <v>1065</v>
      </c>
      <c r="S6" s="76" t="s">
        <v>1686</v>
      </c>
      <c r="V6" s="76" t="s">
        <v>33</v>
      </c>
      <c r="AD6" s="76" t="s">
        <v>659</v>
      </c>
      <c r="AI6" s="76" t="s">
        <v>111</v>
      </c>
      <c r="AL6" s="76" t="s">
        <v>659</v>
      </c>
      <c r="AM6" s="76" t="s">
        <v>657</v>
      </c>
      <c r="AN6" s="76" t="s">
        <v>657</v>
      </c>
      <c r="AV6" s="76" t="s">
        <v>659</v>
      </c>
      <c r="AW6" s="76" t="s">
        <v>1208</v>
      </c>
      <c r="BC6" s="76" t="s">
        <v>980</v>
      </c>
      <c r="BD6" s="76" t="s">
        <v>966</v>
      </c>
    </row>
    <row r="7" spans="1:61" x14ac:dyDescent="0.2">
      <c r="B7" s="76" t="s">
        <v>111</v>
      </c>
      <c r="C7" s="76" t="s">
        <v>1755</v>
      </c>
      <c r="D7" s="76" t="s">
        <v>978</v>
      </c>
      <c r="E7" s="76" t="s">
        <v>1641</v>
      </c>
      <c r="F7" s="76" t="s">
        <v>111</v>
      </c>
      <c r="H7" s="76" t="s">
        <v>1643</v>
      </c>
      <c r="I7" s="76" t="s">
        <v>1648</v>
      </c>
      <c r="J7" s="76" t="s">
        <v>1646</v>
      </c>
      <c r="O7" s="76" t="s">
        <v>1646</v>
      </c>
      <c r="R7" s="76" t="s">
        <v>1066</v>
      </c>
      <c r="AN7" s="76" t="s">
        <v>659</v>
      </c>
      <c r="BD7" s="76" t="s">
        <v>518</v>
      </c>
    </row>
    <row r="8" spans="1:61" x14ac:dyDescent="0.2">
      <c r="C8" s="76" t="s">
        <v>1756</v>
      </c>
      <c r="D8" s="76" t="s">
        <v>1643</v>
      </c>
      <c r="E8" s="76" t="s">
        <v>1642</v>
      </c>
      <c r="H8" s="76" t="s">
        <v>1646</v>
      </c>
      <c r="I8" s="76" t="s">
        <v>111</v>
      </c>
      <c r="J8" s="76" t="s">
        <v>1648</v>
      </c>
      <c r="O8" s="76" t="s">
        <v>1648</v>
      </c>
      <c r="R8" s="76" t="s">
        <v>1067</v>
      </c>
      <c r="BD8" s="76" t="s">
        <v>967</v>
      </c>
    </row>
    <row r="9" spans="1:61" x14ac:dyDescent="0.2">
      <c r="C9" s="76" t="s">
        <v>209</v>
      </c>
      <c r="D9" s="76" t="s">
        <v>1646</v>
      </c>
      <c r="E9" s="76" t="s">
        <v>1646</v>
      </c>
      <c r="H9" s="76" t="s">
        <v>1648</v>
      </c>
      <c r="J9" s="76" t="s">
        <v>111</v>
      </c>
      <c r="O9" s="76" t="s">
        <v>111</v>
      </c>
      <c r="R9" s="76" t="s">
        <v>1069</v>
      </c>
      <c r="BD9" s="76" t="s">
        <v>968</v>
      </c>
    </row>
    <row r="10" spans="1:61" x14ac:dyDescent="0.2">
      <c r="C10" s="76" t="s">
        <v>1757</v>
      </c>
      <c r="D10" s="76" t="s">
        <v>1648</v>
      </c>
      <c r="H10" s="76" t="s">
        <v>111</v>
      </c>
      <c r="BD10" s="76" t="s">
        <v>651</v>
      </c>
    </row>
    <row r="11" spans="1:61" x14ac:dyDescent="0.2">
      <c r="D11" s="76" t="s">
        <v>1652</v>
      </c>
      <c r="BD11" s="76" t="s">
        <v>969</v>
      </c>
    </row>
    <row r="12" spans="1:61" x14ac:dyDescent="0.2">
      <c r="D12" s="76" t="s">
        <v>111</v>
      </c>
      <c r="BD12" s="76" t="s">
        <v>970</v>
      </c>
    </row>
    <row r="13" spans="1:61" x14ac:dyDescent="0.2">
      <c r="BD13" s="76" t="s">
        <v>971</v>
      </c>
    </row>
    <row r="14" spans="1:61" x14ac:dyDescent="0.2">
      <c r="BD14" s="76" t="s">
        <v>972</v>
      </c>
    </row>
    <row r="15" spans="1:61" x14ac:dyDescent="0.2">
      <c r="BD15" s="76" t="s">
        <v>973</v>
      </c>
    </row>
    <row r="16" spans="1:61" x14ac:dyDescent="0.2">
      <c r="BD16" s="76" t="s">
        <v>111</v>
      </c>
    </row>
    <row r="17" spans="56:56" x14ac:dyDescent="0.2">
      <c r="BD17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7985-37C4-49F1-83C2-02A2373B04FD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626</v>
      </c>
      <c r="D4" s="93">
        <f>SUM(DatosViolenciaGénero!D63:D69)</f>
        <v>206</v>
      </c>
    </row>
    <row r="5" spans="2:4" x14ac:dyDescent="0.2">
      <c r="B5" s="92" t="s">
        <v>1630</v>
      </c>
      <c r="C5" s="93">
        <f>SUM(DatosViolenciaGénero!C70:C73)</f>
        <v>30</v>
      </c>
      <c r="D5" s="93">
        <f>SUM(DatosViolenciaGénero!D70:D73)</f>
        <v>47</v>
      </c>
    </row>
    <row r="6" spans="2:4" ht="12.75" customHeight="1" x14ac:dyDescent="0.2">
      <c r="B6" s="92" t="s">
        <v>1682</v>
      </c>
      <c r="C6" s="93">
        <f>DatosViolenciaGénero!C74</f>
        <v>5</v>
      </c>
      <c r="D6" s="93">
        <f>DatosViolenciaGénero!D74</f>
        <v>0</v>
      </c>
    </row>
    <row r="7" spans="2:4" ht="12.75" customHeight="1" x14ac:dyDescent="0.2">
      <c r="B7" s="92" t="s">
        <v>1683</v>
      </c>
      <c r="C7" s="93">
        <f>SUM(DatosViolenciaGénero!C75:C77)</f>
        <v>3</v>
      </c>
      <c r="D7" s="93">
        <f>SUM(DatosViolenciaGénero!D75:D77)</f>
        <v>0</v>
      </c>
    </row>
    <row r="8" spans="2:4" ht="12.75" customHeight="1" x14ac:dyDescent="0.2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1686</v>
      </c>
      <c r="C10" s="93">
        <f>SUM(DatosViolenciaGénero!C79:C80)</f>
        <v>217</v>
      </c>
      <c r="D10" s="93">
        <f>SUM(DatosViolenciaGénero!D79:D80)</f>
        <v>106</v>
      </c>
    </row>
    <row r="14" spans="2:4" ht="12.95" customHeight="1" thickTop="1" thickBot="1" x14ac:dyDescent="0.25">
      <c r="B14" s="238" t="s">
        <v>1690</v>
      </c>
      <c r="C14" s="238"/>
    </row>
    <row r="15" spans="2:4" ht="13.5" thickTop="1" x14ac:dyDescent="0.2">
      <c r="B15" s="94" t="s">
        <v>1688</v>
      </c>
      <c r="C15" s="95">
        <f>DatosViolenciaGénero!C38</f>
        <v>51</v>
      </c>
    </row>
    <row r="16" spans="2:4" ht="13.5" thickBot="1" x14ac:dyDescent="0.25">
      <c r="B16" s="96" t="s">
        <v>1689</v>
      </c>
      <c r="C16" s="97">
        <f>DatosViolenciaGénero!C39</f>
        <v>211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F0-0958-498B-A1FE-0EF869A82D46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24</v>
      </c>
      <c r="D4" s="93">
        <f>SUM(DatosViolenciaDoméstica!D48:D54)</f>
        <v>11</v>
      </c>
    </row>
    <row r="5" spans="2:4" x14ac:dyDescent="0.2">
      <c r="B5" s="92" t="s">
        <v>1630</v>
      </c>
      <c r="C5" s="93">
        <f>SUM(DatosViolenciaDoméstica!C55:C58)</f>
        <v>6</v>
      </c>
      <c r="D5" s="93">
        <f>SUM(DatosViolenciaDoméstica!D55:D58)</f>
        <v>7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1</v>
      </c>
    </row>
    <row r="7" spans="2:4" ht="12.75" customHeight="1" x14ac:dyDescent="0.2">
      <c r="B7" s="92" t="s">
        <v>1683</v>
      </c>
      <c r="C7" s="93">
        <f>SUM(DatosViolenciaDoméstica!C60:C62)</f>
        <v>1</v>
      </c>
      <c r="D7" s="93">
        <f>SUM(DatosViolenciaDoméstica!D60:D62)</f>
        <v>0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16</v>
      </c>
      <c r="D10" s="93">
        <f>SUM(DatosViolenciaDoméstica!D64:D65)</f>
        <v>12</v>
      </c>
    </row>
    <row r="14" spans="2:4" ht="12.95" customHeight="1" thickTop="1" thickBot="1" x14ac:dyDescent="0.25">
      <c r="B14" s="238" t="s">
        <v>1687</v>
      </c>
      <c r="C14" s="238"/>
    </row>
    <row r="15" spans="2:4" ht="13.5" thickTop="1" x14ac:dyDescent="0.2">
      <c r="B15" s="94" t="s">
        <v>1688</v>
      </c>
      <c r="C15" s="95">
        <f>DatosViolenciaDoméstica!C33</f>
        <v>14</v>
      </c>
    </row>
    <row r="16" spans="2:4" ht="13.5" thickBot="1" x14ac:dyDescent="0.25">
      <c r="B16" s="96" t="s">
        <v>1689</v>
      </c>
      <c r="C16" s="97">
        <f>DatosViolenciaDoméstica!C34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F286-F14D-4446-9CA6-8C2B1405A020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">
      <c r="B5" s="239" t="s">
        <v>1666</v>
      </c>
      <c r="C5" s="80" t="s">
        <v>1018</v>
      </c>
      <c r="D5" s="81">
        <f>DatosMenores!C86</f>
        <v>328</v>
      </c>
      <c r="E5" s="82" t="s">
        <v>1667</v>
      </c>
      <c r="F5" s="83">
        <f>DatosMenores!C105+DatosMenores!C106</f>
        <v>17</v>
      </c>
    </row>
    <row r="6" spans="2:6" ht="33.75" x14ac:dyDescent="0.2">
      <c r="B6" s="240"/>
      <c r="C6" s="80" t="s">
        <v>1012</v>
      </c>
      <c r="D6" s="81">
        <f>DatosMenores!C87</f>
        <v>400</v>
      </c>
      <c r="E6" s="84" t="s">
        <v>1668</v>
      </c>
      <c r="F6" s="83">
        <f>DatosMenores!C107</f>
        <v>73</v>
      </c>
    </row>
    <row r="7" spans="2:6" ht="33.75" x14ac:dyDescent="0.2">
      <c r="B7" s="239" t="s">
        <v>1669</v>
      </c>
      <c r="C7" s="80" t="s">
        <v>1018</v>
      </c>
      <c r="D7" s="81">
        <f>DatosMenores!C88</f>
        <v>33</v>
      </c>
      <c r="E7" s="84" t="s">
        <v>1670</v>
      </c>
      <c r="F7" s="83">
        <f>DatosMenores!C108</f>
        <v>0</v>
      </c>
    </row>
    <row r="8" spans="2:6" ht="33.75" x14ac:dyDescent="0.2">
      <c r="B8" s="240"/>
      <c r="C8" s="80" t="s">
        <v>1012</v>
      </c>
      <c r="D8" s="81">
        <f>DatosMenores!C89</f>
        <v>32</v>
      </c>
      <c r="E8" s="84" t="s">
        <v>1671</v>
      </c>
      <c r="F8" s="83">
        <f>DatosMenores!C109</f>
        <v>0</v>
      </c>
    </row>
    <row r="9" spans="2:6" ht="33.75" x14ac:dyDescent="0.2">
      <c r="B9" s="239" t="s">
        <v>266</v>
      </c>
      <c r="C9" s="80" t="s">
        <v>1018</v>
      </c>
      <c r="D9" s="81">
        <f>DatosMenores!C90</f>
        <v>70</v>
      </c>
      <c r="E9" s="84" t="s">
        <v>1672</v>
      </c>
      <c r="F9" s="83">
        <f>DatosMenores!C110</f>
        <v>3</v>
      </c>
    </row>
    <row r="10" spans="2:6" ht="22.5" x14ac:dyDescent="0.2">
      <c r="B10" s="240"/>
      <c r="C10" s="80" t="s">
        <v>1012</v>
      </c>
      <c r="D10" s="81">
        <f>DatosMenores!C91</f>
        <v>193</v>
      </c>
      <c r="E10" s="84" t="s">
        <v>1673</v>
      </c>
      <c r="F10" s="83">
        <f>DatosMenores!C111</f>
        <v>5</v>
      </c>
    </row>
    <row r="11" spans="2:6" ht="45" x14ac:dyDescent="0.2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81</v>
      </c>
    </row>
    <row r="12" spans="2:6" x14ac:dyDescent="0.2">
      <c r="B12" s="240"/>
      <c r="C12" s="80" t="s">
        <v>1012</v>
      </c>
      <c r="D12" s="81">
        <f>DatosMenores!C93</f>
        <v>0</v>
      </c>
    </row>
    <row r="13" spans="2:6" x14ac:dyDescent="0.2">
      <c r="B13" s="239" t="s">
        <v>1676</v>
      </c>
      <c r="C13" s="80" t="s">
        <v>1018</v>
      </c>
      <c r="D13" s="81">
        <f>DatosMenores!C94</f>
        <v>11</v>
      </c>
    </row>
    <row r="14" spans="2:6" x14ac:dyDescent="0.2">
      <c r="B14" s="240"/>
      <c r="C14" s="80" t="s">
        <v>1012</v>
      </c>
      <c r="D14" s="81">
        <f>DatosMenores!C95</f>
        <v>1</v>
      </c>
    </row>
    <row r="15" spans="2:6" x14ac:dyDescent="0.2">
      <c r="B15" s="239" t="s">
        <v>1677</v>
      </c>
      <c r="C15" s="80" t="s">
        <v>1018</v>
      </c>
      <c r="D15" s="81">
        <f>DatosMenores!C96</f>
        <v>9</v>
      </c>
    </row>
    <row r="16" spans="2:6" x14ac:dyDescent="0.2">
      <c r="B16" s="240"/>
      <c r="C16" s="80" t="s">
        <v>1012</v>
      </c>
      <c r="D16" s="81">
        <f>DatosMenores!C97</f>
        <v>0</v>
      </c>
    </row>
    <row r="17" spans="2:4" x14ac:dyDescent="0.2">
      <c r="B17" s="239" t="s">
        <v>1678</v>
      </c>
      <c r="C17" s="80" t="s">
        <v>1018</v>
      </c>
      <c r="D17" s="81">
        <f>DatosMenores!C98</f>
        <v>0</v>
      </c>
    </row>
    <row r="18" spans="2:4" x14ac:dyDescent="0.2">
      <c r="B18" s="240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27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B98A-74C4-4606-B170-4737206674B0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2" t="s">
        <v>1628</v>
      </c>
      <c r="C11" s="242"/>
      <c r="D11" s="59">
        <f>DatosDelitos!C5+DatosDelitos!C13-DatosDelitos!C17</f>
        <v>1242</v>
      </c>
      <c r="E11" s="60">
        <f>DatosDelitos!H5+DatosDelitos!H13-DatosDelitos!H17</f>
        <v>128</v>
      </c>
      <c r="F11" s="60">
        <f>DatosDelitos!I5+DatosDelitos!I13-DatosDelitos!I17</f>
        <v>143</v>
      </c>
      <c r="G11" s="60">
        <f>DatosDelitos!J5+DatosDelitos!J13-DatosDelitos!J17</f>
        <v>3</v>
      </c>
      <c r="H11" s="61">
        <f>DatosDelitos!K5+DatosDelitos!K13-DatosDelitos!K17</f>
        <v>4</v>
      </c>
      <c r="I11" s="61">
        <f>DatosDelitos!L5+DatosDelitos!L13-DatosDelitos!L17</f>
        <v>1</v>
      </c>
      <c r="J11" s="61">
        <f>DatosDelitos!M5+DatosDelitos!M13-DatosDelitos!M17</f>
        <v>1</v>
      </c>
      <c r="K11" s="61">
        <f>DatosDelitos!O5+DatosDelitos!O13-DatosDelitos!O17</f>
        <v>6</v>
      </c>
      <c r="L11" s="62">
        <f>DatosDelitos!P5+DatosDelitos!P13-DatosDelitos!P17</f>
        <v>98</v>
      </c>
    </row>
    <row r="12" spans="2:13" ht="13.35" customHeight="1" x14ac:dyDescent="0.2">
      <c r="B12" s="243" t="s">
        <v>329</v>
      </c>
      <c r="C12" s="243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3" t="s">
        <v>347</v>
      </c>
      <c r="C13" s="243"/>
      <c r="D13" s="63">
        <f>DatosDelitos!C20</f>
        <v>0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3" t="s">
        <v>1629</v>
      </c>
      <c r="C15" s="243"/>
      <c r="D15" s="63">
        <f>DatosDelitos!C17+DatosDelitos!C44</f>
        <v>709</v>
      </c>
      <c r="E15" s="64">
        <f>DatosDelitos!H17+DatosDelitos!H44</f>
        <v>175</v>
      </c>
      <c r="F15" s="64">
        <f>DatosDelitos!I16+DatosDelitos!I44</f>
        <v>57</v>
      </c>
      <c r="G15" s="64">
        <f>DatosDelitos!J17+DatosDelitos!J44</f>
        <v>1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8</v>
      </c>
      <c r="L15" s="65">
        <f>DatosDelitos!P17+DatosDelitos!P44</f>
        <v>149</v>
      </c>
    </row>
    <row r="16" spans="2:13" ht="13.35" customHeight="1" x14ac:dyDescent="0.2">
      <c r="B16" s="243" t="s">
        <v>1630</v>
      </c>
      <c r="C16" s="243"/>
      <c r="D16" s="63">
        <f>DatosDelitos!C30</f>
        <v>418</v>
      </c>
      <c r="E16" s="64">
        <f>DatosDelitos!H30</f>
        <v>30</v>
      </c>
      <c r="F16" s="64">
        <f>DatosDelitos!I30</f>
        <v>79</v>
      </c>
      <c r="G16" s="64">
        <f>DatosDelitos!J30</f>
        <v>0</v>
      </c>
      <c r="H16" s="64">
        <f>DatosDelitos!K30</f>
        <v>0</v>
      </c>
      <c r="I16" s="64">
        <f>DatosDelitos!L30</f>
        <v>0</v>
      </c>
      <c r="J16" s="64">
        <f>DatosDelitos!M30</f>
        <v>0</v>
      </c>
      <c r="K16" s="64">
        <f>DatosDelitos!O30</f>
        <v>1</v>
      </c>
      <c r="L16" s="65">
        <f>DatosDelitos!P30</f>
        <v>62</v>
      </c>
    </row>
    <row r="17" spans="2:12" ht="13.35" customHeight="1" x14ac:dyDescent="0.2">
      <c r="B17" s="244" t="s">
        <v>1631</v>
      </c>
      <c r="C17" s="244"/>
      <c r="D17" s="63">
        <f>DatosDelitos!C42-DatosDelitos!C44</f>
        <v>14</v>
      </c>
      <c r="E17" s="64">
        <f>DatosDelitos!H42-DatosDelitos!H44</f>
        <v>2</v>
      </c>
      <c r="F17" s="64">
        <f>DatosDelitos!I42-DatosDelitos!I44</f>
        <v>2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1</v>
      </c>
    </row>
    <row r="18" spans="2:12" ht="13.35" customHeight="1" x14ac:dyDescent="0.2">
      <c r="B18" s="243" t="s">
        <v>1632</v>
      </c>
      <c r="C18" s="243"/>
      <c r="D18" s="63">
        <f>DatosDelitos!C50</f>
        <v>188</v>
      </c>
      <c r="E18" s="64">
        <f>DatosDelitos!H50</f>
        <v>28</v>
      </c>
      <c r="F18" s="64">
        <f>DatosDelitos!I50</f>
        <v>18</v>
      </c>
      <c r="G18" s="64">
        <f>DatosDelitos!J50</f>
        <v>8</v>
      </c>
      <c r="H18" s="64">
        <f>DatosDelitos!K50</f>
        <v>7</v>
      </c>
      <c r="I18" s="64">
        <f>DatosDelitos!L50</f>
        <v>0</v>
      </c>
      <c r="J18" s="64">
        <f>DatosDelitos!M50</f>
        <v>0</v>
      </c>
      <c r="K18" s="64">
        <f>DatosDelitos!O50</f>
        <v>6</v>
      </c>
      <c r="L18" s="65">
        <f>DatosDelitos!P50</f>
        <v>18</v>
      </c>
    </row>
    <row r="19" spans="2:12" ht="13.35" customHeight="1" x14ac:dyDescent="0.2">
      <c r="B19" s="243" t="s">
        <v>1633</v>
      </c>
      <c r="C19" s="243"/>
      <c r="D19" s="63">
        <f>DatosDelitos!C72</f>
        <v>2</v>
      </c>
      <c r="E19" s="64">
        <f>DatosDelitos!H72</f>
        <v>0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2">
      <c r="B20" s="243" t="s">
        <v>1634</v>
      </c>
      <c r="C20" s="243"/>
      <c r="D20" s="63">
        <f>DatosDelitos!C74</f>
        <v>33</v>
      </c>
      <c r="E20" s="64">
        <f>DatosDelitos!H74</f>
        <v>4</v>
      </c>
      <c r="F20" s="64">
        <f>DatosDelitos!I74</f>
        <v>0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0</v>
      </c>
      <c r="K20" s="64">
        <f>DatosDelitos!O74</f>
        <v>0</v>
      </c>
      <c r="L20" s="65">
        <f>DatosDelitos!P74</f>
        <v>10</v>
      </c>
    </row>
    <row r="21" spans="2:12" ht="13.35" customHeight="1" x14ac:dyDescent="0.2">
      <c r="B21" s="244" t="s">
        <v>1635</v>
      </c>
      <c r="C21" s="244"/>
      <c r="D21" s="63">
        <f>DatosDelitos!C82</f>
        <v>82</v>
      </c>
      <c r="E21" s="64">
        <f>DatosDelitos!H82</f>
        <v>2</v>
      </c>
      <c r="F21" s="64">
        <f>DatosDelitos!I82</f>
        <v>2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2</v>
      </c>
    </row>
    <row r="22" spans="2:12" ht="13.35" customHeight="1" x14ac:dyDescent="0.2">
      <c r="B22" s="243" t="s">
        <v>1636</v>
      </c>
      <c r="C22" s="243"/>
      <c r="D22" s="63">
        <f>DatosDelitos!C85</f>
        <v>148</v>
      </c>
      <c r="E22" s="64">
        <f>DatosDelitos!H85</f>
        <v>27</v>
      </c>
      <c r="F22" s="64">
        <f>DatosDelitos!I85</f>
        <v>16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15</v>
      </c>
    </row>
    <row r="23" spans="2:12" ht="13.35" customHeight="1" x14ac:dyDescent="0.2">
      <c r="B23" s="243" t="s">
        <v>978</v>
      </c>
      <c r="C23" s="243"/>
      <c r="D23" s="63">
        <f>DatosDelitos!C97</f>
        <v>1840</v>
      </c>
      <c r="E23" s="64">
        <f>DatosDelitos!H97</f>
        <v>364</v>
      </c>
      <c r="F23" s="64">
        <f>DatosDelitos!I97</f>
        <v>333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0</v>
      </c>
      <c r="K23" s="64">
        <f>DatosDelitos!O97</f>
        <v>34</v>
      </c>
      <c r="L23" s="65">
        <f>DatosDelitos!P97</f>
        <v>251</v>
      </c>
    </row>
    <row r="24" spans="2:12" ht="27" customHeight="1" x14ac:dyDescent="0.2">
      <c r="B24" s="243" t="s">
        <v>1637</v>
      </c>
      <c r="C24" s="243"/>
      <c r="D24" s="63">
        <f>DatosDelitos!C131</f>
        <v>0</v>
      </c>
      <c r="E24" s="64">
        <f>DatosDelitos!H131</f>
        <v>1</v>
      </c>
      <c r="F24" s="64">
        <f>DatosDelitos!I131</f>
        <v>0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0</v>
      </c>
    </row>
    <row r="25" spans="2:12" ht="13.35" customHeight="1" x14ac:dyDescent="0.2">
      <c r="B25" s="243" t="s">
        <v>1638</v>
      </c>
      <c r="C25" s="243"/>
      <c r="D25" s="63">
        <f>DatosDelitos!C137</f>
        <v>15</v>
      </c>
      <c r="E25" s="64">
        <f>DatosDelitos!H137</f>
        <v>0</v>
      </c>
      <c r="F25" s="64">
        <f>DatosDelitos!I137</f>
        <v>0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0</v>
      </c>
    </row>
    <row r="26" spans="2:12" ht="13.35" customHeight="1" x14ac:dyDescent="0.2">
      <c r="B26" s="244" t="s">
        <v>1639</v>
      </c>
      <c r="C26" s="244"/>
      <c r="D26" s="63">
        <f>DatosDelitos!C144</f>
        <v>2</v>
      </c>
      <c r="E26" s="64">
        <f>DatosDelitos!H144</f>
        <v>3</v>
      </c>
      <c r="F26" s="64">
        <f>DatosDelitos!I144</f>
        <v>1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2">
      <c r="B27" s="243" t="s">
        <v>1640</v>
      </c>
      <c r="C27" s="243"/>
      <c r="D27" s="63">
        <f>DatosDelitos!C147</f>
        <v>28</v>
      </c>
      <c r="E27" s="64">
        <f>DatosDelitos!H147</f>
        <v>8</v>
      </c>
      <c r="F27" s="64">
        <f>DatosDelitos!I147</f>
        <v>9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11</v>
      </c>
    </row>
    <row r="28" spans="2:12" ht="13.35" customHeight="1" x14ac:dyDescent="0.2">
      <c r="B28" s="243" t="s">
        <v>1641</v>
      </c>
      <c r="C28" s="243"/>
      <c r="D28" s="63">
        <f>DatosDelitos!C156+SUM(DatosDelitos!C167:C172)</f>
        <v>47</v>
      </c>
      <c r="E28" s="64">
        <f>DatosDelitos!H156+SUM(DatosDelitos!H167:H172)</f>
        <v>7</v>
      </c>
      <c r="F28" s="64">
        <f>DatosDelitos!I156+SUM(DatosDelitos!I167:I172)</f>
        <v>5</v>
      </c>
      <c r="G28" s="64">
        <f>DatosDelitos!J156+SUM(DatosDelitos!J167:J172)</f>
        <v>2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2</v>
      </c>
      <c r="L28" s="64">
        <f>DatosDelitos!P156+SUM(DatosDelitos!P167:Q172)</f>
        <v>8</v>
      </c>
    </row>
    <row r="29" spans="2:12" ht="13.35" customHeight="1" x14ac:dyDescent="0.2">
      <c r="B29" s="243" t="s">
        <v>1642</v>
      </c>
      <c r="C29" s="243"/>
      <c r="D29" s="63">
        <f>SUM(DatosDelitos!C173:C177)</f>
        <v>81</v>
      </c>
      <c r="E29" s="64">
        <f>SUM(DatosDelitos!H173:H177)</f>
        <v>31</v>
      </c>
      <c r="F29" s="64">
        <f>SUM(DatosDelitos!I173:I177)</f>
        <v>18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16</v>
      </c>
      <c r="L29" s="64">
        <f>SUM(DatosDelitos!P173:P177)</f>
        <v>16</v>
      </c>
    </row>
    <row r="30" spans="2:12" ht="13.35" customHeight="1" x14ac:dyDescent="0.2">
      <c r="B30" s="243" t="s">
        <v>1643</v>
      </c>
      <c r="C30" s="243"/>
      <c r="D30" s="63">
        <f>DatosDelitos!C178</f>
        <v>199</v>
      </c>
      <c r="E30" s="64">
        <f>DatosDelitos!H178</f>
        <v>86</v>
      </c>
      <c r="F30" s="64">
        <f>DatosDelitos!I178</f>
        <v>91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554</v>
      </c>
    </row>
    <row r="31" spans="2:12" ht="13.35" customHeight="1" x14ac:dyDescent="0.2">
      <c r="B31" s="243" t="s">
        <v>1644</v>
      </c>
      <c r="C31" s="243"/>
      <c r="D31" s="63">
        <f>DatosDelitos!C186</f>
        <v>77</v>
      </c>
      <c r="E31" s="64">
        <f>DatosDelitos!H186</f>
        <v>27</v>
      </c>
      <c r="F31" s="64">
        <f>DatosDelitos!I186</f>
        <v>16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6</v>
      </c>
    </row>
    <row r="32" spans="2:12" ht="13.35" customHeight="1" x14ac:dyDescent="0.2">
      <c r="B32" s="243" t="s">
        <v>1645</v>
      </c>
      <c r="C32" s="243"/>
      <c r="D32" s="63">
        <f>DatosDelitos!C201</f>
        <v>30</v>
      </c>
      <c r="E32" s="64">
        <f>DatosDelitos!H201</f>
        <v>1</v>
      </c>
      <c r="F32" s="64">
        <f>DatosDelitos!I201</f>
        <v>1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0</v>
      </c>
      <c r="K32" s="64">
        <f>DatosDelitos!O201</f>
        <v>0</v>
      </c>
      <c r="L32" s="64">
        <f>DatosDelitos!P201</f>
        <v>0</v>
      </c>
    </row>
    <row r="33" spans="2:13" ht="13.35" customHeight="1" x14ac:dyDescent="0.2">
      <c r="B33" s="243" t="s">
        <v>1646</v>
      </c>
      <c r="C33" s="243"/>
      <c r="D33" s="63">
        <f>DatosDelitos!C223</f>
        <v>479</v>
      </c>
      <c r="E33" s="64">
        <f>DatosDelitos!H223</f>
        <v>137</v>
      </c>
      <c r="F33" s="64">
        <f>DatosDelitos!I223</f>
        <v>113</v>
      </c>
      <c r="G33" s="64">
        <f>DatosDelitos!J223</f>
        <v>0</v>
      </c>
      <c r="H33" s="64">
        <f>DatosDelitos!K223</f>
        <v>1</v>
      </c>
      <c r="I33" s="64">
        <f>DatosDelitos!L223</f>
        <v>0</v>
      </c>
      <c r="J33" s="64">
        <f>DatosDelitos!M223</f>
        <v>0</v>
      </c>
      <c r="K33" s="64">
        <f>DatosDelitos!O223</f>
        <v>20</v>
      </c>
      <c r="L33" s="64">
        <f>DatosDelitos!P223</f>
        <v>133</v>
      </c>
    </row>
    <row r="34" spans="2:13" ht="13.35" customHeight="1" x14ac:dyDescent="0.2">
      <c r="B34" s="243" t="s">
        <v>1647</v>
      </c>
      <c r="C34" s="243"/>
      <c r="D34" s="63">
        <f>DatosDelitos!C244</f>
        <v>0</v>
      </c>
      <c r="E34" s="64">
        <f>DatosDelitos!H244</f>
        <v>0</v>
      </c>
      <c r="F34" s="64">
        <f>DatosDelitos!I244</f>
        <v>2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1</v>
      </c>
    </row>
    <row r="35" spans="2:13" ht="13.35" customHeight="1" x14ac:dyDescent="0.2">
      <c r="B35" s="243" t="s">
        <v>1648</v>
      </c>
      <c r="C35" s="243"/>
      <c r="D35" s="63">
        <f>DatosDelitos!C271</f>
        <v>101</v>
      </c>
      <c r="E35" s="64">
        <f>DatosDelitos!H271</f>
        <v>52</v>
      </c>
      <c r="F35" s="64">
        <f>DatosDelitos!I271</f>
        <v>55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0</v>
      </c>
      <c r="L35" s="64">
        <f>DatosDelitos!P271</f>
        <v>62</v>
      </c>
    </row>
    <row r="36" spans="2:13" ht="38.25" customHeight="1" x14ac:dyDescent="0.2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3" t="s">
        <v>1651</v>
      </c>
      <c r="C38" s="243"/>
      <c r="D38" s="63">
        <f>DatosDelitos!C312+DatosDelitos!C318+DatosDelitos!C320</f>
        <v>4</v>
      </c>
      <c r="E38" s="64">
        <f>DatosDelitos!H312+DatosDelitos!H318+DatosDelitos!H320</f>
        <v>2</v>
      </c>
      <c r="F38" s="64">
        <f>DatosDelitos!I312+DatosDelitos!I318+DatosDelitos!I320</f>
        <v>1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0</v>
      </c>
    </row>
    <row r="39" spans="2:13" ht="13.35" customHeight="1" x14ac:dyDescent="0.2">
      <c r="B39" s="243" t="s">
        <v>1652</v>
      </c>
      <c r="C39" s="243"/>
      <c r="D39" s="63">
        <f>DatosDelitos!C323</f>
        <v>1251</v>
      </c>
      <c r="E39" s="64">
        <f>DatosDelitos!H323</f>
        <v>0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0</v>
      </c>
    </row>
    <row r="40" spans="2:13" ht="13.35" customHeight="1" x14ac:dyDescent="0.2">
      <c r="B40" s="243" t="s">
        <v>1653</v>
      </c>
      <c r="C40" s="243"/>
      <c r="D40" s="63">
        <f>DatosDelitos!C325</f>
        <v>1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35" customHeight="1" x14ac:dyDescent="0.2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6" t="s">
        <v>956</v>
      </c>
      <c r="C43" s="246"/>
      <c r="D43" s="66">
        <f>SUM(D11:D42)</f>
        <v>6991</v>
      </c>
      <c r="E43" s="66">
        <f t="shared" ref="E43:L43" si="0">SUM(E11:E42)</f>
        <v>1115</v>
      </c>
      <c r="F43" s="66">
        <f t="shared" si="0"/>
        <v>962</v>
      </c>
      <c r="G43" s="66">
        <f t="shared" si="0"/>
        <v>14</v>
      </c>
      <c r="H43" s="66">
        <f t="shared" si="0"/>
        <v>12</v>
      </c>
      <c r="I43" s="66">
        <f t="shared" si="0"/>
        <v>1</v>
      </c>
      <c r="J43" s="66">
        <f t="shared" si="0"/>
        <v>1</v>
      </c>
      <c r="K43" s="66">
        <f t="shared" si="0"/>
        <v>93</v>
      </c>
      <c r="L43" s="66">
        <f t="shared" si="0"/>
        <v>1397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245" t="s">
        <v>1657</v>
      </c>
      <c r="C50" s="245"/>
      <c r="D50" s="69">
        <f>DatosDelitos!F13-DatosDelitos!F17</f>
        <v>5</v>
      </c>
      <c r="E50" s="69">
        <f>DatosDelitos!G13-DatosDelitos!G17</f>
        <v>20</v>
      </c>
    </row>
    <row r="51" spans="2:5" ht="13.35" customHeight="1" x14ac:dyDescent="0.2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5" t="s">
        <v>1629</v>
      </c>
      <c r="C54" s="245"/>
      <c r="D54" s="69">
        <f>DatosDelitos!F17+DatosDelitos!F44</f>
        <v>216</v>
      </c>
      <c r="E54" s="69">
        <f>DatosDelitos!G17+DatosDelitos!G44</f>
        <v>63</v>
      </c>
    </row>
    <row r="55" spans="2:5" ht="13.35" customHeight="1" x14ac:dyDescent="0.25">
      <c r="B55" s="245" t="s">
        <v>1630</v>
      </c>
      <c r="C55" s="245"/>
      <c r="D55" s="69">
        <f>DatosDelitos!F30</f>
        <v>9</v>
      </c>
      <c r="E55" s="69">
        <f>DatosDelitos!G30</f>
        <v>45</v>
      </c>
    </row>
    <row r="56" spans="2:5" ht="13.35" customHeight="1" x14ac:dyDescent="0.25">
      <c r="B56" s="245" t="s">
        <v>1631</v>
      </c>
      <c r="C56" s="245"/>
      <c r="D56" s="69">
        <f>DatosDelitos!F42-DatosDelitos!F44</f>
        <v>4</v>
      </c>
      <c r="E56" s="69">
        <f>DatosDelitos!G42-DatosDelitos!G44</f>
        <v>0</v>
      </c>
    </row>
    <row r="57" spans="2:5" ht="13.35" customHeight="1" x14ac:dyDescent="0.25">
      <c r="B57" s="245" t="s">
        <v>1632</v>
      </c>
      <c r="C57" s="245"/>
      <c r="D57" s="69">
        <f>DatosDelitos!F50</f>
        <v>0</v>
      </c>
      <c r="E57" s="69">
        <f>DatosDelitos!G50</f>
        <v>0</v>
      </c>
    </row>
    <row r="58" spans="2:5" ht="13.35" customHeight="1" x14ac:dyDescent="0.2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5" t="s">
        <v>1658</v>
      </c>
      <c r="C59" s="245"/>
      <c r="D59" s="69">
        <f>DatosDelitos!F74</f>
        <v>0</v>
      </c>
      <c r="E59" s="69">
        <f>DatosDelitos!G74</f>
        <v>0</v>
      </c>
    </row>
    <row r="60" spans="2:5" ht="13.35" customHeight="1" x14ac:dyDescent="0.25">
      <c r="B60" s="245" t="s">
        <v>1635</v>
      </c>
      <c r="C60" s="245"/>
      <c r="D60" s="69">
        <f>DatosDelitos!F82</f>
        <v>0</v>
      </c>
      <c r="E60" s="69">
        <f>DatosDelitos!G82</f>
        <v>1</v>
      </c>
    </row>
    <row r="61" spans="2:5" ht="13.35" customHeight="1" x14ac:dyDescent="0.25">
      <c r="B61" s="245" t="s">
        <v>1636</v>
      </c>
      <c r="C61" s="245"/>
      <c r="D61" s="69">
        <f>DatosDelitos!F85</f>
        <v>1</v>
      </c>
      <c r="E61" s="69">
        <f>DatosDelitos!G85</f>
        <v>0</v>
      </c>
    </row>
    <row r="62" spans="2:5" ht="13.35" customHeight="1" x14ac:dyDescent="0.25">
      <c r="B62" s="245" t="s">
        <v>978</v>
      </c>
      <c r="C62" s="245"/>
      <c r="D62" s="69">
        <f>DatosDelitos!F97</f>
        <v>15</v>
      </c>
      <c r="E62" s="69">
        <f>DatosDelitos!G97</f>
        <v>29</v>
      </c>
    </row>
    <row r="63" spans="2:5" ht="27" customHeight="1" x14ac:dyDescent="0.2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5" t="s">
        <v>1640</v>
      </c>
      <c r="C66" s="245"/>
      <c r="D66" s="69">
        <f>DatosDelitos!F147</f>
        <v>0</v>
      </c>
      <c r="E66" s="69">
        <f>DatosDelitos!G147</f>
        <v>0</v>
      </c>
    </row>
    <row r="67" spans="2:5" ht="13.35" customHeight="1" x14ac:dyDescent="0.25">
      <c r="B67" s="245" t="s">
        <v>1641</v>
      </c>
      <c r="C67" s="245"/>
      <c r="D67" s="69">
        <f>DatosDelitos!F156+SUM(DatosDelitos!F167:G172)</f>
        <v>0</v>
      </c>
      <c r="E67" s="69">
        <f>DatosDelitos!G156+SUM(DatosDelitos!G167:H172)</f>
        <v>0</v>
      </c>
    </row>
    <row r="68" spans="2:5" ht="13.35" customHeight="1" x14ac:dyDescent="0.25">
      <c r="B68" s="245" t="s">
        <v>1642</v>
      </c>
      <c r="C68" s="245"/>
      <c r="D68" s="69">
        <f>SUM(DatosDelitos!F173:G177)</f>
        <v>0</v>
      </c>
      <c r="E68" s="69">
        <f>SUM(DatosDelitos!G173:H177)</f>
        <v>31</v>
      </c>
    </row>
    <row r="69" spans="2:5" ht="13.35" customHeight="1" x14ac:dyDescent="0.25">
      <c r="B69" s="245" t="s">
        <v>1643</v>
      </c>
      <c r="C69" s="245"/>
      <c r="D69" s="69">
        <f>DatosDelitos!F178</f>
        <v>496</v>
      </c>
      <c r="E69" s="69">
        <f>DatosDelitos!G178</f>
        <v>472</v>
      </c>
    </row>
    <row r="70" spans="2:5" ht="13.35" customHeight="1" x14ac:dyDescent="0.25">
      <c r="B70" s="245" t="s">
        <v>1644</v>
      </c>
      <c r="C70" s="245"/>
      <c r="D70" s="69">
        <f>DatosDelitos!F186</f>
        <v>0</v>
      </c>
      <c r="E70" s="69">
        <f>DatosDelitos!G186</f>
        <v>3</v>
      </c>
    </row>
    <row r="71" spans="2:5" ht="13.35" customHeight="1" x14ac:dyDescent="0.25">
      <c r="B71" s="245" t="s">
        <v>1645</v>
      </c>
      <c r="C71" s="245"/>
      <c r="D71" s="69">
        <f>DatosDelitos!F201</f>
        <v>0</v>
      </c>
      <c r="E71" s="69">
        <f>DatosDelitos!G201</f>
        <v>0</v>
      </c>
    </row>
    <row r="72" spans="2:5" ht="13.35" customHeight="1" x14ac:dyDescent="0.25">
      <c r="B72" s="245" t="s">
        <v>1646</v>
      </c>
      <c r="C72" s="245"/>
      <c r="D72" s="69">
        <f>DatosDelitos!F223</f>
        <v>65</v>
      </c>
      <c r="E72" s="69">
        <f>DatosDelitos!G223</f>
        <v>58</v>
      </c>
    </row>
    <row r="73" spans="2:5" ht="13.35" customHeight="1" x14ac:dyDescent="0.2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5" t="s">
        <v>1648</v>
      </c>
      <c r="C74" s="245"/>
      <c r="D74" s="69">
        <f>DatosDelitos!F271</f>
        <v>12</v>
      </c>
      <c r="E74" s="69">
        <f>DatosDelitos!G271</f>
        <v>14</v>
      </c>
    </row>
    <row r="75" spans="2:5" ht="38.25" customHeight="1" x14ac:dyDescent="0.2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" customHeight="1" x14ac:dyDescent="0.25">
      <c r="B78" s="245" t="s">
        <v>1652</v>
      </c>
      <c r="C78" s="245"/>
      <c r="D78" s="69">
        <f>DatosDelitos!F323</f>
        <v>2</v>
      </c>
      <c r="E78" s="69">
        <f>DatosDelitos!G323</f>
        <v>0</v>
      </c>
    </row>
    <row r="79" spans="2:5" ht="15" customHeight="1" x14ac:dyDescent="0.2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7" t="s">
        <v>1660</v>
      </c>
      <c r="C82" s="247"/>
      <c r="D82" s="69">
        <f>SUM(D49:D81)</f>
        <v>825</v>
      </c>
      <c r="E82" s="69">
        <f>SUM(E49:E81)</f>
        <v>736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5" t="s">
        <v>1628</v>
      </c>
      <c r="C87" s="245"/>
      <c r="D87" s="69">
        <f>DatosDelitos!N5+DatosDelitos!N13-DatosDelitos!N17</f>
        <v>0</v>
      </c>
    </row>
    <row r="88" spans="2:13" ht="13.35" customHeight="1" x14ac:dyDescent="0.25">
      <c r="B88" s="245" t="s">
        <v>329</v>
      </c>
      <c r="C88" s="245"/>
      <c r="D88" s="69">
        <f>DatosDelitos!N10</f>
        <v>0</v>
      </c>
    </row>
    <row r="89" spans="2:13" ht="13.35" customHeight="1" x14ac:dyDescent="0.25">
      <c r="B89" s="245" t="s">
        <v>347</v>
      </c>
      <c r="C89" s="245"/>
      <c r="D89" s="69">
        <f>DatosDelitos!N20</f>
        <v>0</v>
      </c>
    </row>
    <row r="90" spans="2:13" ht="13.35" customHeight="1" x14ac:dyDescent="0.25">
      <c r="B90" s="245" t="s">
        <v>352</v>
      </c>
      <c r="C90" s="245"/>
      <c r="D90" s="69">
        <f>DatosDelitos!N23</f>
        <v>0</v>
      </c>
    </row>
    <row r="91" spans="2:13" ht="13.35" customHeight="1" x14ac:dyDescent="0.25">
      <c r="B91" s="245" t="s">
        <v>1662</v>
      </c>
      <c r="C91" s="245"/>
      <c r="D91" s="69">
        <f>SUM(DatosDelitos!N17,DatosDelitos!N44)</f>
        <v>2</v>
      </c>
    </row>
    <row r="92" spans="2:13" ht="13.35" customHeight="1" x14ac:dyDescent="0.25">
      <c r="B92" s="245" t="s">
        <v>1630</v>
      </c>
      <c r="C92" s="245"/>
      <c r="D92" s="69">
        <f>DatosDelitos!N30</f>
        <v>8</v>
      </c>
    </row>
    <row r="93" spans="2:13" ht="13.35" customHeight="1" x14ac:dyDescent="0.25">
      <c r="B93" s="245" t="s">
        <v>1631</v>
      </c>
      <c r="C93" s="245"/>
      <c r="D93" s="69">
        <f>DatosDelitos!N42-DatosDelitos!N44</f>
        <v>2</v>
      </c>
    </row>
    <row r="94" spans="2:13" ht="13.35" customHeight="1" x14ac:dyDescent="0.25">
      <c r="B94" s="245" t="s">
        <v>1632</v>
      </c>
      <c r="C94" s="245"/>
      <c r="D94" s="69">
        <f>DatosDelitos!N50</f>
        <v>2</v>
      </c>
    </row>
    <row r="95" spans="2:13" ht="13.35" customHeight="1" x14ac:dyDescent="0.25">
      <c r="B95" s="245" t="s">
        <v>1633</v>
      </c>
      <c r="C95" s="245"/>
      <c r="D95" s="69">
        <f>DatosDelitos!N72</f>
        <v>0</v>
      </c>
    </row>
    <row r="96" spans="2:13" ht="27" customHeight="1" x14ac:dyDescent="0.25">
      <c r="B96" s="245" t="s">
        <v>1658</v>
      </c>
      <c r="C96" s="245"/>
      <c r="D96" s="69">
        <f>DatosDelitos!N74</f>
        <v>1</v>
      </c>
    </row>
    <row r="97" spans="2:4" ht="13.35" customHeight="1" x14ac:dyDescent="0.25">
      <c r="B97" s="245" t="s">
        <v>1635</v>
      </c>
      <c r="C97" s="245"/>
      <c r="D97" s="69">
        <f>DatosDelitos!N82</f>
        <v>0</v>
      </c>
    </row>
    <row r="98" spans="2:4" ht="13.35" customHeight="1" x14ac:dyDescent="0.25">
      <c r="B98" s="245" t="s">
        <v>1636</v>
      </c>
      <c r="C98" s="245"/>
      <c r="D98" s="69">
        <f>DatosDelitos!N85</f>
        <v>6</v>
      </c>
    </row>
    <row r="99" spans="2:4" ht="13.35" customHeight="1" x14ac:dyDescent="0.25">
      <c r="B99" s="245" t="s">
        <v>978</v>
      </c>
      <c r="C99" s="245"/>
      <c r="D99" s="69">
        <f>DatosDelitos!N97</f>
        <v>17</v>
      </c>
    </row>
    <row r="100" spans="2:4" ht="27" customHeight="1" x14ac:dyDescent="0.25">
      <c r="B100" s="245" t="s">
        <v>1659</v>
      </c>
      <c r="C100" s="245"/>
      <c r="D100" s="69">
        <f>DatosDelitos!N131</f>
        <v>0</v>
      </c>
    </row>
    <row r="101" spans="2:4" ht="13.35" customHeight="1" x14ac:dyDescent="0.25">
      <c r="B101" s="245" t="s">
        <v>1638</v>
      </c>
      <c r="C101" s="245"/>
      <c r="D101" s="69">
        <f>DatosDelitos!N137</f>
        <v>1</v>
      </c>
    </row>
    <row r="102" spans="2:4" ht="13.35" customHeight="1" x14ac:dyDescent="0.25">
      <c r="B102" s="245" t="s">
        <v>1639</v>
      </c>
      <c r="C102" s="245"/>
      <c r="D102" s="69">
        <f>DatosDelitos!N144</f>
        <v>19</v>
      </c>
    </row>
    <row r="103" spans="2:4" ht="13.35" customHeight="1" x14ac:dyDescent="0.25">
      <c r="B103" s="245" t="s">
        <v>1663</v>
      </c>
      <c r="C103" s="245"/>
      <c r="D103" s="69">
        <f>DatosDelitos!N148</f>
        <v>12</v>
      </c>
    </row>
    <row r="104" spans="2:4" ht="13.35" customHeight="1" x14ac:dyDescent="0.25">
      <c r="B104" s="245" t="s">
        <v>1206</v>
      </c>
      <c r="C104" s="245"/>
      <c r="D104" s="69">
        <f>SUM(DatosDelitos!N149,DatosDelitos!N150)</f>
        <v>0</v>
      </c>
    </row>
    <row r="105" spans="2:4" ht="13.35" customHeight="1" x14ac:dyDescent="0.25">
      <c r="B105" s="245" t="s">
        <v>1204</v>
      </c>
      <c r="C105" s="245"/>
      <c r="D105" s="69">
        <f>SUM(DatosDelitos!N151:N155)</f>
        <v>11</v>
      </c>
    </row>
    <row r="106" spans="2:4" ht="13.35" customHeight="1" x14ac:dyDescent="0.25">
      <c r="B106" s="245" t="s">
        <v>1641</v>
      </c>
      <c r="C106" s="245"/>
      <c r="D106" s="69">
        <f>SUM(SUM(DatosDelitos!N157:N160),SUM(DatosDelitos!N167:N172))</f>
        <v>0</v>
      </c>
    </row>
    <row r="107" spans="2:4" ht="13.35" customHeight="1" x14ac:dyDescent="0.25">
      <c r="B107" s="245" t="s">
        <v>1664</v>
      </c>
      <c r="C107" s="245"/>
      <c r="D107" s="69">
        <f>SUM(DatosDelitos!N161:N165)</f>
        <v>7</v>
      </c>
    </row>
    <row r="108" spans="2:4" ht="13.35" customHeight="1" x14ac:dyDescent="0.25">
      <c r="B108" s="245" t="s">
        <v>1642</v>
      </c>
      <c r="C108" s="245"/>
      <c r="D108" s="69">
        <f>SUM(DatosDelitos!N173:N177)</f>
        <v>1</v>
      </c>
    </row>
    <row r="109" spans="2:4" ht="13.35" customHeight="1" x14ac:dyDescent="0.25">
      <c r="B109" s="245" t="s">
        <v>1643</v>
      </c>
      <c r="C109" s="245"/>
      <c r="D109" s="69">
        <f>DatosDelitos!N178</f>
        <v>0</v>
      </c>
    </row>
    <row r="110" spans="2:4" ht="13.35" customHeight="1" x14ac:dyDescent="0.25">
      <c r="B110" s="245" t="s">
        <v>1644</v>
      </c>
      <c r="C110" s="245"/>
      <c r="D110" s="69">
        <f>DatosDelitos!N186</f>
        <v>3</v>
      </c>
    </row>
    <row r="111" spans="2:4" ht="13.35" customHeight="1" x14ac:dyDescent="0.25">
      <c r="B111" s="245" t="s">
        <v>1645</v>
      </c>
      <c r="C111" s="245"/>
      <c r="D111" s="69">
        <f>DatosDelitos!N201</f>
        <v>32</v>
      </c>
    </row>
    <row r="112" spans="2:4" ht="13.35" customHeight="1" x14ac:dyDescent="0.25">
      <c r="B112" s="245" t="s">
        <v>1646</v>
      </c>
      <c r="C112" s="245"/>
      <c r="D112" s="69">
        <f>DatosDelitos!N223</f>
        <v>4</v>
      </c>
    </row>
    <row r="113" spans="2:4" ht="13.35" customHeight="1" x14ac:dyDescent="0.25">
      <c r="B113" s="245" t="s">
        <v>1647</v>
      </c>
      <c r="C113" s="245"/>
      <c r="D113" s="69">
        <f>DatosDelitos!N244</f>
        <v>1</v>
      </c>
    </row>
    <row r="114" spans="2:4" ht="13.35" customHeight="1" x14ac:dyDescent="0.25">
      <c r="B114" s="245" t="s">
        <v>1648</v>
      </c>
      <c r="C114" s="245"/>
      <c r="D114" s="69">
        <f>DatosDelitos!N271</f>
        <v>1</v>
      </c>
    </row>
    <row r="115" spans="2:4" ht="38.25" customHeight="1" x14ac:dyDescent="0.25">
      <c r="B115" s="245" t="s">
        <v>1649</v>
      </c>
      <c r="C115" s="245"/>
      <c r="D115" s="69">
        <f>DatosDelitos!N301</f>
        <v>0</v>
      </c>
    </row>
    <row r="116" spans="2:4" ht="13.35" customHeight="1" x14ac:dyDescent="0.25">
      <c r="B116" s="245" t="s">
        <v>1650</v>
      </c>
      <c r="C116" s="245"/>
      <c r="D116" s="69">
        <f>DatosDelitos!N305</f>
        <v>0</v>
      </c>
    </row>
    <row r="117" spans="2:4" ht="13.35" customHeight="1" x14ac:dyDescent="0.25">
      <c r="B117" s="245" t="s">
        <v>1651</v>
      </c>
      <c r="C117" s="245"/>
      <c r="D117" s="69">
        <f>DatosDelitos!N312+DatosDelitos!N320</f>
        <v>0</v>
      </c>
    </row>
    <row r="118" spans="2:4" ht="13.35" customHeight="1" x14ac:dyDescent="0.25">
      <c r="B118" s="245" t="s">
        <v>918</v>
      </c>
      <c r="C118" s="245"/>
      <c r="D118" s="69">
        <f>DatosDelitos!N318</f>
        <v>0</v>
      </c>
    </row>
    <row r="119" spans="2:4" ht="14.1" customHeight="1" x14ac:dyDescent="0.25">
      <c r="B119" s="245" t="s">
        <v>1652</v>
      </c>
      <c r="C119" s="245"/>
      <c r="D119" s="69">
        <f>DatosDelitos!N323</f>
        <v>2</v>
      </c>
    </row>
    <row r="120" spans="2:4" ht="12.75" customHeight="1" x14ac:dyDescent="0.25">
      <c r="B120" s="247" t="s">
        <v>1653</v>
      </c>
      <c r="C120" s="247"/>
      <c r="D120" s="69">
        <f>DatosDelitos!N325</f>
        <v>0</v>
      </c>
    </row>
    <row r="121" spans="2:4" ht="15" customHeight="1" x14ac:dyDescent="0.25">
      <c r="B121" s="247" t="s">
        <v>952</v>
      </c>
      <c r="C121" s="247"/>
      <c r="D121" s="69">
        <f>DatosDelitos!N337</f>
        <v>0</v>
      </c>
    </row>
    <row r="122" spans="2:4" ht="15" customHeight="1" x14ac:dyDescent="0.25">
      <c r="B122" s="247" t="s">
        <v>1654</v>
      </c>
      <c r="C122" s="247"/>
      <c r="D122" s="69">
        <f>DatosDelitos!N339</f>
        <v>0</v>
      </c>
    </row>
    <row r="123" spans="2:4" ht="15" customHeight="1" x14ac:dyDescent="0.25">
      <c r="B123" s="245" t="s">
        <v>1660</v>
      </c>
      <c r="C123" s="245"/>
      <c r="D123" s="69">
        <f>SUM(D87:D122)</f>
        <v>132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9" t="s">
        <v>318</v>
      </c>
      <c r="B5" s="200"/>
      <c r="C5" s="24">
        <v>93</v>
      </c>
      <c r="D5" s="24">
        <v>22</v>
      </c>
      <c r="E5" s="25">
        <v>3.2272727272727302</v>
      </c>
      <c r="F5" s="24">
        <v>0</v>
      </c>
      <c r="G5" s="24">
        <v>0</v>
      </c>
      <c r="H5" s="24">
        <v>1</v>
      </c>
      <c r="I5" s="24">
        <v>2</v>
      </c>
      <c r="J5" s="24">
        <v>2</v>
      </c>
      <c r="K5" s="24">
        <v>3</v>
      </c>
      <c r="L5" s="24">
        <v>1</v>
      </c>
      <c r="M5" s="24">
        <v>1</v>
      </c>
      <c r="N5" s="24">
        <v>0</v>
      </c>
      <c r="O5" s="24">
        <v>3</v>
      </c>
      <c r="P5" s="26">
        <v>7</v>
      </c>
    </row>
    <row r="6" spans="1:16" x14ac:dyDescent="0.25">
      <c r="A6" s="27" t="s">
        <v>319</v>
      </c>
      <c r="B6" s="27" t="s">
        <v>320</v>
      </c>
      <c r="C6" s="12">
        <v>77</v>
      </c>
      <c r="D6" s="12">
        <v>20</v>
      </c>
      <c r="E6" s="28">
        <v>2.85</v>
      </c>
      <c r="F6" s="12">
        <v>0</v>
      </c>
      <c r="G6" s="12">
        <v>0</v>
      </c>
      <c r="H6" s="12">
        <v>0</v>
      </c>
      <c r="I6" s="12">
        <v>0</v>
      </c>
      <c r="J6" s="12">
        <v>2</v>
      </c>
      <c r="K6" s="12">
        <v>3</v>
      </c>
      <c r="L6" s="12">
        <v>1</v>
      </c>
      <c r="M6" s="12">
        <v>1</v>
      </c>
      <c r="N6" s="12">
        <v>0</v>
      </c>
      <c r="O6" s="12">
        <v>3</v>
      </c>
      <c r="P6" s="22">
        <v>2</v>
      </c>
    </row>
    <row r="7" spans="1:16" x14ac:dyDescent="0.25">
      <c r="A7" s="27" t="s">
        <v>321</v>
      </c>
      <c r="B7" s="27" t="s">
        <v>322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25">
      <c r="A8" s="27" t="s">
        <v>323</v>
      </c>
      <c r="B8" s="27" t="s">
        <v>324</v>
      </c>
      <c r="C8" s="12">
        <v>15</v>
      </c>
      <c r="D8" s="12">
        <v>2</v>
      </c>
      <c r="E8" s="28">
        <v>6.5</v>
      </c>
      <c r="F8" s="12">
        <v>0</v>
      </c>
      <c r="G8" s="12">
        <v>0</v>
      </c>
      <c r="H8" s="12">
        <v>1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5</v>
      </c>
    </row>
    <row r="9" spans="1:16" x14ac:dyDescent="0.25">
      <c r="A9" s="27" t="s">
        <v>325</v>
      </c>
      <c r="B9" s="27" t="s">
        <v>326</v>
      </c>
      <c r="C9" s="12">
        <v>1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9" t="s">
        <v>327</v>
      </c>
      <c r="B10" s="200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9" t="s">
        <v>332</v>
      </c>
      <c r="B13" s="200"/>
      <c r="C13" s="24">
        <v>1593</v>
      </c>
      <c r="D13" s="24">
        <v>1746</v>
      </c>
      <c r="E13" s="25">
        <v>-8.7628865979381396E-2</v>
      </c>
      <c r="F13" s="24">
        <v>149</v>
      </c>
      <c r="G13" s="24">
        <v>76</v>
      </c>
      <c r="H13" s="24">
        <v>219</v>
      </c>
      <c r="I13" s="24">
        <v>229</v>
      </c>
      <c r="J13" s="24">
        <v>2</v>
      </c>
      <c r="K13" s="24">
        <v>1</v>
      </c>
      <c r="L13" s="24">
        <v>0</v>
      </c>
      <c r="M13" s="24">
        <v>0</v>
      </c>
      <c r="N13" s="24">
        <v>1</v>
      </c>
      <c r="O13" s="24">
        <v>10</v>
      </c>
      <c r="P13" s="26">
        <v>215</v>
      </c>
    </row>
    <row r="14" spans="1:16" x14ac:dyDescent="0.25">
      <c r="A14" s="27" t="s">
        <v>333</v>
      </c>
      <c r="B14" s="27" t="s">
        <v>334</v>
      </c>
      <c r="C14" s="12">
        <v>884</v>
      </c>
      <c r="D14" s="12">
        <v>934</v>
      </c>
      <c r="E14" s="28">
        <v>-5.3533190578158502E-2</v>
      </c>
      <c r="F14" s="12">
        <v>5</v>
      </c>
      <c r="G14" s="12">
        <v>18</v>
      </c>
      <c r="H14" s="12">
        <v>107</v>
      </c>
      <c r="I14" s="12">
        <v>121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3</v>
      </c>
      <c r="P14" s="22">
        <v>83</v>
      </c>
    </row>
    <row r="15" spans="1:16" x14ac:dyDescent="0.25">
      <c r="A15" s="27" t="s">
        <v>335</v>
      </c>
      <c r="B15" s="27" t="s">
        <v>336</v>
      </c>
      <c r="C15" s="12">
        <v>2</v>
      </c>
      <c r="D15" s="12">
        <v>7</v>
      </c>
      <c r="E15" s="28">
        <v>-0.71428571428571397</v>
      </c>
      <c r="F15" s="12">
        <v>0</v>
      </c>
      <c r="G15" s="12">
        <v>0</v>
      </c>
      <c r="H15" s="12">
        <v>0</v>
      </c>
      <c r="I15" s="12">
        <v>6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25">
      <c r="A16" s="27" t="s">
        <v>337</v>
      </c>
      <c r="B16" s="27" t="s">
        <v>338</v>
      </c>
      <c r="C16" s="12">
        <v>263</v>
      </c>
      <c r="D16" s="12">
        <v>387</v>
      </c>
      <c r="E16" s="28">
        <v>-0.32041343669250599</v>
      </c>
      <c r="F16" s="12">
        <v>0</v>
      </c>
      <c r="G16" s="12">
        <v>2</v>
      </c>
      <c r="H16" s="12">
        <v>20</v>
      </c>
      <c r="I16" s="12">
        <v>14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8</v>
      </c>
    </row>
    <row r="17" spans="1:16" ht="33.75" x14ac:dyDescent="0.25">
      <c r="A17" s="27" t="s">
        <v>339</v>
      </c>
      <c r="B17" s="27" t="s">
        <v>340</v>
      </c>
      <c r="C17" s="12">
        <v>444</v>
      </c>
      <c r="D17" s="12">
        <v>417</v>
      </c>
      <c r="E17" s="28">
        <v>6.4748201438848907E-2</v>
      </c>
      <c r="F17" s="12">
        <v>144</v>
      </c>
      <c r="G17" s="12">
        <v>56</v>
      </c>
      <c r="H17" s="12">
        <v>92</v>
      </c>
      <c r="I17" s="12">
        <v>88</v>
      </c>
      <c r="J17" s="12">
        <v>1</v>
      </c>
      <c r="K17" s="12">
        <v>0</v>
      </c>
      <c r="L17" s="12">
        <v>0</v>
      </c>
      <c r="M17" s="12">
        <v>0</v>
      </c>
      <c r="N17" s="12">
        <v>1</v>
      </c>
      <c r="O17" s="12">
        <v>7</v>
      </c>
      <c r="P17" s="22">
        <v>124</v>
      </c>
    </row>
    <row r="18" spans="1:16" x14ac:dyDescent="0.25">
      <c r="A18" s="27" t="s">
        <v>341</v>
      </c>
      <c r="B18" s="27" t="s">
        <v>342</v>
      </c>
      <c r="C18" s="12">
        <v>0</v>
      </c>
      <c r="D18" s="12">
        <v>0</v>
      </c>
      <c r="E18" s="28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1</v>
      </c>
      <c r="E19" s="28">
        <v>-1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9" t="s">
        <v>345</v>
      </c>
      <c r="B20" s="200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9" t="s">
        <v>363</v>
      </c>
      <c r="B30" s="200"/>
      <c r="C30" s="24">
        <v>418</v>
      </c>
      <c r="D30" s="24">
        <v>435</v>
      </c>
      <c r="E30" s="25">
        <v>-3.90804597701149E-2</v>
      </c>
      <c r="F30" s="24">
        <v>9</v>
      </c>
      <c r="G30" s="24">
        <v>45</v>
      </c>
      <c r="H30" s="24">
        <v>30</v>
      </c>
      <c r="I30" s="24">
        <v>79</v>
      </c>
      <c r="J30" s="24">
        <v>0</v>
      </c>
      <c r="K30" s="24">
        <v>0</v>
      </c>
      <c r="L30" s="24">
        <v>0</v>
      </c>
      <c r="M30" s="24">
        <v>0</v>
      </c>
      <c r="N30" s="24">
        <v>8</v>
      </c>
      <c r="O30" s="24">
        <v>1</v>
      </c>
      <c r="P30" s="26">
        <v>62</v>
      </c>
    </row>
    <row r="31" spans="1:16" x14ac:dyDescent="0.25">
      <c r="A31" s="27" t="s">
        <v>364</v>
      </c>
      <c r="B31" s="27" t="s">
        <v>365</v>
      </c>
      <c r="C31" s="12">
        <v>2</v>
      </c>
      <c r="D31" s="12">
        <v>6</v>
      </c>
      <c r="E31" s="28">
        <v>-0.66666666666666696</v>
      </c>
      <c r="F31" s="12">
        <v>0</v>
      </c>
      <c r="G31" s="12">
        <v>0</v>
      </c>
      <c r="H31" s="12">
        <v>1</v>
      </c>
      <c r="I31" s="12">
        <v>2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1</v>
      </c>
    </row>
    <row r="32" spans="1:16" x14ac:dyDescent="0.25">
      <c r="A32" s="27" t="s">
        <v>366</v>
      </c>
      <c r="B32" s="27" t="s">
        <v>367</v>
      </c>
      <c r="C32" s="12">
        <v>0</v>
      </c>
      <c r="D32" s="12">
        <v>3</v>
      </c>
      <c r="E32" s="28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237</v>
      </c>
      <c r="D33" s="12">
        <v>234</v>
      </c>
      <c r="E33" s="28">
        <v>1.2820512820512799E-2</v>
      </c>
      <c r="F33" s="12">
        <v>4</v>
      </c>
      <c r="G33" s="12">
        <v>15</v>
      </c>
      <c r="H33" s="12">
        <v>13</v>
      </c>
      <c r="I33" s="12">
        <v>34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</v>
      </c>
      <c r="P33" s="22">
        <v>26</v>
      </c>
    </row>
    <row r="34" spans="1:16" x14ac:dyDescent="0.25">
      <c r="A34" s="27" t="s">
        <v>370</v>
      </c>
      <c r="B34" s="27" t="s">
        <v>371</v>
      </c>
      <c r="C34" s="12">
        <v>9</v>
      </c>
      <c r="D34" s="12">
        <v>2</v>
      </c>
      <c r="E34" s="28">
        <v>3.5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0</v>
      </c>
    </row>
    <row r="35" spans="1:16" x14ac:dyDescent="0.25">
      <c r="A35" s="27" t="s">
        <v>372</v>
      </c>
      <c r="B35" s="27" t="s">
        <v>373</v>
      </c>
      <c r="C35" s="12">
        <v>84</v>
      </c>
      <c r="D35" s="12">
        <v>106</v>
      </c>
      <c r="E35" s="28">
        <v>-0.20754716981132099</v>
      </c>
      <c r="F35" s="12">
        <v>0</v>
      </c>
      <c r="G35" s="12">
        <v>4</v>
      </c>
      <c r="H35" s="12">
        <v>4</v>
      </c>
      <c r="I35" s="12">
        <v>10</v>
      </c>
      <c r="J35" s="12">
        <v>0</v>
      </c>
      <c r="K35" s="12">
        <v>0</v>
      </c>
      <c r="L35" s="12">
        <v>0</v>
      </c>
      <c r="M35" s="12">
        <v>0</v>
      </c>
      <c r="N35" s="12">
        <v>5</v>
      </c>
      <c r="O35" s="12">
        <v>0</v>
      </c>
      <c r="P35" s="22">
        <v>10</v>
      </c>
    </row>
    <row r="36" spans="1:16" ht="22.5" x14ac:dyDescent="0.25">
      <c r="A36" s="27" t="s">
        <v>374</v>
      </c>
      <c r="B36" s="27" t="s">
        <v>375</v>
      </c>
      <c r="C36" s="12">
        <v>25</v>
      </c>
      <c r="D36" s="12">
        <v>19</v>
      </c>
      <c r="E36" s="28">
        <v>0.31578947368421101</v>
      </c>
      <c r="F36" s="12">
        <v>5</v>
      </c>
      <c r="G36" s="12">
        <v>22</v>
      </c>
      <c r="H36" s="12">
        <v>5</v>
      </c>
      <c r="I36" s="12">
        <v>19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20</v>
      </c>
    </row>
    <row r="37" spans="1:16" ht="22.5" x14ac:dyDescent="0.25">
      <c r="A37" s="27" t="s">
        <v>376</v>
      </c>
      <c r="B37" s="27" t="s">
        <v>377</v>
      </c>
      <c r="C37" s="12">
        <v>6</v>
      </c>
      <c r="D37" s="12">
        <v>3</v>
      </c>
      <c r="E37" s="28">
        <v>1</v>
      </c>
      <c r="F37" s="12">
        <v>0</v>
      </c>
      <c r="G37" s="12">
        <v>4</v>
      </c>
      <c r="H37" s="12">
        <v>1</v>
      </c>
      <c r="I37" s="12">
        <v>5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3</v>
      </c>
    </row>
    <row r="38" spans="1:16" ht="22.5" x14ac:dyDescent="0.25">
      <c r="A38" s="27" t="s">
        <v>378</v>
      </c>
      <c r="B38" s="27" t="s">
        <v>379</v>
      </c>
      <c r="C38" s="12">
        <v>5</v>
      </c>
      <c r="D38" s="12">
        <v>4</v>
      </c>
      <c r="E38" s="28">
        <v>0.25</v>
      </c>
      <c r="F38" s="12">
        <v>0</v>
      </c>
      <c r="G38" s="12">
        <v>0</v>
      </c>
      <c r="H38" s="12">
        <v>0</v>
      </c>
      <c r="I38" s="12">
        <v>3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1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50</v>
      </c>
      <c r="D41" s="12">
        <v>58</v>
      </c>
      <c r="E41" s="28">
        <v>-0.13793103448275901</v>
      </c>
      <c r="F41" s="12">
        <v>0</v>
      </c>
      <c r="G41" s="12">
        <v>0</v>
      </c>
      <c r="H41" s="12">
        <v>6</v>
      </c>
      <c r="I41" s="12">
        <v>6</v>
      </c>
      <c r="J41" s="12">
        <v>0</v>
      </c>
      <c r="K41" s="12">
        <v>0</v>
      </c>
      <c r="L41" s="12">
        <v>0</v>
      </c>
      <c r="M41" s="12">
        <v>0</v>
      </c>
      <c r="N41" s="12">
        <v>3</v>
      </c>
      <c r="O41" s="12">
        <v>0</v>
      </c>
      <c r="P41" s="22">
        <v>1</v>
      </c>
    </row>
    <row r="42" spans="1:16" x14ac:dyDescent="0.25">
      <c r="A42" s="199" t="s">
        <v>386</v>
      </c>
      <c r="B42" s="200"/>
      <c r="C42" s="24">
        <v>279</v>
      </c>
      <c r="D42" s="24">
        <v>260</v>
      </c>
      <c r="E42" s="25">
        <v>7.3076923076923095E-2</v>
      </c>
      <c r="F42" s="24">
        <v>76</v>
      </c>
      <c r="G42" s="24">
        <v>7</v>
      </c>
      <c r="H42" s="24">
        <v>85</v>
      </c>
      <c r="I42" s="24">
        <v>45</v>
      </c>
      <c r="J42" s="24">
        <v>0</v>
      </c>
      <c r="K42" s="24">
        <v>0</v>
      </c>
      <c r="L42" s="24">
        <v>0</v>
      </c>
      <c r="M42" s="24">
        <v>0</v>
      </c>
      <c r="N42" s="24">
        <v>3</v>
      </c>
      <c r="O42" s="24">
        <v>1</v>
      </c>
      <c r="P42" s="26">
        <v>26</v>
      </c>
    </row>
    <row r="43" spans="1:16" x14ac:dyDescent="0.25">
      <c r="A43" s="27" t="s">
        <v>387</v>
      </c>
      <c r="B43" s="27" t="s">
        <v>388</v>
      </c>
      <c r="C43" s="12">
        <v>9</v>
      </c>
      <c r="D43" s="12">
        <v>14</v>
      </c>
      <c r="E43" s="28">
        <v>-0.35714285714285698</v>
      </c>
      <c r="F43" s="12">
        <v>4</v>
      </c>
      <c r="G43" s="12">
        <v>0</v>
      </c>
      <c r="H43" s="12">
        <v>1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1</v>
      </c>
    </row>
    <row r="44" spans="1:16" ht="22.5" x14ac:dyDescent="0.25">
      <c r="A44" s="27" t="s">
        <v>389</v>
      </c>
      <c r="B44" s="27" t="s">
        <v>390</v>
      </c>
      <c r="C44" s="12">
        <v>265</v>
      </c>
      <c r="D44" s="12">
        <v>237</v>
      </c>
      <c r="E44" s="28">
        <v>0.118143459915612</v>
      </c>
      <c r="F44" s="12">
        <v>72</v>
      </c>
      <c r="G44" s="12">
        <v>7</v>
      </c>
      <c r="H44" s="12">
        <v>83</v>
      </c>
      <c r="I44" s="12">
        <v>43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1</v>
      </c>
      <c r="P44" s="22">
        <v>25</v>
      </c>
    </row>
    <row r="45" spans="1:16" x14ac:dyDescent="0.25">
      <c r="A45" s="27" t="s">
        <v>391</v>
      </c>
      <c r="B45" s="27" t="s">
        <v>392</v>
      </c>
      <c r="C45" s="12">
        <v>2</v>
      </c>
      <c r="D45" s="12">
        <v>3</v>
      </c>
      <c r="E45" s="28">
        <v>-0.33333333333333298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0</v>
      </c>
      <c r="D46" s="12">
        <v>2</v>
      </c>
      <c r="E46" s="28">
        <v>-1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2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3</v>
      </c>
      <c r="D48" s="12">
        <v>4</v>
      </c>
      <c r="E48" s="28">
        <v>-0.25</v>
      </c>
      <c r="F48" s="12">
        <v>0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0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9" t="s">
        <v>401</v>
      </c>
      <c r="B50" s="200"/>
      <c r="C50" s="24">
        <v>188</v>
      </c>
      <c r="D50" s="24">
        <v>201</v>
      </c>
      <c r="E50" s="25">
        <v>-6.4676616915422896E-2</v>
      </c>
      <c r="F50" s="24">
        <v>0</v>
      </c>
      <c r="G50" s="24">
        <v>0</v>
      </c>
      <c r="H50" s="24">
        <v>28</v>
      </c>
      <c r="I50" s="24">
        <v>18</v>
      </c>
      <c r="J50" s="24">
        <v>8</v>
      </c>
      <c r="K50" s="24">
        <v>7</v>
      </c>
      <c r="L50" s="24">
        <v>0</v>
      </c>
      <c r="M50" s="24">
        <v>0</v>
      </c>
      <c r="N50" s="24">
        <v>2</v>
      </c>
      <c r="O50" s="24">
        <v>6</v>
      </c>
      <c r="P50" s="26">
        <v>18</v>
      </c>
    </row>
    <row r="51" spans="1:16" x14ac:dyDescent="0.25">
      <c r="A51" s="27" t="s">
        <v>402</v>
      </c>
      <c r="B51" s="27" t="s">
        <v>403</v>
      </c>
      <c r="C51" s="12">
        <v>131</v>
      </c>
      <c r="D51" s="12">
        <v>120</v>
      </c>
      <c r="E51" s="28">
        <v>9.1666666666666702E-2</v>
      </c>
      <c r="F51" s="12">
        <v>0</v>
      </c>
      <c r="G51" s="12">
        <v>0</v>
      </c>
      <c r="H51" s="12">
        <v>9</v>
      </c>
      <c r="I51" s="12">
        <v>9</v>
      </c>
      <c r="J51" s="12">
        <v>5</v>
      </c>
      <c r="K51" s="12">
        <v>1</v>
      </c>
      <c r="L51" s="12">
        <v>0</v>
      </c>
      <c r="M51" s="12">
        <v>0</v>
      </c>
      <c r="N51" s="12">
        <v>0</v>
      </c>
      <c r="O51" s="12">
        <v>3</v>
      </c>
      <c r="P51" s="22">
        <v>2</v>
      </c>
    </row>
    <row r="52" spans="1:16" x14ac:dyDescent="0.25">
      <c r="A52" s="27" t="s">
        <v>404</v>
      </c>
      <c r="B52" s="27" t="s">
        <v>405</v>
      </c>
      <c r="C52" s="12">
        <v>3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25">
      <c r="A53" s="27" t="s">
        <v>406</v>
      </c>
      <c r="B53" s="27" t="s">
        <v>407</v>
      </c>
      <c r="C53" s="12">
        <v>7</v>
      </c>
      <c r="D53" s="12">
        <v>33</v>
      </c>
      <c r="E53" s="28">
        <v>-0.78787878787878796</v>
      </c>
      <c r="F53" s="12">
        <v>0</v>
      </c>
      <c r="G53" s="12">
        <v>0</v>
      </c>
      <c r="H53" s="12">
        <v>7</v>
      </c>
      <c r="I53" s="12">
        <v>2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4</v>
      </c>
    </row>
    <row r="54" spans="1:16" ht="22.5" x14ac:dyDescent="0.25">
      <c r="A54" s="27" t="s">
        <v>408</v>
      </c>
      <c r="B54" s="27" t="s">
        <v>409</v>
      </c>
      <c r="C54" s="12">
        <v>0</v>
      </c>
      <c r="D54" s="12">
        <v>0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2</v>
      </c>
      <c r="E55" s="28">
        <v>-1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5</v>
      </c>
      <c r="D56" s="12">
        <v>7</v>
      </c>
      <c r="E56" s="28">
        <v>-0.28571428571428598</v>
      </c>
      <c r="F56" s="12">
        <v>0</v>
      </c>
      <c r="G56" s="12">
        <v>0</v>
      </c>
      <c r="H56" s="12">
        <v>4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2</v>
      </c>
      <c r="O56" s="12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2">
        <v>4</v>
      </c>
      <c r="D57" s="12">
        <v>5</v>
      </c>
      <c r="E57" s="28">
        <v>-0.2</v>
      </c>
      <c r="F57" s="12">
        <v>0</v>
      </c>
      <c r="G57" s="12">
        <v>0</v>
      </c>
      <c r="H57" s="12">
        <v>1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1</v>
      </c>
    </row>
    <row r="58" spans="1:16" ht="22.5" x14ac:dyDescent="0.25">
      <c r="A58" s="27" t="s">
        <v>416</v>
      </c>
      <c r="B58" s="27" t="s">
        <v>417</v>
      </c>
      <c r="C58" s="12">
        <v>0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4</v>
      </c>
      <c r="D59" s="12">
        <v>2</v>
      </c>
      <c r="E59" s="28">
        <v>1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3</v>
      </c>
      <c r="D60" s="12">
        <v>3</v>
      </c>
      <c r="E60" s="28">
        <v>0</v>
      </c>
      <c r="F60" s="12">
        <v>0</v>
      </c>
      <c r="G60" s="12">
        <v>0</v>
      </c>
      <c r="H60" s="12">
        <v>3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3</v>
      </c>
      <c r="D61" s="12">
        <v>2</v>
      </c>
      <c r="E61" s="28">
        <v>0.5</v>
      </c>
      <c r="F61" s="12">
        <v>0</v>
      </c>
      <c r="G61" s="12">
        <v>0</v>
      </c>
      <c r="H61" s="12">
        <v>3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2</v>
      </c>
    </row>
    <row r="62" spans="1:16" x14ac:dyDescent="0.25">
      <c r="A62" s="27" t="s">
        <v>424</v>
      </c>
      <c r="B62" s="27" t="s">
        <v>425</v>
      </c>
      <c r="C62" s="12">
        <v>1</v>
      </c>
      <c r="D62" s="12">
        <v>0</v>
      </c>
      <c r="E62" s="28">
        <v>0</v>
      </c>
      <c r="F62" s="12">
        <v>0</v>
      </c>
      <c r="G62" s="12">
        <v>0</v>
      </c>
      <c r="H62" s="12">
        <v>1</v>
      </c>
      <c r="I62" s="12">
        <v>1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2">
        <v>1</v>
      </c>
      <c r="D63" s="12">
        <v>13</v>
      </c>
      <c r="E63" s="28">
        <v>-0.92307692307692302</v>
      </c>
      <c r="F63" s="12">
        <v>0</v>
      </c>
      <c r="G63" s="12">
        <v>0</v>
      </c>
      <c r="H63" s="12">
        <v>0</v>
      </c>
      <c r="I63" s="12">
        <v>0</v>
      </c>
      <c r="J63" s="12">
        <v>1</v>
      </c>
      <c r="K63" s="12">
        <v>1</v>
      </c>
      <c r="L63" s="12">
        <v>0</v>
      </c>
      <c r="M63" s="12">
        <v>0</v>
      </c>
      <c r="N63" s="12">
        <v>0</v>
      </c>
      <c r="O63" s="12">
        <v>0</v>
      </c>
      <c r="P63" s="22">
        <v>1</v>
      </c>
    </row>
    <row r="64" spans="1:16" ht="22.5" x14ac:dyDescent="0.25">
      <c r="A64" s="27" t="s">
        <v>428</v>
      </c>
      <c r="B64" s="27" t="s">
        <v>429</v>
      </c>
      <c r="C64" s="12">
        <v>25</v>
      </c>
      <c r="D64" s="12">
        <v>8</v>
      </c>
      <c r="E64" s="28">
        <v>2.125</v>
      </c>
      <c r="F64" s="12">
        <v>0</v>
      </c>
      <c r="G64" s="12">
        <v>0</v>
      </c>
      <c r="H64" s="12">
        <v>0</v>
      </c>
      <c r="I64" s="12">
        <v>2</v>
      </c>
      <c r="J64" s="12">
        <v>2</v>
      </c>
      <c r="K64" s="12">
        <v>3</v>
      </c>
      <c r="L64" s="12">
        <v>0</v>
      </c>
      <c r="M64" s="12">
        <v>0</v>
      </c>
      <c r="N64" s="12">
        <v>0</v>
      </c>
      <c r="O64" s="12">
        <v>3</v>
      </c>
      <c r="P64" s="22">
        <v>7</v>
      </c>
    </row>
    <row r="65" spans="1:16" ht="33.75" x14ac:dyDescent="0.25">
      <c r="A65" s="27" t="s">
        <v>430</v>
      </c>
      <c r="B65" s="27" t="s">
        <v>431</v>
      </c>
      <c r="C65" s="12">
        <v>1</v>
      </c>
      <c r="D65" s="12">
        <v>2</v>
      </c>
      <c r="E65" s="28">
        <v>-0.5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1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0</v>
      </c>
      <c r="D67" s="12">
        <v>2</v>
      </c>
      <c r="E67" s="28">
        <v>-1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2</v>
      </c>
      <c r="E71" s="28">
        <v>-1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9" t="s">
        <v>444</v>
      </c>
      <c r="B72" s="200"/>
      <c r="C72" s="24">
        <v>2</v>
      </c>
      <c r="D72" s="24">
        <v>0</v>
      </c>
      <c r="E72" s="25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2">
        <v>2</v>
      </c>
      <c r="D73" s="12">
        <v>0</v>
      </c>
      <c r="E73" s="28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25">
      <c r="A74" s="199" t="s">
        <v>447</v>
      </c>
      <c r="B74" s="200"/>
      <c r="C74" s="24">
        <v>33</v>
      </c>
      <c r="D74" s="24">
        <v>33</v>
      </c>
      <c r="E74" s="25">
        <v>0</v>
      </c>
      <c r="F74" s="24">
        <v>0</v>
      </c>
      <c r="G74" s="24">
        <v>0</v>
      </c>
      <c r="H74" s="24">
        <v>4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1</v>
      </c>
      <c r="O74" s="24">
        <v>0</v>
      </c>
      <c r="P74" s="26">
        <v>10</v>
      </c>
    </row>
    <row r="75" spans="1:16" x14ac:dyDescent="0.25">
      <c r="A75" s="27" t="s">
        <v>448</v>
      </c>
      <c r="B75" s="27" t="s">
        <v>449</v>
      </c>
      <c r="C75" s="12">
        <v>17</v>
      </c>
      <c r="D75" s="12">
        <v>4</v>
      </c>
      <c r="E75" s="28">
        <v>3.25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8</v>
      </c>
    </row>
    <row r="76" spans="1:16" ht="33.75" x14ac:dyDescent="0.25">
      <c r="A76" s="27" t="s">
        <v>450</v>
      </c>
      <c r="B76" s="27" t="s">
        <v>451</v>
      </c>
      <c r="C76" s="12">
        <v>0</v>
      </c>
      <c r="D76" s="12">
        <v>4</v>
      </c>
      <c r="E76" s="28">
        <v>-1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11</v>
      </c>
      <c r="D77" s="12">
        <v>15</v>
      </c>
      <c r="E77" s="28">
        <v>-0.266666666666667</v>
      </c>
      <c r="F77" s="12">
        <v>0</v>
      </c>
      <c r="G77" s="12">
        <v>0</v>
      </c>
      <c r="H77" s="12">
        <v>4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1</v>
      </c>
    </row>
    <row r="78" spans="1:16" x14ac:dyDescent="0.25">
      <c r="A78" s="27" t="s">
        <v>454</v>
      </c>
      <c r="B78" s="27" t="s">
        <v>455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5</v>
      </c>
      <c r="D79" s="12">
        <v>10</v>
      </c>
      <c r="E79" s="28">
        <v>-0.5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22">
        <v>1</v>
      </c>
    </row>
    <row r="80" spans="1:16" ht="33.75" x14ac:dyDescent="0.2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99" t="s">
        <v>462</v>
      </c>
      <c r="B82" s="200"/>
      <c r="C82" s="24">
        <v>82</v>
      </c>
      <c r="D82" s="24">
        <v>62</v>
      </c>
      <c r="E82" s="25">
        <v>0.32258064516128998</v>
      </c>
      <c r="F82" s="24">
        <v>0</v>
      </c>
      <c r="G82" s="24">
        <v>1</v>
      </c>
      <c r="H82" s="24">
        <v>2</v>
      </c>
      <c r="I82" s="24">
        <v>2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2</v>
      </c>
    </row>
    <row r="83" spans="1:16" x14ac:dyDescent="0.25">
      <c r="A83" s="27" t="s">
        <v>463</v>
      </c>
      <c r="B83" s="27" t="s">
        <v>464</v>
      </c>
      <c r="C83" s="12">
        <v>21</v>
      </c>
      <c r="D83" s="12">
        <v>18</v>
      </c>
      <c r="E83" s="28">
        <v>0.16666666666666699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61</v>
      </c>
      <c r="D84" s="12">
        <v>44</v>
      </c>
      <c r="E84" s="28">
        <v>0.38636363636363602</v>
      </c>
      <c r="F84" s="12">
        <v>0</v>
      </c>
      <c r="G84" s="12">
        <v>1</v>
      </c>
      <c r="H84" s="12">
        <v>1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2</v>
      </c>
    </row>
    <row r="85" spans="1:16" x14ac:dyDescent="0.25">
      <c r="A85" s="199" t="s">
        <v>467</v>
      </c>
      <c r="B85" s="200"/>
      <c r="C85" s="24">
        <v>148</v>
      </c>
      <c r="D85" s="24">
        <v>142</v>
      </c>
      <c r="E85" s="25">
        <v>4.2253521126760597E-2</v>
      </c>
      <c r="F85" s="24">
        <v>1</v>
      </c>
      <c r="G85" s="24">
        <v>0</v>
      </c>
      <c r="H85" s="24">
        <v>27</v>
      </c>
      <c r="I85" s="24">
        <v>16</v>
      </c>
      <c r="J85" s="24">
        <v>0</v>
      </c>
      <c r="K85" s="24">
        <v>0</v>
      </c>
      <c r="L85" s="24">
        <v>0</v>
      </c>
      <c r="M85" s="24">
        <v>0</v>
      </c>
      <c r="N85" s="24">
        <v>6</v>
      </c>
      <c r="O85" s="24">
        <v>0</v>
      </c>
      <c r="P85" s="26">
        <v>15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23</v>
      </c>
      <c r="D89" s="12">
        <v>23</v>
      </c>
      <c r="E89" s="28">
        <v>0</v>
      </c>
      <c r="F89" s="12">
        <v>1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1</v>
      </c>
    </row>
    <row r="91" spans="1:16" x14ac:dyDescent="0.25">
      <c r="A91" s="27" t="s">
        <v>478</v>
      </c>
      <c r="B91" s="27" t="s">
        <v>479</v>
      </c>
      <c r="C91" s="12">
        <v>16</v>
      </c>
      <c r="D91" s="12">
        <v>9</v>
      </c>
      <c r="E91" s="28">
        <v>0.77777777777777801</v>
      </c>
      <c r="F91" s="12">
        <v>0</v>
      </c>
      <c r="G91" s="12">
        <v>0</v>
      </c>
      <c r="H91" s="12">
        <v>1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54</v>
      </c>
      <c r="D92" s="12">
        <v>46</v>
      </c>
      <c r="E92" s="28">
        <v>0.173913043478261</v>
      </c>
      <c r="F92" s="12">
        <v>0</v>
      </c>
      <c r="G92" s="12">
        <v>0</v>
      </c>
      <c r="H92" s="12">
        <v>8</v>
      </c>
      <c r="I92" s="12">
        <v>2</v>
      </c>
      <c r="J92" s="12">
        <v>0</v>
      </c>
      <c r="K92" s="12">
        <v>0</v>
      </c>
      <c r="L92" s="12">
        <v>0</v>
      </c>
      <c r="M92" s="12">
        <v>0</v>
      </c>
      <c r="N92" s="12">
        <v>5</v>
      </c>
      <c r="O92" s="12">
        <v>0</v>
      </c>
      <c r="P92" s="22">
        <v>3</v>
      </c>
    </row>
    <row r="93" spans="1:16" x14ac:dyDescent="0.25">
      <c r="A93" s="27" t="s">
        <v>482</v>
      </c>
      <c r="B93" s="27" t="s">
        <v>483</v>
      </c>
      <c r="C93" s="12">
        <v>3</v>
      </c>
      <c r="D93" s="12">
        <v>7</v>
      </c>
      <c r="E93" s="28">
        <v>-0.57142857142857095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7" t="s">
        <v>484</v>
      </c>
      <c r="B94" s="27" t="s">
        <v>485</v>
      </c>
      <c r="C94" s="12">
        <v>50</v>
      </c>
      <c r="D94" s="12">
        <v>57</v>
      </c>
      <c r="E94" s="28">
        <v>-0.12280701754386</v>
      </c>
      <c r="F94" s="12">
        <v>0</v>
      </c>
      <c r="G94" s="12">
        <v>0</v>
      </c>
      <c r="H94" s="12">
        <v>18</v>
      </c>
      <c r="I94" s="12">
        <v>14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11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2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9" t="s">
        <v>490</v>
      </c>
      <c r="B97" s="200"/>
      <c r="C97" s="24">
        <v>1840</v>
      </c>
      <c r="D97" s="24">
        <v>1896</v>
      </c>
      <c r="E97" s="25">
        <v>-2.9535864978902999E-2</v>
      </c>
      <c r="F97" s="24">
        <v>15</v>
      </c>
      <c r="G97" s="24">
        <v>29</v>
      </c>
      <c r="H97" s="24">
        <v>364</v>
      </c>
      <c r="I97" s="24">
        <v>333</v>
      </c>
      <c r="J97" s="24">
        <v>0</v>
      </c>
      <c r="K97" s="24">
        <v>0</v>
      </c>
      <c r="L97" s="24">
        <v>0</v>
      </c>
      <c r="M97" s="24">
        <v>0</v>
      </c>
      <c r="N97" s="24">
        <v>17</v>
      </c>
      <c r="O97" s="24">
        <v>34</v>
      </c>
      <c r="P97" s="26">
        <v>251</v>
      </c>
    </row>
    <row r="98" spans="1:16" x14ac:dyDescent="0.25">
      <c r="A98" s="27" t="s">
        <v>491</v>
      </c>
      <c r="B98" s="27" t="s">
        <v>492</v>
      </c>
      <c r="C98" s="12">
        <v>327</v>
      </c>
      <c r="D98" s="12">
        <v>299</v>
      </c>
      <c r="E98" s="28">
        <v>9.3645484949832797E-2</v>
      </c>
      <c r="F98" s="12">
        <v>6</v>
      </c>
      <c r="G98" s="12">
        <v>4</v>
      </c>
      <c r="H98" s="12">
        <v>62</v>
      </c>
      <c r="I98" s="12">
        <v>49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35</v>
      </c>
    </row>
    <row r="99" spans="1:16" x14ac:dyDescent="0.25">
      <c r="A99" s="27" t="s">
        <v>493</v>
      </c>
      <c r="B99" s="27" t="s">
        <v>494</v>
      </c>
      <c r="C99" s="12">
        <v>223</v>
      </c>
      <c r="D99" s="12">
        <v>211</v>
      </c>
      <c r="E99" s="28">
        <v>5.6872037914691899E-2</v>
      </c>
      <c r="F99" s="12">
        <v>2</v>
      </c>
      <c r="G99" s="12">
        <v>2</v>
      </c>
      <c r="H99" s="12">
        <v>84</v>
      </c>
      <c r="I99" s="12">
        <v>56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4</v>
      </c>
      <c r="P99" s="22">
        <v>34</v>
      </c>
    </row>
    <row r="100" spans="1:16" ht="33.75" x14ac:dyDescent="0.25">
      <c r="A100" s="27" t="s">
        <v>495</v>
      </c>
      <c r="B100" s="27" t="s">
        <v>496</v>
      </c>
      <c r="C100" s="12">
        <v>28</v>
      </c>
      <c r="D100" s="12">
        <v>35</v>
      </c>
      <c r="E100" s="28">
        <v>-0.2</v>
      </c>
      <c r="F100" s="12">
        <v>0</v>
      </c>
      <c r="G100" s="12">
        <v>0</v>
      </c>
      <c r="H100" s="12">
        <v>12</v>
      </c>
      <c r="I100" s="12">
        <v>44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10</v>
      </c>
      <c r="P100" s="22">
        <v>26</v>
      </c>
    </row>
    <row r="101" spans="1:16" ht="22.5" x14ac:dyDescent="0.25">
      <c r="A101" s="27" t="s">
        <v>497</v>
      </c>
      <c r="B101" s="27" t="s">
        <v>498</v>
      </c>
      <c r="C101" s="12">
        <v>83</v>
      </c>
      <c r="D101" s="12">
        <v>95</v>
      </c>
      <c r="E101" s="28">
        <v>-0.12631578947368399</v>
      </c>
      <c r="F101" s="12">
        <v>0</v>
      </c>
      <c r="G101" s="12">
        <v>1</v>
      </c>
      <c r="H101" s="12">
        <v>18</v>
      </c>
      <c r="I101" s="12">
        <v>16</v>
      </c>
      <c r="J101" s="12">
        <v>0</v>
      </c>
      <c r="K101" s="12">
        <v>0</v>
      </c>
      <c r="L101" s="12">
        <v>0</v>
      </c>
      <c r="M101" s="12">
        <v>0</v>
      </c>
      <c r="N101" s="12">
        <v>1</v>
      </c>
      <c r="O101" s="12">
        <v>17</v>
      </c>
      <c r="P101" s="22">
        <v>15</v>
      </c>
    </row>
    <row r="102" spans="1:16" x14ac:dyDescent="0.25">
      <c r="A102" s="27" t="s">
        <v>499</v>
      </c>
      <c r="B102" s="27" t="s">
        <v>500</v>
      </c>
      <c r="C102" s="12">
        <v>9</v>
      </c>
      <c r="D102" s="12">
        <v>11</v>
      </c>
      <c r="E102" s="28">
        <v>-0.18181818181818199</v>
      </c>
      <c r="F102" s="12">
        <v>0</v>
      </c>
      <c r="G102" s="12">
        <v>0</v>
      </c>
      <c r="H102" s="12">
        <v>2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2</v>
      </c>
      <c r="P102" s="22">
        <v>0</v>
      </c>
    </row>
    <row r="103" spans="1:16" ht="22.5" x14ac:dyDescent="0.25">
      <c r="A103" s="27" t="s">
        <v>501</v>
      </c>
      <c r="B103" s="27" t="s">
        <v>502</v>
      </c>
      <c r="C103" s="12">
        <v>23</v>
      </c>
      <c r="D103" s="12">
        <v>21</v>
      </c>
      <c r="E103" s="28">
        <v>9.5238095238095205E-2</v>
      </c>
      <c r="F103" s="12">
        <v>0</v>
      </c>
      <c r="G103" s="12">
        <v>0</v>
      </c>
      <c r="H103" s="12">
        <v>10</v>
      </c>
      <c r="I103" s="12">
        <v>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10</v>
      </c>
    </row>
    <row r="104" spans="1:16" x14ac:dyDescent="0.25">
      <c r="A104" s="27" t="s">
        <v>503</v>
      </c>
      <c r="B104" s="27" t="s">
        <v>504</v>
      </c>
      <c r="C104" s="12">
        <v>16</v>
      </c>
      <c r="D104" s="12">
        <v>22</v>
      </c>
      <c r="E104" s="28">
        <v>-0.27272727272727298</v>
      </c>
      <c r="F104" s="12">
        <v>0</v>
      </c>
      <c r="G104" s="12">
        <v>0</v>
      </c>
      <c r="H104" s="12">
        <v>3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2</v>
      </c>
      <c r="O104" s="12">
        <v>0</v>
      </c>
      <c r="P104" s="22">
        <v>0</v>
      </c>
    </row>
    <row r="105" spans="1:16" x14ac:dyDescent="0.25">
      <c r="A105" s="27" t="s">
        <v>505</v>
      </c>
      <c r="B105" s="27" t="s">
        <v>506</v>
      </c>
      <c r="C105" s="12">
        <v>632</v>
      </c>
      <c r="D105" s="12">
        <v>677</v>
      </c>
      <c r="E105" s="28">
        <v>-6.6469719350073897E-2</v>
      </c>
      <c r="F105" s="12">
        <v>3</v>
      </c>
      <c r="G105" s="12">
        <v>9</v>
      </c>
      <c r="H105" s="12">
        <v>121</v>
      </c>
      <c r="I105" s="12">
        <v>102</v>
      </c>
      <c r="J105" s="12">
        <v>0</v>
      </c>
      <c r="K105" s="12">
        <v>0</v>
      </c>
      <c r="L105" s="12">
        <v>0</v>
      </c>
      <c r="M105" s="12">
        <v>0</v>
      </c>
      <c r="N105" s="12">
        <v>9</v>
      </c>
      <c r="O105" s="12">
        <v>1</v>
      </c>
      <c r="P105" s="22">
        <v>89</v>
      </c>
    </row>
    <row r="106" spans="1:16" ht="22.5" x14ac:dyDescent="0.25">
      <c r="A106" s="27" t="s">
        <v>507</v>
      </c>
      <c r="B106" s="27" t="s">
        <v>508</v>
      </c>
      <c r="C106" s="12">
        <v>133</v>
      </c>
      <c r="D106" s="12">
        <v>143</v>
      </c>
      <c r="E106" s="28">
        <v>-6.9930069930069894E-2</v>
      </c>
      <c r="F106" s="12">
        <v>3</v>
      </c>
      <c r="G106" s="12">
        <v>6</v>
      </c>
      <c r="H106" s="12">
        <v>28</v>
      </c>
      <c r="I106" s="12">
        <v>14</v>
      </c>
      <c r="J106" s="12">
        <v>0</v>
      </c>
      <c r="K106" s="12">
        <v>0</v>
      </c>
      <c r="L106" s="12">
        <v>0</v>
      </c>
      <c r="M106" s="12">
        <v>0</v>
      </c>
      <c r="N106" s="12">
        <v>3</v>
      </c>
      <c r="O106" s="12">
        <v>0</v>
      </c>
      <c r="P106" s="22">
        <v>13</v>
      </c>
    </row>
    <row r="107" spans="1:16" ht="22.5" x14ac:dyDescent="0.25">
      <c r="A107" s="27" t="s">
        <v>509</v>
      </c>
      <c r="B107" s="27" t="s">
        <v>510</v>
      </c>
      <c r="C107" s="12">
        <v>2</v>
      </c>
      <c r="D107" s="12">
        <v>7</v>
      </c>
      <c r="E107" s="28">
        <v>-0.71428571428571397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2</v>
      </c>
    </row>
    <row r="108" spans="1:16" x14ac:dyDescent="0.25">
      <c r="A108" s="27" t="s">
        <v>511</v>
      </c>
      <c r="B108" s="27" t="s">
        <v>512</v>
      </c>
      <c r="C108" s="12">
        <v>5</v>
      </c>
      <c r="D108" s="12">
        <v>0</v>
      </c>
      <c r="E108" s="28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2</v>
      </c>
      <c r="O108" s="12">
        <v>0</v>
      </c>
      <c r="P108" s="22">
        <v>0</v>
      </c>
    </row>
    <row r="109" spans="1:16" x14ac:dyDescent="0.25">
      <c r="A109" s="27" t="s">
        <v>513</v>
      </c>
      <c r="B109" s="27" t="s">
        <v>514</v>
      </c>
      <c r="C109" s="12">
        <v>1</v>
      </c>
      <c r="D109" s="12">
        <v>0</v>
      </c>
      <c r="E109" s="28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331</v>
      </c>
      <c r="D111" s="12">
        <v>345</v>
      </c>
      <c r="E111" s="28">
        <v>-4.0579710144927499E-2</v>
      </c>
      <c r="F111" s="12">
        <v>0</v>
      </c>
      <c r="G111" s="12">
        <v>7</v>
      </c>
      <c r="H111" s="12">
        <v>20</v>
      </c>
      <c r="I111" s="12">
        <v>25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21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8</v>
      </c>
      <c r="D114" s="12">
        <v>14</v>
      </c>
      <c r="E114" s="28">
        <v>-0.42857142857142799</v>
      </c>
      <c r="F114" s="12">
        <v>1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2</v>
      </c>
      <c r="D115" s="12">
        <v>1</v>
      </c>
      <c r="E115" s="28">
        <v>1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2">
        <v>1</v>
      </c>
      <c r="D116" s="12">
        <v>1</v>
      </c>
      <c r="E116" s="28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2</v>
      </c>
      <c r="E117" s="28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7</v>
      </c>
      <c r="D118" s="12">
        <v>1</v>
      </c>
      <c r="E118" s="28">
        <v>6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2</v>
      </c>
      <c r="D120" s="12">
        <v>0</v>
      </c>
      <c r="E120" s="28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2</v>
      </c>
      <c r="D121" s="12">
        <v>7</v>
      </c>
      <c r="E121" s="28">
        <v>-0.71428571428571397</v>
      </c>
      <c r="F121" s="12">
        <v>0</v>
      </c>
      <c r="G121" s="12">
        <v>0</v>
      </c>
      <c r="H121" s="12">
        <v>4</v>
      </c>
      <c r="I121" s="12">
        <v>7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4</v>
      </c>
    </row>
    <row r="122" spans="1:16" x14ac:dyDescent="0.25">
      <c r="A122" s="27" t="s">
        <v>539</v>
      </c>
      <c r="B122" s="27" t="s">
        <v>540</v>
      </c>
      <c r="C122" s="12">
        <v>2</v>
      </c>
      <c r="D122" s="12">
        <v>1</v>
      </c>
      <c r="E122" s="28">
        <v>1</v>
      </c>
      <c r="F122" s="12">
        <v>0</v>
      </c>
      <c r="G122" s="12">
        <v>0</v>
      </c>
      <c r="H122" s="12">
        <v>0</v>
      </c>
      <c r="I122" s="12">
        <v>9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1</v>
      </c>
    </row>
    <row r="123" spans="1:16" x14ac:dyDescent="0.25">
      <c r="A123" s="27" t="s">
        <v>541</v>
      </c>
      <c r="B123" s="27" t="s">
        <v>542</v>
      </c>
      <c r="C123" s="12">
        <v>1</v>
      </c>
      <c r="D123" s="12">
        <v>1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2</v>
      </c>
      <c r="D126" s="12">
        <v>2</v>
      </c>
      <c r="E126" s="28">
        <v>0</v>
      </c>
      <c r="F126" s="12">
        <v>0</v>
      </c>
      <c r="G126" s="12">
        <v>0</v>
      </c>
      <c r="H126" s="12">
        <v>0</v>
      </c>
      <c r="I126" s="12">
        <v>3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1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9" t="s">
        <v>557</v>
      </c>
      <c r="B131" s="200"/>
      <c r="C131" s="24">
        <v>0</v>
      </c>
      <c r="D131" s="24">
        <v>0</v>
      </c>
      <c r="E131" s="25">
        <v>0</v>
      </c>
      <c r="F131" s="24">
        <v>0</v>
      </c>
      <c r="G131" s="24">
        <v>0</v>
      </c>
      <c r="H131" s="24">
        <v>1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0</v>
      </c>
    </row>
    <row r="132" spans="1:16" x14ac:dyDescent="0.25">
      <c r="A132" s="27" t="s">
        <v>558</v>
      </c>
      <c r="B132" s="27" t="s">
        <v>559</v>
      </c>
      <c r="C132" s="12">
        <v>0</v>
      </c>
      <c r="D132" s="12">
        <v>0</v>
      </c>
      <c r="E132" s="28">
        <v>0</v>
      </c>
      <c r="F132" s="12">
        <v>0</v>
      </c>
      <c r="G132" s="12">
        <v>0</v>
      </c>
      <c r="H132" s="12">
        <v>1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0</v>
      </c>
      <c r="D134" s="12">
        <v>0</v>
      </c>
      <c r="E134" s="28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9" t="s">
        <v>568</v>
      </c>
      <c r="B137" s="200"/>
      <c r="C137" s="24">
        <v>15</v>
      </c>
      <c r="D137" s="24">
        <v>5</v>
      </c>
      <c r="E137" s="25">
        <v>2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1</v>
      </c>
      <c r="O137" s="24">
        <v>0</v>
      </c>
      <c r="P137" s="26">
        <v>0</v>
      </c>
    </row>
    <row r="138" spans="1:16" ht="22.5" x14ac:dyDescent="0.25">
      <c r="A138" s="27" t="s">
        <v>569</v>
      </c>
      <c r="B138" s="27" t="s">
        <v>570</v>
      </c>
      <c r="C138" s="12">
        <v>7</v>
      </c>
      <c r="D138" s="12">
        <v>2</v>
      </c>
      <c r="E138" s="28">
        <v>2.5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1</v>
      </c>
      <c r="D139" s="12">
        <v>2</v>
      </c>
      <c r="E139" s="28">
        <v>-0.5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7</v>
      </c>
      <c r="D142" s="12">
        <v>1</v>
      </c>
      <c r="E142" s="28">
        <v>6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2">
        <v>0</v>
      </c>
    </row>
    <row r="143" spans="1:16" ht="22.5" x14ac:dyDescent="0.25">
      <c r="A143" s="27" t="s">
        <v>579</v>
      </c>
      <c r="B143" s="27" t="s">
        <v>580</v>
      </c>
      <c r="C143" s="12">
        <v>0</v>
      </c>
      <c r="D143" s="12">
        <v>0</v>
      </c>
      <c r="E143" s="28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25">
      <c r="A144" s="199" t="s">
        <v>581</v>
      </c>
      <c r="B144" s="200"/>
      <c r="C144" s="24">
        <v>2</v>
      </c>
      <c r="D144" s="24">
        <v>0</v>
      </c>
      <c r="E144" s="25">
        <v>0</v>
      </c>
      <c r="F144" s="24">
        <v>0</v>
      </c>
      <c r="G144" s="24">
        <v>0</v>
      </c>
      <c r="H144" s="24">
        <v>3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24">
        <v>19</v>
      </c>
      <c r="O144" s="24">
        <v>0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2">
        <v>2</v>
      </c>
      <c r="D145" s="12">
        <v>0</v>
      </c>
      <c r="E145" s="28">
        <v>0</v>
      </c>
      <c r="F145" s="12">
        <v>0</v>
      </c>
      <c r="G145" s="12">
        <v>0</v>
      </c>
      <c r="H145" s="12">
        <v>2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19</v>
      </c>
      <c r="O145" s="12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2">
        <v>0</v>
      </c>
      <c r="D146" s="12">
        <v>0</v>
      </c>
      <c r="E146" s="28">
        <v>0</v>
      </c>
      <c r="F146" s="12">
        <v>0</v>
      </c>
      <c r="G146" s="12">
        <v>0</v>
      </c>
      <c r="H146" s="12">
        <v>1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9" t="s">
        <v>586</v>
      </c>
      <c r="B147" s="200"/>
      <c r="C147" s="24">
        <v>28</v>
      </c>
      <c r="D147" s="24">
        <v>32</v>
      </c>
      <c r="E147" s="25">
        <v>-0.125</v>
      </c>
      <c r="F147" s="24">
        <v>0</v>
      </c>
      <c r="G147" s="24">
        <v>0</v>
      </c>
      <c r="H147" s="24">
        <v>8</v>
      </c>
      <c r="I147" s="24">
        <v>9</v>
      </c>
      <c r="J147" s="24">
        <v>0</v>
      </c>
      <c r="K147" s="24">
        <v>0</v>
      </c>
      <c r="L147" s="24">
        <v>0</v>
      </c>
      <c r="M147" s="24">
        <v>0</v>
      </c>
      <c r="N147" s="24">
        <v>23</v>
      </c>
      <c r="O147" s="24">
        <v>0</v>
      </c>
      <c r="P147" s="26">
        <v>11</v>
      </c>
    </row>
    <row r="148" spans="1:16" ht="22.5" x14ac:dyDescent="0.25">
      <c r="A148" s="27" t="s">
        <v>587</v>
      </c>
      <c r="B148" s="27" t="s">
        <v>588</v>
      </c>
      <c r="C148" s="12">
        <v>4</v>
      </c>
      <c r="D148" s="12">
        <v>6</v>
      </c>
      <c r="E148" s="28">
        <v>-0.33333333333333298</v>
      </c>
      <c r="F148" s="12">
        <v>0</v>
      </c>
      <c r="G148" s="12">
        <v>0</v>
      </c>
      <c r="H148" s="12">
        <v>3</v>
      </c>
      <c r="I148" s="12">
        <v>2</v>
      </c>
      <c r="J148" s="12">
        <v>0</v>
      </c>
      <c r="K148" s="12">
        <v>0</v>
      </c>
      <c r="L148" s="12">
        <v>0</v>
      </c>
      <c r="M148" s="12">
        <v>0</v>
      </c>
      <c r="N148" s="12">
        <v>12</v>
      </c>
      <c r="O148" s="12">
        <v>0</v>
      </c>
      <c r="P148" s="22">
        <v>3</v>
      </c>
    </row>
    <row r="149" spans="1:16" x14ac:dyDescent="0.25">
      <c r="A149" s="27" t="s">
        <v>589</v>
      </c>
      <c r="B149" s="27" t="s">
        <v>590</v>
      </c>
      <c r="C149" s="12">
        <v>0</v>
      </c>
      <c r="D149" s="12">
        <v>2</v>
      </c>
      <c r="E149" s="28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5</v>
      </c>
      <c r="D151" s="12">
        <v>5</v>
      </c>
      <c r="E151" s="28">
        <v>0</v>
      </c>
      <c r="F151" s="12">
        <v>0</v>
      </c>
      <c r="G151" s="12">
        <v>0</v>
      </c>
      <c r="H151" s="12">
        <v>0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7</v>
      </c>
      <c r="O151" s="12">
        <v>0</v>
      </c>
      <c r="P151" s="22">
        <v>1</v>
      </c>
    </row>
    <row r="152" spans="1:16" ht="33.75" x14ac:dyDescent="0.2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1</v>
      </c>
      <c r="D153" s="12">
        <v>1</v>
      </c>
      <c r="E153" s="28">
        <v>0</v>
      </c>
      <c r="F153" s="12">
        <v>0</v>
      </c>
      <c r="G153" s="12">
        <v>0</v>
      </c>
      <c r="H153" s="12">
        <v>2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1</v>
      </c>
      <c r="D154" s="12">
        <v>3</v>
      </c>
      <c r="E154" s="28">
        <v>-0.66666666666666696</v>
      </c>
      <c r="F154" s="12">
        <v>0</v>
      </c>
      <c r="G154" s="12">
        <v>0</v>
      </c>
      <c r="H154" s="12">
        <v>0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2</v>
      </c>
    </row>
    <row r="155" spans="1:16" ht="22.5" x14ac:dyDescent="0.25">
      <c r="A155" s="27" t="s">
        <v>601</v>
      </c>
      <c r="B155" s="27" t="s">
        <v>602</v>
      </c>
      <c r="C155" s="12">
        <v>17</v>
      </c>
      <c r="D155" s="12">
        <v>15</v>
      </c>
      <c r="E155" s="28">
        <v>0.133333333333333</v>
      </c>
      <c r="F155" s="12">
        <v>0</v>
      </c>
      <c r="G155" s="12">
        <v>0</v>
      </c>
      <c r="H155" s="12">
        <v>3</v>
      </c>
      <c r="I155" s="12">
        <v>4</v>
      </c>
      <c r="J155" s="12">
        <v>0</v>
      </c>
      <c r="K155" s="12">
        <v>0</v>
      </c>
      <c r="L155" s="12">
        <v>0</v>
      </c>
      <c r="M155" s="12">
        <v>0</v>
      </c>
      <c r="N155" s="12">
        <v>4</v>
      </c>
      <c r="O155" s="12">
        <v>0</v>
      </c>
      <c r="P155" s="22">
        <v>5</v>
      </c>
    </row>
    <row r="156" spans="1:16" x14ac:dyDescent="0.25">
      <c r="A156" s="199" t="s">
        <v>603</v>
      </c>
      <c r="B156" s="200"/>
      <c r="C156" s="24">
        <v>47</v>
      </c>
      <c r="D156" s="24">
        <v>50</v>
      </c>
      <c r="E156" s="25">
        <v>-0.06</v>
      </c>
      <c r="F156" s="24">
        <v>0</v>
      </c>
      <c r="G156" s="24">
        <v>0</v>
      </c>
      <c r="H156" s="24">
        <v>7</v>
      </c>
      <c r="I156" s="24">
        <v>5</v>
      </c>
      <c r="J156" s="24">
        <v>2</v>
      </c>
      <c r="K156" s="24">
        <v>0</v>
      </c>
      <c r="L156" s="24">
        <v>0</v>
      </c>
      <c r="M156" s="24">
        <v>0</v>
      </c>
      <c r="N156" s="24">
        <v>7</v>
      </c>
      <c r="O156" s="24">
        <v>2</v>
      </c>
      <c r="P156" s="26">
        <v>8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1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5</v>
      </c>
      <c r="D161" s="12">
        <v>1</v>
      </c>
      <c r="E161" s="28">
        <v>4</v>
      </c>
      <c r="F161" s="12">
        <v>0</v>
      </c>
      <c r="G161" s="12">
        <v>0</v>
      </c>
      <c r="H161" s="12">
        <v>1</v>
      </c>
      <c r="I161" s="12">
        <v>0</v>
      </c>
      <c r="J161" s="12">
        <v>1</v>
      </c>
      <c r="K161" s="12">
        <v>0</v>
      </c>
      <c r="L161" s="12">
        <v>0</v>
      </c>
      <c r="M161" s="12">
        <v>0</v>
      </c>
      <c r="N161" s="12">
        <v>0</v>
      </c>
      <c r="O161" s="12">
        <v>2</v>
      </c>
      <c r="P161" s="22">
        <v>1</v>
      </c>
    </row>
    <row r="162" spans="1:16" x14ac:dyDescent="0.25">
      <c r="A162" s="27" t="s">
        <v>614</v>
      </c>
      <c r="B162" s="27" t="s">
        <v>615</v>
      </c>
      <c r="C162" s="12">
        <v>29</v>
      </c>
      <c r="D162" s="12">
        <v>34</v>
      </c>
      <c r="E162" s="28">
        <v>-0.14705882352941199</v>
      </c>
      <c r="F162" s="12">
        <v>0</v>
      </c>
      <c r="G162" s="12">
        <v>0</v>
      </c>
      <c r="H162" s="12">
        <v>5</v>
      </c>
      <c r="I162" s="12">
        <v>4</v>
      </c>
      <c r="J162" s="12">
        <v>0</v>
      </c>
      <c r="K162" s="12">
        <v>0</v>
      </c>
      <c r="L162" s="12">
        <v>0</v>
      </c>
      <c r="M162" s="12">
        <v>0</v>
      </c>
      <c r="N162" s="12">
        <v>6</v>
      </c>
      <c r="O162" s="12">
        <v>0</v>
      </c>
      <c r="P162" s="22">
        <v>6</v>
      </c>
    </row>
    <row r="163" spans="1:16" ht="22.5" x14ac:dyDescent="0.25">
      <c r="A163" s="27" t="s">
        <v>616</v>
      </c>
      <c r="B163" s="27" t="s">
        <v>617</v>
      </c>
      <c r="C163" s="12">
        <v>0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4</v>
      </c>
      <c r="D164" s="12">
        <v>6</v>
      </c>
      <c r="E164" s="28">
        <v>-0.33333333333333298</v>
      </c>
      <c r="F164" s="12">
        <v>0</v>
      </c>
      <c r="G164" s="12">
        <v>0</v>
      </c>
      <c r="H164" s="12">
        <v>1</v>
      </c>
      <c r="I164" s="12">
        <v>1</v>
      </c>
      <c r="J164" s="12">
        <v>1</v>
      </c>
      <c r="K164" s="12">
        <v>0</v>
      </c>
      <c r="L164" s="12">
        <v>0</v>
      </c>
      <c r="M164" s="12">
        <v>0</v>
      </c>
      <c r="N164" s="12">
        <v>1</v>
      </c>
      <c r="O164" s="12">
        <v>0</v>
      </c>
      <c r="P164" s="22">
        <v>1</v>
      </c>
    </row>
    <row r="165" spans="1:16" x14ac:dyDescent="0.25">
      <c r="A165" s="27" t="s">
        <v>620</v>
      </c>
      <c r="B165" s="27" t="s">
        <v>621</v>
      </c>
      <c r="C165" s="12">
        <v>8</v>
      </c>
      <c r="D165" s="12">
        <v>9</v>
      </c>
      <c r="E165" s="28">
        <v>-0.11111111111111099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9" t="s">
        <v>622</v>
      </c>
      <c r="B166" s="200"/>
      <c r="C166" s="24">
        <v>81</v>
      </c>
      <c r="D166" s="24">
        <v>83</v>
      </c>
      <c r="E166" s="25">
        <v>-2.40963855421687E-2</v>
      </c>
      <c r="F166" s="24">
        <v>0</v>
      </c>
      <c r="G166" s="24">
        <v>0</v>
      </c>
      <c r="H166" s="24">
        <v>31</v>
      </c>
      <c r="I166" s="24">
        <v>18</v>
      </c>
      <c r="J166" s="24">
        <v>0</v>
      </c>
      <c r="K166" s="24">
        <v>0</v>
      </c>
      <c r="L166" s="24">
        <v>0</v>
      </c>
      <c r="M166" s="24">
        <v>0</v>
      </c>
      <c r="N166" s="24">
        <v>1</v>
      </c>
      <c r="O166" s="24">
        <v>16</v>
      </c>
      <c r="P166" s="26">
        <v>16</v>
      </c>
    </row>
    <row r="167" spans="1:16" ht="22.5" x14ac:dyDescent="0.25">
      <c r="A167" s="27" t="s">
        <v>623</v>
      </c>
      <c r="B167" s="27" t="s">
        <v>624</v>
      </c>
      <c r="C167" s="12">
        <v>0</v>
      </c>
      <c r="D167" s="12">
        <v>0</v>
      </c>
      <c r="E167" s="28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51</v>
      </c>
      <c r="D173" s="12">
        <v>49</v>
      </c>
      <c r="E173" s="28">
        <v>4.08163265306122E-2</v>
      </c>
      <c r="F173" s="12">
        <v>0</v>
      </c>
      <c r="G173" s="12">
        <v>0</v>
      </c>
      <c r="H173" s="12">
        <v>20</v>
      </c>
      <c r="I173" s="12">
        <v>13</v>
      </c>
      <c r="J173" s="12">
        <v>0</v>
      </c>
      <c r="K173" s="12">
        <v>0</v>
      </c>
      <c r="L173" s="12">
        <v>0</v>
      </c>
      <c r="M173" s="12">
        <v>0</v>
      </c>
      <c r="N173" s="12">
        <v>1</v>
      </c>
      <c r="O173" s="12">
        <v>16</v>
      </c>
      <c r="P173" s="22">
        <v>9</v>
      </c>
    </row>
    <row r="174" spans="1:16" ht="22.5" x14ac:dyDescent="0.25">
      <c r="A174" s="27" t="s">
        <v>637</v>
      </c>
      <c r="B174" s="27" t="s">
        <v>638</v>
      </c>
      <c r="C174" s="12">
        <v>26</v>
      </c>
      <c r="D174" s="12">
        <v>19</v>
      </c>
      <c r="E174" s="28">
        <v>0.36842105263157898</v>
      </c>
      <c r="F174" s="12">
        <v>0</v>
      </c>
      <c r="G174" s="12">
        <v>0</v>
      </c>
      <c r="H174" s="12">
        <v>8</v>
      </c>
      <c r="I174" s="12">
        <v>4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7</v>
      </c>
    </row>
    <row r="175" spans="1:16" x14ac:dyDescent="0.25">
      <c r="A175" s="27" t="s">
        <v>639</v>
      </c>
      <c r="B175" s="27" t="s">
        <v>640</v>
      </c>
      <c r="C175" s="12">
        <v>4</v>
      </c>
      <c r="D175" s="12">
        <v>15</v>
      </c>
      <c r="E175" s="28">
        <v>-0.73333333333333295</v>
      </c>
      <c r="F175" s="12">
        <v>0</v>
      </c>
      <c r="G175" s="12">
        <v>0</v>
      </c>
      <c r="H175" s="12">
        <v>3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0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9" t="s">
        <v>645</v>
      </c>
      <c r="B178" s="200"/>
      <c r="C178" s="24">
        <v>199</v>
      </c>
      <c r="D178" s="24">
        <v>212</v>
      </c>
      <c r="E178" s="25">
        <v>-6.1320754716981098E-2</v>
      </c>
      <c r="F178" s="24">
        <v>496</v>
      </c>
      <c r="G178" s="24">
        <v>472</v>
      </c>
      <c r="H178" s="24">
        <v>86</v>
      </c>
      <c r="I178" s="24">
        <v>91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554</v>
      </c>
    </row>
    <row r="179" spans="1:16" ht="22.5" x14ac:dyDescent="0.25">
      <c r="A179" s="27" t="s">
        <v>646</v>
      </c>
      <c r="B179" s="27" t="s">
        <v>647</v>
      </c>
      <c r="C179" s="12">
        <v>0</v>
      </c>
      <c r="D179" s="12">
        <v>0</v>
      </c>
      <c r="E179" s="28">
        <v>0</v>
      </c>
      <c r="F179" s="12">
        <v>0</v>
      </c>
      <c r="G179" s="12">
        <v>1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2.5" x14ac:dyDescent="0.25">
      <c r="A180" s="27" t="s">
        <v>648</v>
      </c>
      <c r="B180" s="27" t="s">
        <v>649</v>
      </c>
      <c r="C180" s="12">
        <v>137</v>
      </c>
      <c r="D180" s="12">
        <v>136</v>
      </c>
      <c r="E180" s="28">
        <v>7.3529411764705899E-3</v>
      </c>
      <c r="F180" s="12">
        <v>268</v>
      </c>
      <c r="G180" s="12">
        <v>252</v>
      </c>
      <c r="H180" s="12">
        <v>55</v>
      </c>
      <c r="I180" s="12">
        <v>56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294</v>
      </c>
    </row>
    <row r="181" spans="1:16" x14ac:dyDescent="0.25">
      <c r="A181" s="27" t="s">
        <v>650</v>
      </c>
      <c r="B181" s="27" t="s">
        <v>651</v>
      </c>
      <c r="C181" s="12">
        <v>11</v>
      </c>
      <c r="D181" s="12">
        <v>4</v>
      </c>
      <c r="E181" s="28">
        <v>1.75</v>
      </c>
      <c r="F181" s="12">
        <v>2</v>
      </c>
      <c r="G181" s="12">
        <v>1</v>
      </c>
      <c r="H181" s="12">
        <v>1</v>
      </c>
      <c r="I181" s="12">
        <v>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10</v>
      </c>
    </row>
    <row r="182" spans="1:16" ht="22.5" x14ac:dyDescent="0.2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0</v>
      </c>
      <c r="G182" s="12">
        <v>0</v>
      </c>
      <c r="H182" s="12">
        <v>1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2">
        <v>8</v>
      </c>
      <c r="D183" s="12">
        <v>6</v>
      </c>
      <c r="E183" s="28">
        <v>0.33333333333333298</v>
      </c>
      <c r="F183" s="12">
        <v>15</v>
      </c>
      <c r="G183" s="12">
        <v>13</v>
      </c>
      <c r="H183" s="12">
        <v>3</v>
      </c>
      <c r="I183" s="12">
        <v>9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25</v>
      </c>
    </row>
    <row r="184" spans="1:16" ht="22.5" x14ac:dyDescent="0.25">
      <c r="A184" s="27" t="s">
        <v>656</v>
      </c>
      <c r="B184" s="27" t="s">
        <v>657</v>
      </c>
      <c r="C184" s="12">
        <v>42</v>
      </c>
      <c r="D184" s="12">
        <v>59</v>
      </c>
      <c r="E184" s="28">
        <v>-0.28813559322033899</v>
      </c>
      <c r="F184" s="12">
        <v>210</v>
      </c>
      <c r="G184" s="12">
        <v>205</v>
      </c>
      <c r="H184" s="12">
        <v>22</v>
      </c>
      <c r="I184" s="12">
        <v>22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222</v>
      </c>
    </row>
    <row r="185" spans="1:16" ht="22.5" x14ac:dyDescent="0.25">
      <c r="A185" s="27" t="s">
        <v>658</v>
      </c>
      <c r="B185" s="27" t="s">
        <v>659</v>
      </c>
      <c r="C185" s="12">
        <v>1</v>
      </c>
      <c r="D185" s="12">
        <v>7</v>
      </c>
      <c r="E185" s="28">
        <v>-0.85714285714285698</v>
      </c>
      <c r="F185" s="12">
        <v>1</v>
      </c>
      <c r="G185" s="12">
        <v>0</v>
      </c>
      <c r="H185" s="12">
        <v>4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3</v>
      </c>
    </row>
    <row r="186" spans="1:16" x14ac:dyDescent="0.25">
      <c r="A186" s="199" t="s">
        <v>660</v>
      </c>
      <c r="B186" s="200"/>
      <c r="C186" s="24">
        <v>77</v>
      </c>
      <c r="D186" s="24">
        <v>88</v>
      </c>
      <c r="E186" s="25">
        <v>-0.125</v>
      </c>
      <c r="F186" s="24">
        <v>0</v>
      </c>
      <c r="G186" s="24">
        <v>3</v>
      </c>
      <c r="H186" s="24">
        <v>27</v>
      </c>
      <c r="I186" s="24">
        <v>16</v>
      </c>
      <c r="J186" s="24">
        <v>0</v>
      </c>
      <c r="K186" s="24">
        <v>0</v>
      </c>
      <c r="L186" s="24">
        <v>0</v>
      </c>
      <c r="M186" s="24">
        <v>0</v>
      </c>
      <c r="N186" s="24">
        <v>3</v>
      </c>
      <c r="O186" s="24">
        <v>0</v>
      </c>
      <c r="P186" s="26">
        <v>6</v>
      </c>
    </row>
    <row r="187" spans="1:16" x14ac:dyDescent="0.25">
      <c r="A187" s="27" t="s">
        <v>661</v>
      </c>
      <c r="B187" s="27" t="s">
        <v>662</v>
      </c>
      <c r="C187" s="12">
        <v>3</v>
      </c>
      <c r="D187" s="12">
        <v>2</v>
      </c>
      <c r="E187" s="28">
        <v>0.5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33</v>
      </c>
      <c r="D189" s="12">
        <v>36</v>
      </c>
      <c r="E189" s="28">
        <v>-8.3333333333333301E-2</v>
      </c>
      <c r="F189" s="12">
        <v>0</v>
      </c>
      <c r="G189" s="12">
        <v>0</v>
      </c>
      <c r="H189" s="12">
        <v>14</v>
      </c>
      <c r="I189" s="12">
        <v>11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2">
        <v>4</v>
      </c>
    </row>
    <row r="190" spans="1:16" ht="22.5" x14ac:dyDescent="0.25">
      <c r="A190" s="27" t="s">
        <v>667</v>
      </c>
      <c r="B190" s="27" t="s">
        <v>668</v>
      </c>
      <c r="C190" s="12">
        <v>0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2">
        <v>2</v>
      </c>
      <c r="D191" s="12">
        <v>3</v>
      </c>
      <c r="E191" s="28">
        <v>-0.33333333333333298</v>
      </c>
      <c r="F191" s="12">
        <v>0</v>
      </c>
      <c r="G191" s="12">
        <v>0</v>
      </c>
      <c r="H191" s="12">
        <v>0</v>
      </c>
      <c r="I191" s="12">
        <v>5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2">
        <v>1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10</v>
      </c>
      <c r="D193" s="12">
        <v>22</v>
      </c>
      <c r="E193" s="28">
        <v>-0.54545454545454497</v>
      </c>
      <c r="F193" s="12">
        <v>0</v>
      </c>
      <c r="G193" s="12">
        <v>0</v>
      </c>
      <c r="H193" s="12">
        <v>5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1</v>
      </c>
    </row>
    <row r="194" spans="1:16" x14ac:dyDescent="0.25">
      <c r="A194" s="27" t="s">
        <v>675</v>
      </c>
      <c r="B194" s="27" t="s">
        <v>676</v>
      </c>
      <c r="C194" s="12">
        <v>0</v>
      </c>
      <c r="D194" s="12">
        <v>1</v>
      </c>
      <c r="E194" s="28">
        <v>-1</v>
      </c>
      <c r="F194" s="12">
        <v>0</v>
      </c>
      <c r="G194" s="12">
        <v>0</v>
      </c>
      <c r="H194" s="12">
        <v>1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2">
        <v>0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2</v>
      </c>
      <c r="D196" s="12">
        <v>0</v>
      </c>
      <c r="E196" s="28">
        <v>0</v>
      </c>
      <c r="F196" s="12">
        <v>0</v>
      </c>
      <c r="G196" s="12">
        <v>3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2">
        <v>24</v>
      </c>
      <c r="D197" s="12">
        <v>23</v>
      </c>
      <c r="E197" s="28">
        <v>4.3478260869565202E-2</v>
      </c>
      <c r="F197" s="12">
        <v>0</v>
      </c>
      <c r="G197" s="12">
        <v>0</v>
      </c>
      <c r="H197" s="12">
        <v>6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2">
        <v>1</v>
      </c>
      <c r="D198" s="12">
        <v>0</v>
      </c>
      <c r="E198" s="28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2</v>
      </c>
      <c r="D199" s="12">
        <v>1</v>
      </c>
      <c r="E199" s="28">
        <v>1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9" t="s">
        <v>689</v>
      </c>
      <c r="B201" s="200"/>
      <c r="C201" s="24">
        <v>30</v>
      </c>
      <c r="D201" s="24">
        <v>12</v>
      </c>
      <c r="E201" s="25">
        <v>1.5</v>
      </c>
      <c r="F201" s="24">
        <v>0</v>
      </c>
      <c r="G201" s="24">
        <v>0</v>
      </c>
      <c r="H201" s="24">
        <v>1</v>
      </c>
      <c r="I201" s="24">
        <v>1</v>
      </c>
      <c r="J201" s="24">
        <v>0</v>
      </c>
      <c r="K201" s="24">
        <v>0</v>
      </c>
      <c r="L201" s="24">
        <v>0</v>
      </c>
      <c r="M201" s="24">
        <v>0</v>
      </c>
      <c r="N201" s="24">
        <v>32</v>
      </c>
      <c r="O201" s="24">
        <v>0</v>
      </c>
      <c r="P201" s="26">
        <v>0</v>
      </c>
    </row>
    <row r="202" spans="1:16" x14ac:dyDescent="0.25">
      <c r="A202" s="27" t="s">
        <v>690</v>
      </c>
      <c r="B202" s="27" t="s">
        <v>691</v>
      </c>
      <c r="C202" s="12">
        <v>26</v>
      </c>
      <c r="D202" s="12">
        <v>9</v>
      </c>
      <c r="E202" s="28">
        <v>1.8888888888888899</v>
      </c>
      <c r="F202" s="12">
        <v>0</v>
      </c>
      <c r="G202" s="12">
        <v>0</v>
      </c>
      <c r="H202" s="12">
        <v>0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24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1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1</v>
      </c>
      <c r="D206" s="12">
        <v>2</v>
      </c>
      <c r="E206" s="28">
        <v>-0.5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4</v>
      </c>
      <c r="O206" s="12">
        <v>0</v>
      </c>
      <c r="P206" s="22">
        <v>0</v>
      </c>
    </row>
    <row r="207" spans="1:16" ht="22.5" x14ac:dyDescent="0.25">
      <c r="A207" s="27" t="s">
        <v>700</v>
      </c>
      <c r="B207" s="27" t="s">
        <v>701</v>
      </c>
      <c r="C207" s="12">
        <v>1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1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1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0</v>
      </c>
      <c r="D214" s="12">
        <v>1</v>
      </c>
      <c r="E214" s="28">
        <v>-1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3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1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9" t="s">
        <v>732</v>
      </c>
      <c r="B223" s="200"/>
      <c r="C223" s="24">
        <v>479</v>
      </c>
      <c r="D223" s="24">
        <v>418</v>
      </c>
      <c r="E223" s="25">
        <v>0.145933014354067</v>
      </c>
      <c r="F223" s="24">
        <v>65</v>
      </c>
      <c r="G223" s="24">
        <v>58</v>
      </c>
      <c r="H223" s="24">
        <v>137</v>
      </c>
      <c r="I223" s="24">
        <v>113</v>
      </c>
      <c r="J223" s="24">
        <v>0</v>
      </c>
      <c r="K223" s="24">
        <v>1</v>
      </c>
      <c r="L223" s="24">
        <v>0</v>
      </c>
      <c r="M223" s="24">
        <v>0</v>
      </c>
      <c r="N223" s="24">
        <v>4</v>
      </c>
      <c r="O223" s="24">
        <v>20</v>
      </c>
      <c r="P223" s="26">
        <v>133</v>
      </c>
    </row>
    <row r="224" spans="1:16" x14ac:dyDescent="0.25">
      <c r="A224" s="27" t="s">
        <v>733</v>
      </c>
      <c r="B224" s="27" t="s">
        <v>734</v>
      </c>
      <c r="C224" s="12">
        <v>3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1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1</v>
      </c>
      <c r="D228" s="12">
        <v>1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0</v>
      </c>
      <c r="D230" s="12">
        <v>1</v>
      </c>
      <c r="E230" s="28">
        <v>-1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17</v>
      </c>
      <c r="D231" s="12">
        <v>22</v>
      </c>
      <c r="E231" s="28">
        <v>-0.22727272727272699</v>
      </c>
      <c r="F231" s="12">
        <v>1</v>
      </c>
      <c r="G231" s="12">
        <v>3</v>
      </c>
      <c r="H231" s="12">
        <v>1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1</v>
      </c>
    </row>
    <row r="232" spans="1:16" x14ac:dyDescent="0.25">
      <c r="A232" s="27" t="s">
        <v>749</v>
      </c>
      <c r="B232" s="27" t="s">
        <v>750</v>
      </c>
      <c r="C232" s="12">
        <v>14</v>
      </c>
      <c r="D232" s="12">
        <v>13</v>
      </c>
      <c r="E232" s="28">
        <v>7.69230769230769E-2</v>
      </c>
      <c r="F232" s="12">
        <v>0</v>
      </c>
      <c r="G232" s="12">
        <v>0</v>
      </c>
      <c r="H232" s="12">
        <v>3</v>
      </c>
      <c r="I232" s="12">
        <v>4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2</v>
      </c>
    </row>
    <row r="233" spans="1:16" x14ac:dyDescent="0.25">
      <c r="A233" s="27" t="s">
        <v>751</v>
      </c>
      <c r="B233" s="27" t="s">
        <v>752</v>
      </c>
      <c r="C233" s="12">
        <v>11</v>
      </c>
      <c r="D233" s="12">
        <v>5</v>
      </c>
      <c r="E233" s="28">
        <v>1.2</v>
      </c>
      <c r="F233" s="12">
        <v>0</v>
      </c>
      <c r="G233" s="12">
        <v>0</v>
      </c>
      <c r="H233" s="12">
        <v>2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2">
        <v>4</v>
      </c>
    </row>
    <row r="234" spans="1:16" ht="22.5" x14ac:dyDescent="0.25">
      <c r="A234" s="27" t="s">
        <v>753</v>
      </c>
      <c r="B234" s="27" t="s">
        <v>754</v>
      </c>
      <c r="C234" s="12">
        <v>0</v>
      </c>
      <c r="D234" s="12">
        <v>0</v>
      </c>
      <c r="E234" s="28">
        <v>0</v>
      </c>
      <c r="F234" s="12">
        <v>0</v>
      </c>
      <c r="G234" s="12">
        <v>0</v>
      </c>
      <c r="H234" s="12">
        <v>0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2</v>
      </c>
      <c r="O234" s="12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2">
        <v>3</v>
      </c>
      <c r="D235" s="12">
        <v>1</v>
      </c>
      <c r="E235" s="28">
        <v>2</v>
      </c>
      <c r="F235" s="12">
        <v>0</v>
      </c>
      <c r="G235" s="12">
        <v>0</v>
      </c>
      <c r="H235" s="12">
        <v>0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2">
        <v>1</v>
      </c>
      <c r="D236" s="12">
        <v>0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428</v>
      </c>
      <c r="D238" s="12">
        <v>375</v>
      </c>
      <c r="E238" s="28">
        <v>0.14133333333333301</v>
      </c>
      <c r="F238" s="12">
        <v>64</v>
      </c>
      <c r="G238" s="12">
        <v>55</v>
      </c>
      <c r="H238" s="12">
        <v>131</v>
      </c>
      <c r="I238" s="12">
        <v>104</v>
      </c>
      <c r="J238" s="12">
        <v>0</v>
      </c>
      <c r="K238" s="12">
        <v>1</v>
      </c>
      <c r="L238" s="12">
        <v>0</v>
      </c>
      <c r="M238" s="12">
        <v>0</v>
      </c>
      <c r="N238" s="12">
        <v>0</v>
      </c>
      <c r="O238" s="12">
        <v>20</v>
      </c>
      <c r="P238" s="22">
        <v>126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9" t="s">
        <v>773</v>
      </c>
      <c r="B244" s="200"/>
      <c r="C244" s="24">
        <v>0</v>
      </c>
      <c r="D244" s="24">
        <v>0</v>
      </c>
      <c r="E244" s="25">
        <v>0</v>
      </c>
      <c r="F244" s="24">
        <v>0</v>
      </c>
      <c r="G244" s="24">
        <v>0</v>
      </c>
      <c r="H244" s="24">
        <v>0</v>
      </c>
      <c r="I244" s="24">
        <v>2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1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0</v>
      </c>
      <c r="D249" s="12">
        <v>0</v>
      </c>
      <c r="E249" s="28">
        <v>0</v>
      </c>
      <c r="F249" s="12">
        <v>0</v>
      </c>
      <c r="G249" s="12">
        <v>0</v>
      </c>
      <c r="H249" s="12">
        <v>0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2">
        <v>1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9" t="s">
        <v>826</v>
      </c>
      <c r="B271" s="200"/>
      <c r="C271" s="24">
        <v>101</v>
      </c>
      <c r="D271" s="24">
        <v>93</v>
      </c>
      <c r="E271" s="25">
        <v>8.6021505376344107E-2</v>
      </c>
      <c r="F271" s="24">
        <v>12</v>
      </c>
      <c r="G271" s="24">
        <v>14</v>
      </c>
      <c r="H271" s="24">
        <v>52</v>
      </c>
      <c r="I271" s="24">
        <v>55</v>
      </c>
      <c r="J271" s="24">
        <v>0</v>
      </c>
      <c r="K271" s="24">
        <v>0</v>
      </c>
      <c r="L271" s="24">
        <v>0</v>
      </c>
      <c r="M271" s="24">
        <v>0</v>
      </c>
      <c r="N271" s="24">
        <v>1</v>
      </c>
      <c r="O271" s="24">
        <v>0</v>
      </c>
      <c r="P271" s="26">
        <v>62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37</v>
      </c>
      <c r="D273" s="12">
        <v>15</v>
      </c>
      <c r="E273" s="28">
        <v>1.4666666666666699</v>
      </c>
      <c r="F273" s="12">
        <v>3</v>
      </c>
      <c r="G273" s="12">
        <v>10</v>
      </c>
      <c r="H273" s="12">
        <v>12</v>
      </c>
      <c r="I273" s="12">
        <v>33</v>
      </c>
      <c r="J273" s="12">
        <v>0</v>
      </c>
      <c r="K273" s="12">
        <v>0</v>
      </c>
      <c r="L273" s="12">
        <v>0</v>
      </c>
      <c r="M273" s="12">
        <v>0</v>
      </c>
      <c r="N273" s="12">
        <v>1</v>
      </c>
      <c r="O273" s="12">
        <v>0</v>
      </c>
      <c r="P273" s="22">
        <v>26</v>
      </c>
    </row>
    <row r="274" spans="1:16" ht="33.75" x14ac:dyDescent="0.25">
      <c r="A274" s="27" t="s">
        <v>831</v>
      </c>
      <c r="B274" s="27" t="s">
        <v>832</v>
      </c>
      <c r="C274" s="12">
        <v>48</v>
      </c>
      <c r="D274" s="12">
        <v>68</v>
      </c>
      <c r="E274" s="28">
        <v>-0.29411764705882298</v>
      </c>
      <c r="F274" s="12">
        <v>9</v>
      </c>
      <c r="G274" s="12">
        <v>4</v>
      </c>
      <c r="H274" s="12">
        <v>37</v>
      </c>
      <c r="I274" s="12">
        <v>19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30</v>
      </c>
    </row>
    <row r="275" spans="1:16" ht="22.5" x14ac:dyDescent="0.25">
      <c r="A275" s="27" t="s">
        <v>833</v>
      </c>
      <c r="B275" s="27" t="s">
        <v>834</v>
      </c>
      <c r="C275" s="12">
        <v>1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1</v>
      </c>
      <c r="D276" s="12">
        <v>1</v>
      </c>
      <c r="E276" s="28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2">
        <v>4</v>
      </c>
      <c r="D277" s="12">
        <v>1</v>
      </c>
      <c r="E277" s="28">
        <v>3</v>
      </c>
      <c r="F277" s="12">
        <v>0</v>
      </c>
      <c r="G277" s="12">
        <v>0</v>
      </c>
      <c r="H277" s="12">
        <v>0</v>
      </c>
      <c r="I277" s="12">
        <v>1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1</v>
      </c>
    </row>
    <row r="278" spans="1:16" ht="22.5" x14ac:dyDescent="0.25">
      <c r="A278" s="27" t="s">
        <v>839</v>
      </c>
      <c r="B278" s="27" t="s">
        <v>840</v>
      </c>
      <c r="C278" s="12">
        <v>8</v>
      </c>
      <c r="D278" s="12">
        <v>8</v>
      </c>
      <c r="E278" s="28">
        <v>0</v>
      </c>
      <c r="F278" s="12">
        <v>0</v>
      </c>
      <c r="G278" s="12">
        <v>0</v>
      </c>
      <c r="H278" s="12">
        <v>3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5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2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9" t="s">
        <v>905</v>
      </c>
      <c r="B312" s="200"/>
      <c r="C312" s="24">
        <v>0</v>
      </c>
      <c r="D312" s="24">
        <v>0</v>
      </c>
      <c r="E312" s="25">
        <v>0</v>
      </c>
      <c r="F312" s="24">
        <v>0</v>
      </c>
      <c r="G312" s="24">
        <v>0</v>
      </c>
      <c r="H312" s="24">
        <v>1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2">
        <v>0</v>
      </c>
      <c r="D313" s="12">
        <v>0</v>
      </c>
      <c r="E313" s="28">
        <v>0</v>
      </c>
      <c r="F313" s="12">
        <v>0</v>
      </c>
      <c r="G313" s="12">
        <v>0</v>
      </c>
      <c r="H313" s="12">
        <v>1</v>
      </c>
      <c r="I313" s="12">
        <v>1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0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9" t="s">
        <v>916</v>
      </c>
      <c r="B318" s="200"/>
      <c r="C318" s="24">
        <v>4</v>
      </c>
      <c r="D318" s="24">
        <v>10</v>
      </c>
      <c r="E318" s="25">
        <v>-0.6</v>
      </c>
      <c r="F318" s="24">
        <v>0</v>
      </c>
      <c r="G318" s="24">
        <v>0</v>
      </c>
      <c r="H318" s="24">
        <v>1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4</v>
      </c>
      <c r="D319" s="12">
        <v>10</v>
      </c>
      <c r="E319" s="28">
        <v>-0.6</v>
      </c>
      <c r="F319" s="12">
        <v>0</v>
      </c>
      <c r="G319" s="12">
        <v>0</v>
      </c>
      <c r="H319" s="12">
        <v>1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9" t="s">
        <v>924</v>
      </c>
      <c r="B323" s="200"/>
      <c r="C323" s="24">
        <v>1251</v>
      </c>
      <c r="D323" s="24">
        <v>1295</v>
      </c>
      <c r="E323" s="25">
        <v>-3.3976833976834001E-2</v>
      </c>
      <c r="F323" s="24">
        <v>2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2</v>
      </c>
      <c r="O323" s="24">
        <v>0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1251</v>
      </c>
      <c r="D324" s="12">
        <v>1295</v>
      </c>
      <c r="E324" s="28">
        <v>-3.3976833976834001E-2</v>
      </c>
      <c r="F324" s="12">
        <v>2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0</v>
      </c>
      <c r="P324" s="22">
        <v>0</v>
      </c>
    </row>
    <row r="325" spans="1:16" x14ac:dyDescent="0.25">
      <c r="A325" s="199" t="s">
        <v>927</v>
      </c>
      <c r="B325" s="200"/>
      <c r="C325" s="24">
        <v>1</v>
      </c>
      <c r="D325" s="24">
        <v>1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1</v>
      </c>
      <c r="D328" s="12">
        <v>1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1" t="s">
        <v>956</v>
      </c>
      <c r="B341" s="202"/>
      <c r="C341" s="29">
        <v>6991</v>
      </c>
      <c r="D341" s="29">
        <v>7096</v>
      </c>
      <c r="E341" s="30">
        <v>-1.47970687711387E-2</v>
      </c>
      <c r="F341" s="29">
        <v>825</v>
      </c>
      <c r="G341" s="29">
        <v>705</v>
      </c>
      <c r="H341" s="29">
        <v>1115</v>
      </c>
      <c r="I341" s="29">
        <v>1036</v>
      </c>
      <c r="J341" s="29">
        <v>14</v>
      </c>
      <c r="K341" s="29">
        <v>12</v>
      </c>
      <c r="L341" s="29">
        <v>1</v>
      </c>
      <c r="M341" s="29">
        <v>1</v>
      </c>
      <c r="N341" s="29">
        <v>132</v>
      </c>
      <c r="O341" s="29">
        <v>93</v>
      </c>
      <c r="P341" s="29">
        <v>1397</v>
      </c>
    </row>
    <row r="342" spans="1:16" x14ac:dyDescent="0.25">
      <c r="A342" s="17"/>
    </row>
  </sheetData>
  <sheetProtection algorithmName="SHA-512" hashValue="xjVwF9/rhRzqiAJpRTqcAiYRZJzvN+FprO7azkXhZtdnUiQkd8gfcQIHv5LRUMyukcv1Mw3Kn0DWDlpueclvKw==" saltValue="OJf3AqQk0alSZEe1tnttC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2" t="s">
        <v>960</v>
      </c>
      <c r="B7" s="11" t="s">
        <v>961</v>
      </c>
      <c r="C7" s="21"/>
    </row>
    <row r="8" spans="1:3" x14ac:dyDescent="0.25">
      <c r="A8" s="193"/>
      <c r="B8" s="11" t="s">
        <v>334</v>
      </c>
      <c r="C8" s="22">
        <v>104</v>
      </c>
    </row>
    <row r="9" spans="1:3" x14ac:dyDescent="0.25">
      <c r="A9" s="193"/>
      <c r="B9" s="11" t="s">
        <v>962</v>
      </c>
      <c r="C9" s="22">
        <v>52</v>
      </c>
    </row>
    <row r="10" spans="1:3" x14ac:dyDescent="0.25">
      <c r="A10" s="193"/>
      <c r="B10" s="11" t="s">
        <v>963</v>
      </c>
      <c r="C10" s="21"/>
    </row>
    <row r="11" spans="1:3" x14ac:dyDescent="0.25">
      <c r="A11" s="193"/>
      <c r="B11" s="11" t="s">
        <v>964</v>
      </c>
      <c r="C11" s="22">
        <v>28</v>
      </c>
    </row>
    <row r="12" spans="1:3" x14ac:dyDescent="0.25">
      <c r="A12" s="193"/>
      <c r="B12" s="11" t="s">
        <v>965</v>
      </c>
      <c r="C12" s="22">
        <v>14</v>
      </c>
    </row>
    <row r="13" spans="1:3" x14ac:dyDescent="0.25">
      <c r="A13" s="193"/>
      <c r="B13" s="11" t="s">
        <v>966</v>
      </c>
      <c r="C13" s="22">
        <v>39</v>
      </c>
    </row>
    <row r="14" spans="1:3" x14ac:dyDescent="0.25">
      <c r="A14" s="193"/>
      <c r="B14" s="11" t="s">
        <v>518</v>
      </c>
      <c r="C14" s="22">
        <v>33</v>
      </c>
    </row>
    <row r="15" spans="1:3" x14ac:dyDescent="0.25">
      <c r="A15" s="193"/>
      <c r="B15" s="11" t="s">
        <v>967</v>
      </c>
      <c r="C15" s="22">
        <v>11</v>
      </c>
    </row>
    <row r="16" spans="1:3" x14ac:dyDescent="0.25">
      <c r="A16" s="193"/>
      <c r="B16" s="11" t="s">
        <v>968</v>
      </c>
      <c r="C16" s="22">
        <v>4</v>
      </c>
    </row>
    <row r="17" spans="1:3" x14ac:dyDescent="0.25">
      <c r="A17" s="193"/>
      <c r="B17" s="11" t="s">
        <v>651</v>
      </c>
      <c r="C17" s="22">
        <v>1</v>
      </c>
    </row>
    <row r="18" spans="1:3" x14ac:dyDescent="0.25">
      <c r="A18" s="193"/>
      <c r="B18" s="11" t="s">
        <v>969</v>
      </c>
      <c r="C18" s="22">
        <v>13</v>
      </c>
    </row>
    <row r="19" spans="1:3" x14ac:dyDescent="0.25">
      <c r="A19" s="193"/>
      <c r="B19" s="11" t="s">
        <v>970</v>
      </c>
      <c r="C19" s="22">
        <v>44</v>
      </c>
    </row>
    <row r="20" spans="1:3" x14ac:dyDescent="0.25">
      <c r="A20" s="193"/>
      <c r="B20" s="11" t="s">
        <v>971</v>
      </c>
      <c r="C20" s="22">
        <v>7</v>
      </c>
    </row>
    <row r="21" spans="1:3" x14ac:dyDescent="0.25">
      <c r="A21" s="193"/>
      <c r="B21" s="11" t="s">
        <v>972</v>
      </c>
      <c r="C21" s="22">
        <v>24</v>
      </c>
    </row>
    <row r="22" spans="1:3" x14ac:dyDescent="0.25">
      <c r="A22" s="193"/>
      <c r="B22" s="11" t="s">
        <v>973</v>
      </c>
      <c r="C22" s="22">
        <v>4</v>
      </c>
    </row>
    <row r="23" spans="1:3" x14ac:dyDescent="0.25">
      <c r="A23" s="193"/>
      <c r="B23" s="11" t="s">
        <v>974</v>
      </c>
      <c r="C23" s="21"/>
    </row>
    <row r="24" spans="1:3" x14ac:dyDescent="0.25">
      <c r="A24" s="193"/>
      <c r="B24" s="11" t="s">
        <v>111</v>
      </c>
      <c r="C24" s="22">
        <v>124</v>
      </c>
    </row>
    <row r="25" spans="1:3" x14ac:dyDescent="0.25">
      <c r="A25" s="193"/>
      <c r="B25" s="11" t="s">
        <v>975</v>
      </c>
      <c r="C25" s="22">
        <v>41</v>
      </c>
    </row>
    <row r="26" spans="1:3" x14ac:dyDescent="0.25">
      <c r="A26" s="194"/>
      <c r="B26" s="11" t="s">
        <v>976</v>
      </c>
      <c r="C26" s="21"/>
    </row>
    <row r="27" spans="1:3" x14ac:dyDescent="0.25">
      <c r="A27" s="192" t="s">
        <v>977</v>
      </c>
      <c r="B27" s="11" t="s">
        <v>978</v>
      </c>
      <c r="C27" s="22">
        <v>56</v>
      </c>
    </row>
    <row r="28" spans="1:3" x14ac:dyDescent="0.25">
      <c r="A28" s="193"/>
      <c r="B28" s="11" t="s">
        <v>979</v>
      </c>
      <c r="C28" s="22">
        <v>178</v>
      </c>
    </row>
    <row r="29" spans="1:3" x14ac:dyDescent="0.25">
      <c r="A29" s="194"/>
      <c r="B29" s="11" t="s">
        <v>980</v>
      </c>
      <c r="C29" s="22">
        <v>8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97</v>
      </c>
    </row>
    <row r="34" spans="1:3" x14ac:dyDescent="0.25">
      <c r="A34" s="192" t="s">
        <v>983</v>
      </c>
      <c r="B34" s="11" t="s">
        <v>984</v>
      </c>
      <c r="C34" s="22">
        <v>1</v>
      </c>
    </row>
    <row r="35" spans="1:3" x14ac:dyDescent="0.25">
      <c r="A35" s="193"/>
      <c r="B35" s="11" t="s">
        <v>985</v>
      </c>
      <c r="C35" s="22">
        <v>8</v>
      </c>
    </row>
    <row r="36" spans="1:3" x14ac:dyDescent="0.25">
      <c r="A36" s="193"/>
      <c r="B36" s="11" t="s">
        <v>986</v>
      </c>
      <c r="C36" s="21"/>
    </row>
    <row r="37" spans="1:3" x14ac:dyDescent="0.25">
      <c r="A37" s="194"/>
      <c r="B37" s="11" t="s">
        <v>987</v>
      </c>
      <c r="C37" s="21"/>
    </row>
    <row r="38" spans="1:3" x14ac:dyDescent="0.25">
      <c r="A38" s="10" t="s">
        <v>988</v>
      </c>
      <c r="B38" s="15"/>
      <c r="C38" s="21"/>
    </row>
    <row r="39" spans="1:3" x14ac:dyDescent="0.25">
      <c r="A39" s="10" t="s">
        <v>989</v>
      </c>
      <c r="B39" s="15"/>
      <c r="C39" s="22">
        <v>57</v>
      </c>
    </row>
    <row r="40" spans="1:3" x14ac:dyDescent="0.25">
      <c r="A40" s="10" t="s">
        <v>990</v>
      </c>
      <c r="B40" s="15"/>
      <c r="C40" s="22">
        <v>27</v>
      </c>
    </row>
    <row r="41" spans="1:3" x14ac:dyDescent="0.25">
      <c r="A41" s="10" t="s">
        <v>991</v>
      </c>
      <c r="B41" s="15"/>
      <c r="C41" s="22">
        <v>23</v>
      </c>
    </row>
    <row r="42" spans="1:3" x14ac:dyDescent="0.25">
      <c r="A42" s="10" t="s">
        <v>992</v>
      </c>
      <c r="B42" s="15"/>
      <c r="C42" s="21"/>
    </row>
    <row r="43" spans="1:3" x14ac:dyDescent="0.25">
      <c r="A43" s="10" t="s">
        <v>993</v>
      </c>
      <c r="B43" s="15"/>
      <c r="C43" s="21"/>
    </row>
    <row r="44" spans="1:3" x14ac:dyDescent="0.25">
      <c r="A44" s="10" t="s">
        <v>994</v>
      </c>
      <c r="B44" s="15"/>
      <c r="C44" s="21"/>
    </row>
    <row r="45" spans="1:3" x14ac:dyDescent="0.25">
      <c r="A45" s="10" t="s">
        <v>995</v>
      </c>
      <c r="B45" s="15"/>
      <c r="C45" s="22">
        <v>3</v>
      </c>
    </row>
    <row r="46" spans="1:3" x14ac:dyDescent="0.25">
      <c r="A46" s="10" t="s">
        <v>980</v>
      </c>
      <c r="B46" s="15"/>
      <c r="C46" s="22">
        <v>35</v>
      </c>
    </row>
    <row r="47" spans="1:3" x14ac:dyDescent="0.25">
      <c r="A47" s="192" t="s">
        <v>996</v>
      </c>
      <c r="B47" s="11" t="s">
        <v>997</v>
      </c>
      <c r="C47" s="22">
        <v>27</v>
      </c>
    </row>
    <row r="48" spans="1:3" x14ac:dyDescent="0.25">
      <c r="A48" s="193"/>
      <c r="B48" s="11" t="s">
        <v>998</v>
      </c>
      <c r="C48" s="22">
        <v>1</v>
      </c>
    </row>
    <row r="49" spans="1:3" x14ac:dyDescent="0.25">
      <c r="A49" s="193"/>
      <c r="B49" s="11" t="s">
        <v>999</v>
      </c>
      <c r="C49" s="22">
        <v>6</v>
      </c>
    </row>
    <row r="50" spans="1:3" x14ac:dyDescent="0.25">
      <c r="A50" s="193"/>
      <c r="B50" s="11" t="s">
        <v>1000</v>
      </c>
      <c r="C50" s="21"/>
    </row>
    <row r="51" spans="1:3" x14ac:dyDescent="0.25">
      <c r="A51" s="194"/>
      <c r="B51" s="11" t="s">
        <v>1001</v>
      </c>
      <c r="C51" s="21"/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7</v>
      </c>
    </row>
    <row r="56" spans="1:3" x14ac:dyDescent="0.25">
      <c r="A56" s="192" t="s">
        <v>79</v>
      </c>
      <c r="B56" s="11" t="s">
        <v>1003</v>
      </c>
      <c r="C56" s="22">
        <v>12</v>
      </c>
    </row>
    <row r="57" spans="1:3" x14ac:dyDescent="0.25">
      <c r="A57" s="194"/>
      <c r="B57" s="11" t="s">
        <v>1004</v>
      </c>
      <c r="C57" s="22">
        <v>85</v>
      </c>
    </row>
    <row r="58" spans="1:3" x14ac:dyDescent="0.25">
      <c r="A58" s="192" t="s">
        <v>1005</v>
      </c>
      <c r="B58" s="11" t="s">
        <v>1006</v>
      </c>
      <c r="C58" s="22">
        <v>2</v>
      </c>
    </row>
    <row r="59" spans="1:3" x14ac:dyDescent="0.25">
      <c r="A59" s="194"/>
      <c r="B59" s="11" t="s">
        <v>1007</v>
      </c>
      <c r="C59" s="21"/>
    </row>
    <row r="60" spans="1:3" x14ac:dyDescent="0.25">
      <c r="A60" s="192" t="s">
        <v>1008</v>
      </c>
      <c r="B60" s="11" t="s">
        <v>1006</v>
      </c>
      <c r="C60" s="22">
        <v>10</v>
      </c>
    </row>
    <row r="61" spans="1:3" x14ac:dyDescent="0.25">
      <c r="A61" s="194"/>
      <c r="B61" s="11" t="s">
        <v>1007</v>
      </c>
      <c r="C61" s="21"/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2" t="s">
        <v>245</v>
      </c>
      <c r="B65" s="11" t="s">
        <v>20</v>
      </c>
      <c r="C65" s="22">
        <v>785</v>
      </c>
    </row>
    <row r="66" spans="1:3" x14ac:dyDescent="0.25">
      <c r="A66" s="193"/>
      <c r="B66" s="11" t="s">
        <v>1010</v>
      </c>
      <c r="C66" s="22">
        <v>97</v>
      </c>
    </row>
    <row r="67" spans="1:3" x14ac:dyDescent="0.25">
      <c r="A67" s="193"/>
      <c r="B67" s="11" t="s">
        <v>1011</v>
      </c>
      <c r="C67" s="22">
        <v>436</v>
      </c>
    </row>
    <row r="68" spans="1:3" x14ac:dyDescent="0.25">
      <c r="A68" s="194"/>
      <c r="B68" s="11" t="s">
        <v>1012</v>
      </c>
      <c r="C68" s="22">
        <v>40</v>
      </c>
    </row>
    <row r="69" spans="1:3" x14ac:dyDescent="0.25">
      <c r="A69" s="192" t="s">
        <v>1013</v>
      </c>
      <c r="B69" s="11" t="s">
        <v>1014</v>
      </c>
      <c r="C69" s="22">
        <v>65</v>
      </c>
    </row>
    <row r="70" spans="1:3" x14ac:dyDescent="0.25">
      <c r="A70" s="193"/>
      <c r="B70" s="11" t="s">
        <v>1015</v>
      </c>
      <c r="C70" s="21"/>
    </row>
    <row r="71" spans="1:3" x14ac:dyDescent="0.25">
      <c r="A71" s="194"/>
      <c r="B71" s="11" t="s">
        <v>1016</v>
      </c>
      <c r="C71" s="21"/>
    </row>
    <row r="72" spans="1:3" x14ac:dyDescent="0.25">
      <c r="A72" s="192" t="s">
        <v>1017</v>
      </c>
      <c r="B72" s="11" t="s">
        <v>1018</v>
      </c>
      <c r="C72" s="22">
        <v>147</v>
      </c>
    </row>
    <row r="73" spans="1:3" x14ac:dyDescent="0.25">
      <c r="A73" s="193"/>
      <c r="B73" s="11" t="s">
        <v>1019</v>
      </c>
      <c r="C73" s="22">
        <v>24</v>
      </c>
    </row>
    <row r="74" spans="1:3" x14ac:dyDescent="0.25">
      <c r="A74" s="193"/>
      <c r="B74" s="11" t="s">
        <v>1020</v>
      </c>
      <c r="C74" s="22">
        <v>1</v>
      </c>
    </row>
    <row r="75" spans="1:3" x14ac:dyDescent="0.25">
      <c r="A75" s="193"/>
      <c r="B75" s="11" t="s">
        <v>1021</v>
      </c>
      <c r="C75" s="22">
        <v>104</v>
      </c>
    </row>
    <row r="76" spans="1:3" x14ac:dyDescent="0.25">
      <c r="A76" s="194"/>
      <c r="B76" s="11" t="s">
        <v>1012</v>
      </c>
      <c r="C76" s="22">
        <v>18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17</v>
      </c>
    </row>
    <row r="81" spans="1:3" x14ac:dyDescent="0.25">
      <c r="A81" s="10" t="s">
        <v>1024</v>
      </c>
      <c r="B81" s="15"/>
      <c r="C81" s="21"/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2" t="s">
        <v>1027</v>
      </c>
      <c r="B86" s="11" t="s">
        <v>1018</v>
      </c>
      <c r="C86" s="22">
        <v>328</v>
      </c>
    </row>
    <row r="87" spans="1:3" x14ac:dyDescent="0.25">
      <c r="A87" s="194"/>
      <c r="B87" s="11" t="s">
        <v>1012</v>
      </c>
      <c r="C87" s="22">
        <v>400</v>
      </c>
    </row>
    <row r="88" spans="1:3" x14ac:dyDescent="0.25">
      <c r="A88" s="192" t="s">
        <v>1028</v>
      </c>
      <c r="B88" s="11" t="s">
        <v>1018</v>
      </c>
      <c r="C88" s="22">
        <v>33</v>
      </c>
    </row>
    <row r="89" spans="1:3" x14ac:dyDescent="0.25">
      <c r="A89" s="194"/>
      <c r="B89" s="11" t="s">
        <v>1012</v>
      </c>
      <c r="C89" s="22">
        <v>32</v>
      </c>
    </row>
    <row r="90" spans="1:3" x14ac:dyDescent="0.25">
      <c r="A90" s="192" t="s">
        <v>1029</v>
      </c>
      <c r="B90" s="11" t="s">
        <v>1018</v>
      </c>
      <c r="C90" s="22">
        <v>70</v>
      </c>
    </row>
    <row r="91" spans="1:3" x14ac:dyDescent="0.25">
      <c r="A91" s="194"/>
      <c r="B91" s="11" t="s">
        <v>1012</v>
      </c>
      <c r="C91" s="22">
        <v>193</v>
      </c>
    </row>
    <row r="92" spans="1:3" x14ac:dyDescent="0.25">
      <c r="A92" s="192" t="s">
        <v>1030</v>
      </c>
      <c r="B92" s="11" t="s">
        <v>1018</v>
      </c>
      <c r="C92" s="21"/>
    </row>
    <row r="93" spans="1:3" x14ac:dyDescent="0.25">
      <c r="A93" s="194"/>
      <c r="B93" s="11" t="s">
        <v>1012</v>
      </c>
      <c r="C93" s="21"/>
    </row>
    <row r="94" spans="1:3" x14ac:dyDescent="0.25">
      <c r="A94" s="192" t="s">
        <v>1031</v>
      </c>
      <c r="B94" s="11" t="s">
        <v>1018</v>
      </c>
      <c r="C94" s="22">
        <v>11</v>
      </c>
    </row>
    <row r="95" spans="1:3" x14ac:dyDescent="0.25">
      <c r="A95" s="194"/>
      <c r="B95" s="11" t="s">
        <v>1012</v>
      </c>
      <c r="C95" s="22">
        <v>1</v>
      </c>
    </row>
    <row r="96" spans="1:3" x14ac:dyDescent="0.25">
      <c r="A96" s="192" t="s">
        <v>1032</v>
      </c>
      <c r="B96" s="11" t="s">
        <v>1018</v>
      </c>
      <c r="C96" s="22">
        <v>9</v>
      </c>
    </row>
    <row r="97" spans="1:3" x14ac:dyDescent="0.25">
      <c r="A97" s="194"/>
      <c r="B97" s="11" t="s">
        <v>1012</v>
      </c>
      <c r="C97" s="21"/>
    </row>
    <row r="98" spans="1:3" x14ac:dyDescent="0.25">
      <c r="A98" s="192" t="s">
        <v>1033</v>
      </c>
      <c r="B98" s="11" t="s">
        <v>1018</v>
      </c>
      <c r="C98" s="21"/>
    </row>
    <row r="99" spans="1:3" x14ac:dyDescent="0.25">
      <c r="A99" s="194"/>
      <c r="B99" s="11" t="s">
        <v>1012</v>
      </c>
      <c r="C99" s="21"/>
    </row>
    <row r="100" spans="1:3" x14ac:dyDescent="0.25">
      <c r="A100" s="10" t="s">
        <v>1034</v>
      </c>
      <c r="B100" s="15"/>
      <c r="C100" s="22">
        <v>27</v>
      </c>
    </row>
    <row r="101" spans="1:3" x14ac:dyDescent="0.25">
      <c r="A101" s="10" t="s">
        <v>1035</v>
      </c>
      <c r="B101" s="15"/>
      <c r="C101" s="21"/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2" t="s">
        <v>1037</v>
      </c>
      <c r="B105" s="11" t="s">
        <v>1038</v>
      </c>
      <c r="C105" s="21"/>
    </row>
    <row r="106" spans="1:3" x14ac:dyDescent="0.25">
      <c r="A106" s="194"/>
      <c r="B106" s="11" t="s">
        <v>1039</v>
      </c>
      <c r="C106" s="22">
        <v>17</v>
      </c>
    </row>
    <row r="107" spans="1:3" x14ac:dyDescent="0.25">
      <c r="A107" s="10" t="s">
        <v>1040</v>
      </c>
      <c r="B107" s="15"/>
      <c r="C107" s="22">
        <v>73</v>
      </c>
    </row>
    <row r="108" spans="1:3" x14ac:dyDescent="0.25">
      <c r="A108" s="10" t="s">
        <v>1041</v>
      </c>
      <c r="B108" s="15"/>
      <c r="C108" s="21"/>
    </row>
    <row r="109" spans="1:3" x14ac:dyDescent="0.25">
      <c r="A109" s="10" t="s">
        <v>1042</v>
      </c>
      <c r="B109" s="15"/>
      <c r="C109" s="21"/>
    </row>
    <row r="110" spans="1:3" x14ac:dyDescent="0.25">
      <c r="A110" s="10" t="s">
        <v>1043</v>
      </c>
      <c r="B110" s="15"/>
      <c r="C110" s="22">
        <v>3</v>
      </c>
    </row>
    <row r="111" spans="1:3" x14ac:dyDescent="0.25">
      <c r="A111" s="10" t="s">
        <v>1044</v>
      </c>
      <c r="B111" s="15"/>
      <c r="C111" s="22">
        <v>5</v>
      </c>
    </row>
    <row r="112" spans="1:3" ht="22.5" x14ac:dyDescent="0.25">
      <c r="A112" s="10" t="s">
        <v>1045</v>
      </c>
      <c r="B112" s="15"/>
      <c r="C112" s="22">
        <v>81</v>
      </c>
    </row>
    <row r="113" spans="1:1" x14ac:dyDescent="0.25">
      <c r="A113" s="17"/>
    </row>
  </sheetData>
  <sheetProtection algorithmName="SHA-512" hashValue="BMPso3K5ciWCfArEt32ZxVsPxUUWBPjZrgXtUzG+hRiQDqWaJwVnqsAfsK9UaHlc9y8Yp3Qp/k/+JDiAibXILA==" saltValue="d4XPvew5qK8IzEkwf7jUk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2" t="s">
        <v>1048</v>
      </c>
      <c r="B5" s="32" t="s">
        <v>1049</v>
      </c>
      <c r="C5" s="22">
        <v>10</v>
      </c>
    </row>
    <row r="6" spans="1:3" x14ac:dyDescent="0.25">
      <c r="A6" s="193"/>
      <c r="B6" s="32" t="s">
        <v>304</v>
      </c>
      <c r="C6" s="22">
        <v>80</v>
      </c>
    </row>
    <row r="7" spans="1:3" x14ac:dyDescent="0.25">
      <c r="A7" s="193"/>
      <c r="B7" s="32" t="s">
        <v>1050</v>
      </c>
      <c r="C7" s="22">
        <v>20</v>
      </c>
    </row>
    <row r="8" spans="1:3" x14ac:dyDescent="0.25">
      <c r="A8" s="193"/>
      <c r="B8" s="32" t="s">
        <v>1051</v>
      </c>
      <c r="C8" s="21"/>
    </row>
    <row r="9" spans="1:3" x14ac:dyDescent="0.25">
      <c r="A9" s="193"/>
      <c r="B9" s="32" t="s">
        <v>1052</v>
      </c>
      <c r="C9" s="21"/>
    </row>
    <row r="10" spans="1:3" x14ac:dyDescent="0.25">
      <c r="A10" s="193"/>
      <c r="B10" s="32" t="s">
        <v>1053</v>
      </c>
      <c r="C10" s="21"/>
    </row>
    <row r="11" spans="1:3" x14ac:dyDescent="0.25">
      <c r="A11" s="194"/>
      <c r="B11" s="32" t="s">
        <v>1054</v>
      </c>
      <c r="C11" s="21"/>
    </row>
    <row r="12" spans="1:3" x14ac:dyDescent="0.25">
      <c r="A12" s="192" t="s">
        <v>1055</v>
      </c>
      <c r="B12" s="32" t="s">
        <v>65</v>
      </c>
      <c r="C12" s="22">
        <v>46</v>
      </c>
    </row>
    <row r="13" spans="1:3" x14ac:dyDescent="0.25">
      <c r="A13" s="193"/>
      <c r="B13" s="32" t="s">
        <v>1056</v>
      </c>
      <c r="C13" s="22">
        <v>6</v>
      </c>
    </row>
    <row r="14" spans="1:3" x14ac:dyDescent="0.25">
      <c r="A14" s="193"/>
      <c r="B14" s="32" t="s">
        <v>1057</v>
      </c>
      <c r="C14" s="22">
        <v>10</v>
      </c>
    </row>
    <row r="15" spans="1:3" x14ac:dyDescent="0.25">
      <c r="A15" s="194"/>
      <c r="B15" s="32" t="s">
        <v>1058</v>
      </c>
      <c r="C15" s="22">
        <v>22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5</v>
      </c>
    </row>
    <row r="20" spans="1:3" x14ac:dyDescent="0.25">
      <c r="A20" s="10" t="s">
        <v>1061</v>
      </c>
      <c r="B20" s="33"/>
      <c r="C20" s="21"/>
    </row>
    <row r="21" spans="1:3" x14ac:dyDescent="0.25">
      <c r="A21" s="10" t="s">
        <v>1062</v>
      </c>
      <c r="B21" s="33"/>
      <c r="C21" s="22">
        <v>5</v>
      </c>
    </row>
    <row r="22" spans="1:3" x14ac:dyDescent="0.25">
      <c r="A22" s="10" t="s">
        <v>1063</v>
      </c>
      <c r="B22" s="33"/>
      <c r="C22" s="22">
        <v>9</v>
      </c>
    </row>
    <row r="23" spans="1:3" x14ac:dyDescent="0.25">
      <c r="A23" s="10" t="s">
        <v>1064</v>
      </c>
      <c r="B23" s="33"/>
      <c r="C23" s="22">
        <v>48</v>
      </c>
    </row>
    <row r="24" spans="1:3" x14ac:dyDescent="0.25">
      <c r="A24" s="10" t="s">
        <v>1065</v>
      </c>
      <c r="B24" s="33"/>
      <c r="C24" s="22">
        <v>18</v>
      </c>
    </row>
    <row r="25" spans="1:3" x14ac:dyDescent="0.25">
      <c r="A25" s="10" t="s">
        <v>1066</v>
      </c>
      <c r="B25" s="33"/>
      <c r="C25" s="22">
        <v>12</v>
      </c>
    </row>
    <row r="26" spans="1:3" x14ac:dyDescent="0.25">
      <c r="A26" s="10" t="s">
        <v>1067</v>
      </c>
      <c r="B26" s="33"/>
      <c r="C26" s="22">
        <v>1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5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5</v>
      </c>
    </row>
    <row r="33" spans="1:6" x14ac:dyDescent="0.25">
      <c r="A33" s="10" t="s">
        <v>1072</v>
      </c>
      <c r="B33" s="33"/>
      <c r="C33" s="22">
        <v>14</v>
      </c>
    </row>
    <row r="34" spans="1:6" x14ac:dyDescent="0.25">
      <c r="A34" s="10" t="s">
        <v>1073</v>
      </c>
      <c r="B34" s="33"/>
      <c r="C34" s="22">
        <v>9</v>
      </c>
    </row>
    <row r="35" spans="1:6" x14ac:dyDescent="0.25">
      <c r="A35" s="10" t="s">
        <v>1074</v>
      </c>
      <c r="B35" s="33"/>
      <c r="C35" s="22">
        <v>28</v>
      </c>
    </row>
    <row r="36" spans="1:6" x14ac:dyDescent="0.25">
      <c r="A36" s="10" t="s">
        <v>1075</v>
      </c>
      <c r="B36" s="33"/>
      <c r="C36" s="22">
        <v>3</v>
      </c>
    </row>
    <row r="37" spans="1:6" x14ac:dyDescent="0.25">
      <c r="A37" s="10" t="s">
        <v>1076</v>
      </c>
      <c r="B37" s="33"/>
      <c r="C37" s="22">
        <v>20</v>
      </c>
    </row>
    <row r="38" spans="1:6" x14ac:dyDescent="0.25">
      <c r="A38" s="10" t="s">
        <v>1077</v>
      </c>
      <c r="B38" s="33"/>
      <c r="C38" s="22">
        <v>5</v>
      </c>
    </row>
    <row r="39" spans="1:6" x14ac:dyDescent="0.25">
      <c r="A39" s="10" t="s">
        <v>1078</v>
      </c>
      <c r="B39" s="33"/>
      <c r="C39" s="21"/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1</v>
      </c>
    </row>
    <row r="44" spans="1:6" x14ac:dyDescent="0.25">
      <c r="A44" s="10" t="s">
        <v>114</v>
      </c>
      <c r="B44" s="33"/>
      <c r="C44" s="22">
        <v>1</v>
      </c>
    </row>
    <row r="45" spans="1:6" x14ac:dyDescent="0.25">
      <c r="A45" s="10" t="s">
        <v>1080</v>
      </c>
      <c r="B45" s="33"/>
      <c r="C45" s="21"/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9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90"/>
      <c r="B49" s="11" t="s">
        <v>1084</v>
      </c>
      <c r="C49" s="16"/>
      <c r="D49" s="16"/>
      <c r="E49" s="16"/>
      <c r="F49" s="21"/>
    </row>
    <row r="50" spans="1:6" x14ac:dyDescent="0.25">
      <c r="A50" s="190"/>
      <c r="B50" s="11" t="s">
        <v>1085</v>
      </c>
      <c r="C50" s="16"/>
      <c r="D50" s="16"/>
      <c r="E50" s="16"/>
      <c r="F50" s="21"/>
    </row>
    <row r="51" spans="1:6" x14ac:dyDescent="0.25">
      <c r="A51" s="190"/>
      <c r="B51" s="11" t="s">
        <v>1086</v>
      </c>
      <c r="C51" s="16"/>
      <c r="D51" s="16"/>
      <c r="E51" s="16"/>
      <c r="F51" s="21"/>
    </row>
    <row r="52" spans="1:6" x14ac:dyDescent="0.25">
      <c r="A52" s="190"/>
      <c r="B52" s="11" t="s">
        <v>334</v>
      </c>
      <c r="C52" s="12">
        <v>2</v>
      </c>
      <c r="D52" s="12">
        <v>2</v>
      </c>
      <c r="E52" s="12">
        <v>1</v>
      </c>
      <c r="F52" s="22">
        <v>0</v>
      </c>
    </row>
    <row r="53" spans="1:6" x14ac:dyDescent="0.25">
      <c r="A53" s="190"/>
      <c r="B53" s="11" t="s">
        <v>1087</v>
      </c>
      <c r="C53" s="16"/>
      <c r="D53" s="16"/>
      <c r="E53" s="16"/>
      <c r="F53" s="21"/>
    </row>
    <row r="54" spans="1:6" x14ac:dyDescent="0.25">
      <c r="A54" s="190"/>
      <c r="B54" s="11" t="s">
        <v>1088</v>
      </c>
      <c r="C54" s="12">
        <v>22</v>
      </c>
      <c r="D54" s="12">
        <v>9</v>
      </c>
      <c r="E54" s="12">
        <v>1</v>
      </c>
      <c r="F54" s="22">
        <v>2</v>
      </c>
    </row>
    <row r="55" spans="1:6" x14ac:dyDescent="0.25">
      <c r="A55" s="190"/>
      <c r="B55" s="11" t="s">
        <v>1089</v>
      </c>
      <c r="C55" s="16"/>
      <c r="D55" s="16"/>
      <c r="E55" s="16"/>
      <c r="F55" s="21"/>
    </row>
    <row r="56" spans="1:6" x14ac:dyDescent="0.25">
      <c r="A56" s="190"/>
      <c r="B56" s="11" t="s">
        <v>1090</v>
      </c>
      <c r="C56" s="16"/>
      <c r="D56" s="16"/>
      <c r="E56" s="16"/>
      <c r="F56" s="21"/>
    </row>
    <row r="57" spans="1:6" x14ac:dyDescent="0.25">
      <c r="A57" s="190"/>
      <c r="B57" s="11" t="s">
        <v>1091</v>
      </c>
      <c r="C57" s="12">
        <v>3</v>
      </c>
      <c r="D57" s="12">
        <v>4</v>
      </c>
      <c r="E57" s="12">
        <v>2</v>
      </c>
      <c r="F57" s="22">
        <v>0</v>
      </c>
    </row>
    <row r="58" spans="1:6" x14ac:dyDescent="0.25">
      <c r="A58" s="190"/>
      <c r="B58" s="11" t="s">
        <v>1092</v>
      </c>
      <c r="C58" s="12">
        <v>3</v>
      </c>
      <c r="D58" s="12">
        <v>3</v>
      </c>
      <c r="E58" s="12">
        <v>0</v>
      </c>
      <c r="F58" s="22">
        <v>0</v>
      </c>
    </row>
    <row r="59" spans="1:6" x14ac:dyDescent="0.25">
      <c r="A59" s="190"/>
      <c r="B59" s="11" t="s">
        <v>1093</v>
      </c>
      <c r="C59" s="12">
        <v>0</v>
      </c>
      <c r="D59" s="12">
        <v>1</v>
      </c>
      <c r="E59" s="12">
        <v>0</v>
      </c>
      <c r="F59" s="22">
        <v>0</v>
      </c>
    </row>
    <row r="60" spans="1:6" x14ac:dyDescent="0.25">
      <c r="A60" s="190"/>
      <c r="B60" s="11" t="s">
        <v>405</v>
      </c>
      <c r="C60" s="16"/>
      <c r="D60" s="16"/>
      <c r="E60" s="16"/>
      <c r="F60" s="21"/>
    </row>
    <row r="61" spans="1:6" x14ac:dyDescent="0.25">
      <c r="A61" s="190"/>
      <c r="B61" s="11" t="s">
        <v>1094</v>
      </c>
      <c r="C61" s="12">
        <v>1</v>
      </c>
      <c r="D61" s="12">
        <v>0</v>
      </c>
      <c r="E61" s="12">
        <v>0</v>
      </c>
      <c r="F61" s="22">
        <v>0</v>
      </c>
    </row>
    <row r="62" spans="1:6" x14ac:dyDescent="0.25">
      <c r="A62" s="190"/>
      <c r="B62" s="11" t="s">
        <v>1095</v>
      </c>
      <c r="C62" s="16"/>
      <c r="D62" s="12">
        <v>0</v>
      </c>
      <c r="E62" s="12">
        <v>0</v>
      </c>
      <c r="F62" s="22">
        <v>0</v>
      </c>
    </row>
    <row r="63" spans="1:6" x14ac:dyDescent="0.25">
      <c r="A63" s="190"/>
      <c r="B63" s="11" t="s">
        <v>1096</v>
      </c>
      <c r="C63" s="16"/>
      <c r="D63" s="16"/>
      <c r="E63" s="16"/>
      <c r="F63" s="21"/>
    </row>
    <row r="64" spans="1:6" x14ac:dyDescent="0.25">
      <c r="A64" s="190"/>
      <c r="B64" s="11" t="s">
        <v>1097</v>
      </c>
      <c r="C64" s="12">
        <v>16</v>
      </c>
      <c r="D64" s="12">
        <v>12</v>
      </c>
      <c r="E64" s="12">
        <v>5</v>
      </c>
      <c r="F64" s="22">
        <v>2</v>
      </c>
    </row>
    <row r="65" spans="1:6" x14ac:dyDescent="0.25">
      <c r="A65" s="190"/>
      <c r="B65" s="11" t="s">
        <v>1098</v>
      </c>
      <c r="C65" s="16"/>
      <c r="D65" s="16"/>
      <c r="E65" s="16"/>
      <c r="F65" s="21"/>
    </row>
    <row r="66" spans="1:6" x14ac:dyDescent="0.25">
      <c r="A66" s="191"/>
      <c r="B66" s="11" t="s">
        <v>1099</v>
      </c>
      <c r="C66" s="16"/>
      <c r="D66" s="16"/>
      <c r="E66" s="16"/>
      <c r="F66" s="21"/>
    </row>
    <row r="67" spans="1:6" x14ac:dyDescent="0.25">
      <c r="A67" s="203" t="s">
        <v>1100</v>
      </c>
      <c r="B67" s="204"/>
      <c r="C67" s="29">
        <v>47</v>
      </c>
      <c r="D67" s="29">
        <v>31</v>
      </c>
      <c r="E67" s="29">
        <v>9</v>
      </c>
      <c r="F67" s="29">
        <v>4</v>
      </c>
    </row>
    <row r="68" spans="1:6" x14ac:dyDescent="0.25">
      <c r="A68" s="189" t="s">
        <v>977</v>
      </c>
      <c r="B68" s="11" t="s">
        <v>1101</v>
      </c>
      <c r="C68" s="12">
        <v>2</v>
      </c>
      <c r="D68" s="12">
        <v>0</v>
      </c>
      <c r="E68" s="12">
        <v>0</v>
      </c>
      <c r="F68" s="22">
        <v>0</v>
      </c>
    </row>
    <row r="69" spans="1:6" x14ac:dyDescent="0.25">
      <c r="A69" s="190"/>
      <c r="B69" s="11" t="s">
        <v>1102</v>
      </c>
      <c r="C69" s="16"/>
      <c r="D69" s="16"/>
      <c r="E69" s="16"/>
      <c r="F69" s="21"/>
    </row>
    <row r="70" spans="1:6" x14ac:dyDescent="0.25">
      <c r="A70" s="191"/>
      <c r="B70" s="11" t="s">
        <v>111</v>
      </c>
      <c r="C70" s="12">
        <v>5</v>
      </c>
      <c r="D70" s="12">
        <v>0</v>
      </c>
      <c r="E70" s="12">
        <v>0</v>
      </c>
      <c r="F70" s="22">
        <v>0</v>
      </c>
    </row>
    <row r="71" spans="1:6" x14ac:dyDescent="0.25">
      <c r="A71" s="203" t="s">
        <v>1103</v>
      </c>
      <c r="B71" s="204"/>
      <c r="C71" s="29">
        <v>7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V1Bjn6ADbbVQEib8RC8OB53UCRfvSEWr01tE93sn2U6xHpEZawEERlCYtR52bV1cpJGscb6gOg6mSuVV1qkKDQ==" saltValue="1nN2+E+nF+Sz8y4Q5hkRq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9" t="s">
        <v>1106</v>
      </c>
      <c r="B5" s="11" t="s">
        <v>1107</v>
      </c>
      <c r="C5" s="22">
        <v>240</v>
      </c>
    </row>
    <row r="6" spans="1:3" x14ac:dyDescent="0.25">
      <c r="A6" s="190"/>
      <c r="B6" s="11" t="s">
        <v>1049</v>
      </c>
      <c r="C6" s="22">
        <v>68</v>
      </c>
    </row>
    <row r="7" spans="1:3" x14ac:dyDescent="0.25">
      <c r="A7" s="190"/>
      <c r="B7" s="11" t="s">
        <v>1108</v>
      </c>
      <c r="C7" s="22">
        <v>688</v>
      </c>
    </row>
    <row r="8" spans="1:3" x14ac:dyDescent="0.25">
      <c r="A8" s="190"/>
      <c r="B8" s="11" t="s">
        <v>1109</v>
      </c>
      <c r="C8" s="22">
        <v>113</v>
      </c>
    </row>
    <row r="9" spans="1:3" x14ac:dyDescent="0.25">
      <c r="A9" s="190"/>
      <c r="B9" s="11" t="s">
        <v>1051</v>
      </c>
      <c r="C9" s="22">
        <v>1</v>
      </c>
    </row>
    <row r="10" spans="1:3" x14ac:dyDescent="0.25">
      <c r="A10" s="190"/>
      <c r="B10" s="11" t="s">
        <v>1052</v>
      </c>
      <c r="C10" s="22">
        <v>1</v>
      </c>
    </row>
    <row r="11" spans="1:3" x14ac:dyDescent="0.25">
      <c r="A11" s="190"/>
      <c r="B11" s="11" t="s">
        <v>1110</v>
      </c>
      <c r="C11" s="21"/>
    </row>
    <row r="12" spans="1:3" x14ac:dyDescent="0.25">
      <c r="A12" s="191"/>
      <c r="B12" s="11" t="s">
        <v>1111</v>
      </c>
      <c r="C12" s="21"/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358</v>
      </c>
    </row>
    <row r="17" spans="1:3" x14ac:dyDescent="0.25">
      <c r="A17" s="20" t="s">
        <v>1114</v>
      </c>
      <c r="B17" s="15"/>
      <c r="C17" s="22">
        <v>49</v>
      </c>
    </row>
    <row r="18" spans="1:3" x14ac:dyDescent="0.25">
      <c r="A18" s="20" t="s">
        <v>1115</v>
      </c>
      <c r="B18" s="15"/>
      <c r="C18" s="22">
        <v>97</v>
      </c>
    </row>
    <row r="19" spans="1:3" x14ac:dyDescent="0.25">
      <c r="A19" s="20" t="s">
        <v>1116</v>
      </c>
      <c r="B19" s="15"/>
      <c r="C19" s="22">
        <v>163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1"/>
    </row>
    <row r="24" spans="1:3" x14ac:dyDescent="0.25">
      <c r="A24" s="20" t="s">
        <v>1119</v>
      </c>
      <c r="B24" s="15"/>
      <c r="C24" s="22">
        <v>3</v>
      </c>
    </row>
    <row r="25" spans="1:3" x14ac:dyDescent="0.25">
      <c r="A25" s="20" t="s">
        <v>1120</v>
      </c>
      <c r="B25" s="15"/>
      <c r="C25" s="21"/>
    </row>
    <row r="26" spans="1:3" x14ac:dyDescent="0.25">
      <c r="A26" s="20" t="s">
        <v>1121</v>
      </c>
      <c r="B26" s="15"/>
      <c r="C26" s="21"/>
    </row>
    <row r="27" spans="1:3" x14ac:dyDescent="0.25">
      <c r="A27" s="20" t="s">
        <v>1122</v>
      </c>
      <c r="B27" s="15"/>
      <c r="C27" s="22">
        <v>1</v>
      </c>
    </row>
    <row r="28" spans="1:3" x14ac:dyDescent="0.25">
      <c r="A28" s="20" t="s">
        <v>1123</v>
      </c>
      <c r="B28" s="15"/>
      <c r="C28" s="21"/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1"/>
    </row>
    <row r="33" spans="1:3" x14ac:dyDescent="0.25">
      <c r="A33" s="20" t="s">
        <v>1126</v>
      </c>
      <c r="B33" s="15"/>
      <c r="C33" s="21"/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18</v>
      </c>
    </row>
    <row r="38" spans="1:3" x14ac:dyDescent="0.25">
      <c r="A38" s="20" t="s">
        <v>1128</v>
      </c>
      <c r="B38" s="15"/>
      <c r="C38" s="22">
        <v>51</v>
      </c>
    </row>
    <row r="39" spans="1:3" x14ac:dyDescent="0.25">
      <c r="A39" s="20" t="s">
        <v>1129</v>
      </c>
      <c r="B39" s="15"/>
      <c r="C39" s="22">
        <v>211</v>
      </c>
    </row>
    <row r="40" spans="1:3" x14ac:dyDescent="0.25">
      <c r="A40" s="20" t="s">
        <v>1130</v>
      </c>
      <c r="B40" s="15"/>
      <c r="C40" s="22">
        <v>73</v>
      </c>
    </row>
    <row r="41" spans="1:3" x14ac:dyDescent="0.25">
      <c r="A41" s="20" t="s">
        <v>1131</v>
      </c>
      <c r="B41" s="15"/>
      <c r="C41" s="22">
        <v>96</v>
      </c>
    </row>
    <row r="42" spans="1:3" x14ac:dyDescent="0.25">
      <c r="A42" s="20" t="s">
        <v>1132</v>
      </c>
      <c r="B42" s="15"/>
      <c r="C42" s="22">
        <v>41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6</v>
      </c>
    </row>
    <row r="47" spans="1:3" x14ac:dyDescent="0.25">
      <c r="A47" s="20" t="s">
        <v>1135</v>
      </c>
      <c r="B47" s="15"/>
      <c r="C47" s="22">
        <v>19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9" t="s">
        <v>1137</v>
      </c>
      <c r="B51" s="11" t="s">
        <v>1138</v>
      </c>
      <c r="C51" s="22">
        <v>28</v>
      </c>
    </row>
    <row r="52" spans="1:6" x14ac:dyDescent="0.25">
      <c r="A52" s="190"/>
      <c r="B52" s="11" t="s">
        <v>1139</v>
      </c>
      <c r="C52" s="22">
        <v>55</v>
      </c>
    </row>
    <row r="53" spans="1:6" x14ac:dyDescent="0.25">
      <c r="A53" s="190"/>
      <c r="B53" s="11" t="s">
        <v>1140</v>
      </c>
      <c r="C53" s="22">
        <v>33</v>
      </c>
    </row>
    <row r="54" spans="1:6" x14ac:dyDescent="0.25">
      <c r="A54" s="191"/>
      <c r="B54" s="11" t="s">
        <v>1141</v>
      </c>
      <c r="C54" s="22">
        <v>2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/>
    </row>
    <row r="59" spans="1:6" x14ac:dyDescent="0.25">
      <c r="A59" s="20" t="s">
        <v>114</v>
      </c>
      <c r="B59" s="15"/>
      <c r="C59" s="21"/>
    </row>
    <row r="60" spans="1:6" x14ac:dyDescent="0.25">
      <c r="A60" s="20" t="s">
        <v>1080</v>
      </c>
      <c r="B60" s="15"/>
      <c r="C60" s="21"/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9" t="s">
        <v>960</v>
      </c>
      <c r="B63" s="11" t="s">
        <v>1083</v>
      </c>
      <c r="C63" s="16"/>
      <c r="D63" s="16"/>
      <c r="E63" s="16"/>
      <c r="F63" s="21"/>
    </row>
    <row r="64" spans="1:6" x14ac:dyDescent="0.25">
      <c r="A64" s="190"/>
      <c r="B64" s="11" t="s">
        <v>1084</v>
      </c>
      <c r="C64" s="16"/>
      <c r="D64" s="16"/>
      <c r="E64" s="16"/>
      <c r="F64" s="21"/>
    </row>
    <row r="65" spans="1:6" x14ac:dyDescent="0.25">
      <c r="A65" s="190"/>
      <c r="B65" s="11" t="s">
        <v>1085</v>
      </c>
      <c r="C65" s="16"/>
      <c r="D65" s="16"/>
      <c r="E65" s="16"/>
      <c r="F65" s="21"/>
    </row>
    <row r="66" spans="1:6" x14ac:dyDescent="0.25">
      <c r="A66" s="190"/>
      <c r="B66" s="11" t="s">
        <v>1086</v>
      </c>
      <c r="C66" s="16"/>
      <c r="D66" s="12">
        <v>0</v>
      </c>
      <c r="E66" s="12">
        <v>0</v>
      </c>
      <c r="F66" s="22">
        <v>0</v>
      </c>
    </row>
    <row r="67" spans="1:6" x14ac:dyDescent="0.25">
      <c r="A67" s="190"/>
      <c r="B67" s="11" t="s">
        <v>334</v>
      </c>
      <c r="C67" s="12">
        <v>13</v>
      </c>
      <c r="D67" s="12">
        <v>28</v>
      </c>
      <c r="E67" s="12">
        <v>3</v>
      </c>
      <c r="F67" s="22">
        <v>5</v>
      </c>
    </row>
    <row r="68" spans="1:6" x14ac:dyDescent="0.25">
      <c r="A68" s="190"/>
      <c r="B68" s="11" t="s">
        <v>1142</v>
      </c>
      <c r="C68" s="12">
        <v>370</v>
      </c>
      <c r="D68" s="12">
        <v>137</v>
      </c>
      <c r="E68" s="12">
        <v>21</v>
      </c>
      <c r="F68" s="22">
        <v>52</v>
      </c>
    </row>
    <row r="69" spans="1:6" x14ac:dyDescent="0.25">
      <c r="A69" s="190"/>
      <c r="B69" s="11" t="s">
        <v>1143</v>
      </c>
      <c r="C69" s="12">
        <v>243</v>
      </c>
      <c r="D69" s="12">
        <v>41</v>
      </c>
      <c r="E69" s="12">
        <v>4</v>
      </c>
      <c r="F69" s="22">
        <v>18</v>
      </c>
    </row>
    <row r="70" spans="1:6" x14ac:dyDescent="0.25">
      <c r="A70" s="190"/>
      <c r="B70" s="11" t="s">
        <v>1089</v>
      </c>
      <c r="C70" s="12">
        <v>5</v>
      </c>
      <c r="D70" s="12">
        <v>3</v>
      </c>
      <c r="E70" s="12">
        <v>1</v>
      </c>
      <c r="F70" s="22">
        <v>0</v>
      </c>
    </row>
    <row r="71" spans="1:6" x14ac:dyDescent="0.25">
      <c r="A71" s="190"/>
      <c r="B71" s="11" t="s">
        <v>1144</v>
      </c>
      <c r="C71" s="12">
        <v>0</v>
      </c>
      <c r="D71" s="12">
        <v>1</v>
      </c>
      <c r="E71" s="12">
        <v>0</v>
      </c>
      <c r="F71" s="22">
        <v>0</v>
      </c>
    </row>
    <row r="72" spans="1:6" x14ac:dyDescent="0.25">
      <c r="A72" s="190"/>
      <c r="B72" s="11" t="s">
        <v>1145</v>
      </c>
      <c r="C72" s="12">
        <v>22</v>
      </c>
      <c r="D72" s="12">
        <v>37</v>
      </c>
      <c r="E72" s="12">
        <v>8</v>
      </c>
      <c r="F72" s="22">
        <v>10</v>
      </c>
    </row>
    <row r="73" spans="1:6" x14ac:dyDescent="0.25">
      <c r="A73" s="190"/>
      <c r="B73" s="11" t="s">
        <v>1146</v>
      </c>
      <c r="C73" s="12">
        <v>3</v>
      </c>
      <c r="D73" s="12">
        <v>6</v>
      </c>
      <c r="E73" s="12">
        <v>3</v>
      </c>
      <c r="F73" s="22">
        <v>0</v>
      </c>
    </row>
    <row r="74" spans="1:6" x14ac:dyDescent="0.25">
      <c r="A74" s="190"/>
      <c r="B74" s="11" t="s">
        <v>1093</v>
      </c>
      <c r="C74" s="12">
        <v>5</v>
      </c>
      <c r="D74" s="12">
        <v>0</v>
      </c>
      <c r="E74" s="12">
        <v>0</v>
      </c>
      <c r="F74" s="22">
        <v>0</v>
      </c>
    </row>
    <row r="75" spans="1:6" x14ac:dyDescent="0.25">
      <c r="A75" s="190"/>
      <c r="B75" s="11" t="s">
        <v>405</v>
      </c>
      <c r="C75" s="16"/>
      <c r="D75" s="16"/>
      <c r="E75" s="16"/>
      <c r="F75" s="21"/>
    </row>
    <row r="76" spans="1:6" x14ac:dyDescent="0.25">
      <c r="A76" s="190"/>
      <c r="B76" s="11" t="s">
        <v>1094</v>
      </c>
      <c r="C76" s="16"/>
      <c r="D76" s="16"/>
      <c r="E76" s="16"/>
      <c r="F76" s="21"/>
    </row>
    <row r="77" spans="1:6" x14ac:dyDescent="0.25">
      <c r="A77" s="190"/>
      <c r="B77" s="11" t="s">
        <v>1095</v>
      </c>
      <c r="C77" s="12">
        <v>3</v>
      </c>
      <c r="D77" s="12">
        <v>0</v>
      </c>
      <c r="E77" s="12">
        <v>0</v>
      </c>
      <c r="F77" s="22">
        <v>0</v>
      </c>
    </row>
    <row r="78" spans="1:6" x14ac:dyDescent="0.25">
      <c r="A78" s="190"/>
      <c r="B78" s="11" t="s">
        <v>1096</v>
      </c>
      <c r="C78" s="16"/>
      <c r="D78" s="16"/>
      <c r="E78" s="16"/>
      <c r="F78" s="21"/>
    </row>
    <row r="79" spans="1:6" x14ac:dyDescent="0.25">
      <c r="A79" s="190"/>
      <c r="B79" s="11" t="s">
        <v>1097</v>
      </c>
      <c r="C79" s="12">
        <v>217</v>
      </c>
      <c r="D79" s="12">
        <v>106</v>
      </c>
      <c r="E79" s="12">
        <v>16</v>
      </c>
      <c r="F79" s="22">
        <v>29</v>
      </c>
    </row>
    <row r="80" spans="1:6" x14ac:dyDescent="0.25">
      <c r="A80" s="190"/>
      <c r="B80" s="11" t="s">
        <v>1098</v>
      </c>
      <c r="C80" s="16"/>
      <c r="D80" s="16"/>
      <c r="E80" s="16"/>
      <c r="F80" s="21"/>
    </row>
    <row r="81" spans="1:6" x14ac:dyDescent="0.25">
      <c r="A81" s="191"/>
      <c r="B81" s="11" t="s">
        <v>1099</v>
      </c>
      <c r="C81" s="16"/>
      <c r="D81" s="16"/>
      <c r="E81" s="16"/>
      <c r="F81" s="21"/>
    </row>
    <row r="82" spans="1:6" x14ac:dyDescent="0.25">
      <c r="A82" s="205" t="s">
        <v>1100</v>
      </c>
      <c r="B82" s="206"/>
      <c r="C82" s="29">
        <v>881</v>
      </c>
      <c r="D82" s="29">
        <v>359</v>
      </c>
      <c r="E82" s="29">
        <v>56</v>
      </c>
      <c r="F82" s="29">
        <v>114</v>
      </c>
    </row>
    <row r="83" spans="1:6" x14ac:dyDescent="0.25">
      <c r="A83" s="189" t="s">
        <v>1147</v>
      </c>
      <c r="B83" s="11" t="s">
        <v>1101</v>
      </c>
      <c r="C83" s="12">
        <v>2</v>
      </c>
      <c r="D83" s="12">
        <v>0</v>
      </c>
      <c r="E83" s="12">
        <v>0</v>
      </c>
      <c r="F83" s="22">
        <v>0</v>
      </c>
    </row>
    <row r="84" spans="1:6" x14ac:dyDescent="0.25">
      <c r="A84" s="190"/>
      <c r="B84" s="11" t="s">
        <v>1102</v>
      </c>
      <c r="C84" s="12">
        <v>1</v>
      </c>
      <c r="D84" s="12">
        <v>0</v>
      </c>
      <c r="E84" s="12">
        <v>0</v>
      </c>
      <c r="F84" s="22">
        <v>0</v>
      </c>
    </row>
    <row r="85" spans="1:6" x14ac:dyDescent="0.25">
      <c r="A85" s="191"/>
      <c r="B85" s="11" t="s">
        <v>111</v>
      </c>
      <c r="C85" s="12">
        <v>3</v>
      </c>
      <c r="D85" s="12">
        <v>0</v>
      </c>
      <c r="E85" s="12">
        <v>0</v>
      </c>
      <c r="F85" s="22">
        <v>0</v>
      </c>
    </row>
    <row r="86" spans="1:6" x14ac:dyDescent="0.25">
      <c r="A86" s="205" t="s">
        <v>1148</v>
      </c>
      <c r="B86" s="206"/>
      <c r="C86" s="29">
        <v>6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RXqWYUl6W1OQ31hgVq/a/J+98ofbt2VpdnnsAZKnR7zvjH6OUIkIriKh4ncvj2va3OWer8bDcozvzWYV6VoQMQ==" saltValue="/DctgsOOyhaQWx4mzhoGA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11</v>
      </c>
    </row>
    <row r="6" spans="1:3" ht="22.5" x14ac:dyDescent="0.25">
      <c r="A6" s="10" t="s">
        <v>1152</v>
      </c>
      <c r="B6" s="15"/>
      <c r="C6" s="22">
        <v>24</v>
      </c>
    </row>
    <row r="7" spans="1:3" x14ac:dyDescent="0.25">
      <c r="A7" s="10" t="s">
        <v>1153</v>
      </c>
      <c r="B7" s="15"/>
      <c r="C7" s="22">
        <v>7</v>
      </c>
    </row>
    <row r="8" spans="1:3" x14ac:dyDescent="0.25">
      <c r="A8" s="10" t="s">
        <v>1154</v>
      </c>
      <c r="B8" s="15"/>
      <c r="C8" s="21"/>
    </row>
    <row r="9" spans="1:3" x14ac:dyDescent="0.25">
      <c r="A9" s="10" t="s">
        <v>1155</v>
      </c>
      <c r="B9" s="15"/>
      <c r="C9" s="21"/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1</v>
      </c>
    </row>
    <row r="14" spans="1:3" ht="22.5" x14ac:dyDescent="0.25">
      <c r="A14" s="10" t="s">
        <v>1152</v>
      </c>
      <c r="B14" s="15"/>
      <c r="C14" s="22">
        <v>10</v>
      </c>
    </row>
    <row r="15" spans="1:3" x14ac:dyDescent="0.25">
      <c r="A15" s="10" t="s">
        <v>1157</v>
      </c>
      <c r="B15" s="15"/>
      <c r="C15" s="22">
        <v>7</v>
      </c>
    </row>
    <row r="16" spans="1:3" x14ac:dyDescent="0.25">
      <c r="A16" s="10" t="s">
        <v>1154</v>
      </c>
      <c r="B16" s="15"/>
      <c r="C16" s="21"/>
    </row>
    <row r="17" spans="1:3" x14ac:dyDescent="0.25">
      <c r="A17" s="10" t="s">
        <v>1155</v>
      </c>
      <c r="B17" s="15"/>
      <c r="C17" s="21"/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2</v>
      </c>
    </row>
    <row r="22" spans="1:3" x14ac:dyDescent="0.25">
      <c r="A22" s="10" t="s">
        <v>1159</v>
      </c>
      <c r="B22" s="15"/>
      <c r="C22" s="22">
        <v>2</v>
      </c>
    </row>
    <row r="23" spans="1:3" ht="22.5" x14ac:dyDescent="0.25">
      <c r="A23" s="10" t="s">
        <v>1160</v>
      </c>
      <c r="B23" s="15"/>
      <c r="C23" s="21"/>
    </row>
    <row r="24" spans="1:3" x14ac:dyDescent="0.25">
      <c r="A24" s="10" t="s">
        <v>1161</v>
      </c>
      <c r="B24" s="15"/>
      <c r="C24" s="21"/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/>
    </row>
    <row r="29" spans="1:3" x14ac:dyDescent="0.25">
      <c r="A29" s="10" t="s">
        <v>1164</v>
      </c>
      <c r="B29" s="15"/>
      <c r="C29" s="22">
        <v>4</v>
      </c>
    </row>
    <row r="30" spans="1:3" x14ac:dyDescent="0.25">
      <c r="A30" s="10" t="s">
        <v>1165</v>
      </c>
      <c r="B30" s="15"/>
      <c r="C30" s="21"/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/>
    </row>
    <row r="35" spans="1:3" x14ac:dyDescent="0.25">
      <c r="A35" s="10" t="s">
        <v>1168</v>
      </c>
      <c r="B35" s="15"/>
      <c r="C35" s="21"/>
    </row>
    <row r="36" spans="1:3" ht="22.5" x14ac:dyDescent="0.25">
      <c r="A36" s="10" t="s">
        <v>1169</v>
      </c>
      <c r="B36" s="15"/>
      <c r="C36" s="21"/>
    </row>
    <row r="37" spans="1:3" x14ac:dyDescent="0.25">
      <c r="A37" s="17"/>
    </row>
  </sheetData>
  <sheetProtection algorithmName="SHA-512" hashValue="q1k49SxboNAxzQQxsHPohyUVkFOOScKQn4u6Ofn1JnoOqv/jbRIv3W97QD4/ZyNqdePd21RbSucajN9Gxjr06Q==" saltValue="+JF9SBI9ZSZI8T3D2I249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11</v>
      </c>
    </row>
    <row r="6" spans="1:3" x14ac:dyDescent="0.25">
      <c r="A6" s="10" t="s">
        <v>1173</v>
      </c>
      <c r="B6" s="15"/>
      <c r="C6" s="22">
        <v>17</v>
      </c>
    </row>
    <row r="7" spans="1:3" x14ac:dyDescent="0.25">
      <c r="A7" s="10" t="s">
        <v>1174</v>
      </c>
      <c r="B7" s="15"/>
      <c r="C7" s="22">
        <v>1</v>
      </c>
    </row>
    <row r="8" spans="1:3" x14ac:dyDescent="0.25">
      <c r="A8" s="10" t="s">
        <v>1175</v>
      </c>
      <c r="B8" s="15"/>
      <c r="C8" s="22">
        <v>2</v>
      </c>
    </row>
    <row r="9" spans="1:3" x14ac:dyDescent="0.25">
      <c r="A9" s="10" t="s">
        <v>1176</v>
      </c>
      <c r="B9" s="15"/>
      <c r="C9" s="21"/>
    </row>
    <row r="10" spans="1:3" x14ac:dyDescent="0.25">
      <c r="A10" s="10" t="s">
        <v>1177</v>
      </c>
      <c r="B10" s="15"/>
      <c r="C10" s="21"/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5</v>
      </c>
    </row>
    <row r="15" spans="1:3" x14ac:dyDescent="0.25">
      <c r="A15" s="10" t="s">
        <v>1180</v>
      </c>
      <c r="B15" s="15"/>
      <c r="C15" s="22">
        <v>1</v>
      </c>
    </row>
    <row r="16" spans="1:3" x14ac:dyDescent="0.25">
      <c r="A16" s="10" t="s">
        <v>1181</v>
      </c>
      <c r="B16" s="15"/>
      <c r="C16" s="21"/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/>
    </row>
    <row r="21" spans="1:3" x14ac:dyDescent="0.25">
      <c r="A21" s="10" t="s">
        <v>1184</v>
      </c>
      <c r="B21" s="15"/>
      <c r="C21" s="22">
        <v>7</v>
      </c>
    </row>
    <row r="22" spans="1:3" x14ac:dyDescent="0.25">
      <c r="A22" s="10" t="s">
        <v>1185</v>
      </c>
      <c r="B22" s="15"/>
      <c r="C22" s="22">
        <v>1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/>
    </row>
    <row r="27" spans="1:3" x14ac:dyDescent="0.25">
      <c r="A27" s="10" t="s">
        <v>1188</v>
      </c>
      <c r="B27" s="15"/>
      <c r="C27" s="21"/>
    </row>
    <row r="28" spans="1:3" x14ac:dyDescent="0.25">
      <c r="A28" s="10" t="s">
        <v>1189</v>
      </c>
      <c r="B28" s="15"/>
      <c r="C28" s="21"/>
    </row>
    <row r="29" spans="1:3" x14ac:dyDescent="0.25">
      <c r="A29" s="10" t="s">
        <v>1190</v>
      </c>
      <c r="B29" s="15"/>
      <c r="C29" s="21"/>
    </row>
    <row r="30" spans="1:3" x14ac:dyDescent="0.25">
      <c r="A30" s="10" t="s">
        <v>1191</v>
      </c>
      <c r="B30" s="15"/>
      <c r="C30" s="21"/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/>
    </row>
    <row r="35" spans="1:3" x14ac:dyDescent="0.25">
      <c r="A35" s="10" t="s">
        <v>1194</v>
      </c>
      <c r="B35" s="15"/>
      <c r="C35" s="21"/>
    </row>
    <row r="36" spans="1:3" x14ac:dyDescent="0.25">
      <c r="A36" s="10" t="s">
        <v>1195</v>
      </c>
      <c r="B36" s="15"/>
      <c r="C36" s="22">
        <v>1</v>
      </c>
    </row>
    <row r="37" spans="1:3" x14ac:dyDescent="0.25">
      <c r="A37" s="10" t="s">
        <v>1113</v>
      </c>
      <c r="B37" s="15"/>
      <c r="C37" s="21"/>
    </row>
    <row r="38" spans="1:3" x14ac:dyDescent="0.25">
      <c r="A38" s="10" t="s">
        <v>1196</v>
      </c>
      <c r="B38" s="15"/>
      <c r="C38" s="21"/>
    </row>
    <row r="39" spans="1:3" x14ac:dyDescent="0.25">
      <c r="A39" s="10" t="s">
        <v>1197</v>
      </c>
      <c r="B39" s="15"/>
      <c r="C39" s="22">
        <v>17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/>
    </row>
    <row r="44" spans="1:3" x14ac:dyDescent="0.25">
      <c r="A44" s="10" t="s">
        <v>1194</v>
      </c>
      <c r="B44" s="15"/>
      <c r="C44" s="21"/>
    </row>
    <row r="45" spans="1:3" x14ac:dyDescent="0.25">
      <c r="A45" s="10" t="s">
        <v>1195</v>
      </c>
      <c r="B45" s="15"/>
      <c r="C45" s="22">
        <v>2</v>
      </c>
    </row>
    <row r="46" spans="1:3" x14ac:dyDescent="0.25">
      <c r="A46" s="10" t="s">
        <v>1113</v>
      </c>
      <c r="B46" s="15"/>
      <c r="C46" s="22">
        <v>1</v>
      </c>
    </row>
    <row r="47" spans="1:3" x14ac:dyDescent="0.25">
      <c r="A47" s="10" t="s">
        <v>1196</v>
      </c>
      <c r="B47" s="15"/>
      <c r="C47" s="21"/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19</v>
      </c>
    </row>
    <row r="52" spans="1:3" x14ac:dyDescent="0.25">
      <c r="A52" s="10" t="s">
        <v>1194</v>
      </c>
      <c r="B52" s="15"/>
      <c r="C52" s="21"/>
    </row>
    <row r="53" spans="1:3" x14ac:dyDescent="0.25">
      <c r="A53" s="10" t="s">
        <v>1195</v>
      </c>
      <c r="B53" s="15"/>
      <c r="C53" s="22">
        <v>1</v>
      </c>
    </row>
    <row r="54" spans="1:3" x14ac:dyDescent="0.25">
      <c r="A54" s="10" t="s">
        <v>1113</v>
      </c>
      <c r="B54" s="15"/>
      <c r="C54" s="21"/>
    </row>
    <row r="55" spans="1:3" x14ac:dyDescent="0.25">
      <c r="A55" s="10" t="s">
        <v>1196</v>
      </c>
      <c r="B55" s="15"/>
      <c r="C55" s="21"/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/>
    </row>
    <row r="60" spans="1:3" x14ac:dyDescent="0.25">
      <c r="A60" s="10" t="s">
        <v>1194</v>
      </c>
      <c r="B60" s="15"/>
      <c r="C60" s="21"/>
    </row>
    <row r="61" spans="1:3" x14ac:dyDescent="0.25">
      <c r="A61" s="10" t="s">
        <v>1195</v>
      </c>
      <c r="B61" s="15"/>
      <c r="C61" s="22">
        <v>2</v>
      </c>
    </row>
    <row r="62" spans="1:3" x14ac:dyDescent="0.25">
      <c r="A62" s="10" t="s">
        <v>1113</v>
      </c>
      <c r="B62" s="15"/>
      <c r="C62" s="21"/>
    </row>
    <row r="63" spans="1:3" x14ac:dyDescent="0.25">
      <c r="A63" s="10" t="s">
        <v>1196</v>
      </c>
      <c r="B63" s="15"/>
      <c r="C63" s="21"/>
    </row>
    <row r="64" spans="1:3" x14ac:dyDescent="0.25">
      <c r="A64" s="17"/>
    </row>
  </sheetData>
  <sheetProtection algorithmName="SHA-512" hashValue="l19NvKer7QWLEAfSCH757vAdiHz+2Aj0c9wEhCSKDdt49eJZxeWllBsifi3uHCINPoxtPIXUYi93XDQZmQ7h6Q==" saltValue="zDWf9lM8+fA/a77CBl7vc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3" t="s">
        <v>645</v>
      </c>
      <c r="B4" s="204"/>
      <c r="C4" s="29">
        <v>199</v>
      </c>
      <c r="D4" s="29">
        <v>212</v>
      </c>
      <c r="E4" s="30">
        <v>-1</v>
      </c>
      <c r="F4" s="29">
        <v>496</v>
      </c>
      <c r="G4" s="29">
        <v>472</v>
      </c>
      <c r="H4" s="29">
        <v>86</v>
      </c>
      <c r="I4" s="29">
        <v>91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554</v>
      </c>
    </row>
    <row r="5" spans="1:16" ht="45" x14ac:dyDescent="0.25">
      <c r="A5" s="35" t="s">
        <v>646</v>
      </c>
      <c r="B5" s="35" t="s">
        <v>647</v>
      </c>
      <c r="C5" s="12">
        <v>0</v>
      </c>
      <c r="D5" s="12">
        <v>0</v>
      </c>
      <c r="E5" s="28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0</v>
      </c>
    </row>
    <row r="6" spans="1:16" ht="33.75" x14ac:dyDescent="0.25">
      <c r="A6" s="35" t="s">
        <v>648</v>
      </c>
      <c r="B6" s="35" t="s">
        <v>649</v>
      </c>
      <c r="C6" s="12">
        <v>137</v>
      </c>
      <c r="D6" s="12">
        <v>136</v>
      </c>
      <c r="E6" s="28">
        <v>0</v>
      </c>
      <c r="F6" s="12">
        <v>268</v>
      </c>
      <c r="G6" s="12">
        <v>252</v>
      </c>
      <c r="H6" s="12">
        <v>55</v>
      </c>
      <c r="I6" s="12">
        <v>56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294</v>
      </c>
    </row>
    <row r="7" spans="1:16" ht="22.5" x14ac:dyDescent="0.25">
      <c r="A7" s="35" t="s">
        <v>650</v>
      </c>
      <c r="B7" s="35" t="s">
        <v>651</v>
      </c>
      <c r="C7" s="12">
        <v>11</v>
      </c>
      <c r="D7" s="12">
        <v>4</v>
      </c>
      <c r="E7" s="28">
        <v>1</v>
      </c>
      <c r="F7" s="12">
        <v>2</v>
      </c>
      <c r="G7" s="12">
        <v>1</v>
      </c>
      <c r="H7" s="12">
        <v>1</v>
      </c>
      <c r="I7" s="12">
        <v>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10</v>
      </c>
    </row>
    <row r="8" spans="1:16" ht="33.75" x14ac:dyDescent="0.25">
      <c r="A8" s="35" t="s">
        <v>652</v>
      </c>
      <c r="B8" s="35" t="s">
        <v>653</v>
      </c>
      <c r="C8" s="12">
        <v>0</v>
      </c>
      <c r="D8" s="12">
        <v>0</v>
      </c>
      <c r="E8" s="28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5" x14ac:dyDescent="0.25">
      <c r="A9" s="35" t="s">
        <v>654</v>
      </c>
      <c r="B9" s="35" t="s">
        <v>655</v>
      </c>
      <c r="C9" s="12">
        <v>8</v>
      </c>
      <c r="D9" s="12">
        <v>6</v>
      </c>
      <c r="E9" s="28">
        <v>0</v>
      </c>
      <c r="F9" s="12">
        <v>15</v>
      </c>
      <c r="G9" s="12">
        <v>13</v>
      </c>
      <c r="H9" s="12">
        <v>3</v>
      </c>
      <c r="I9" s="12">
        <v>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25</v>
      </c>
    </row>
    <row r="10" spans="1:16" ht="22.5" x14ac:dyDescent="0.25">
      <c r="A10" s="35" t="s">
        <v>656</v>
      </c>
      <c r="B10" s="35" t="s">
        <v>657</v>
      </c>
      <c r="C10" s="12">
        <v>42</v>
      </c>
      <c r="D10" s="12">
        <v>59</v>
      </c>
      <c r="E10" s="28">
        <v>-1</v>
      </c>
      <c r="F10" s="12">
        <v>210</v>
      </c>
      <c r="G10" s="12">
        <v>205</v>
      </c>
      <c r="H10" s="12">
        <v>22</v>
      </c>
      <c r="I10" s="12">
        <v>22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222</v>
      </c>
    </row>
    <row r="11" spans="1:16" ht="45" x14ac:dyDescent="0.25">
      <c r="A11" s="35" t="s">
        <v>658</v>
      </c>
      <c r="B11" s="35" t="s">
        <v>659</v>
      </c>
      <c r="C11" s="12">
        <v>1</v>
      </c>
      <c r="D11" s="12">
        <v>7</v>
      </c>
      <c r="E11" s="28">
        <v>-1</v>
      </c>
      <c r="F11" s="12">
        <v>1</v>
      </c>
      <c r="G11" s="12">
        <v>0</v>
      </c>
      <c r="H11" s="12">
        <v>4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3</v>
      </c>
    </row>
    <row r="12" spans="1:16" x14ac:dyDescent="0.25">
      <c r="A12" s="17"/>
    </row>
  </sheetData>
  <sheetProtection algorithmName="SHA-512" hashValue="SiYB17q5qW547hIyJ+gPP+dKcPlZ7hIUC1XVbcXsJ+Nay3VrZ11hvB3t4FKhn7Er299CZ/H4D8kJUMdN70jxPw==" saltValue="W7xiOl3YNhVUtN6rUDmlV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2025-05-29T09:43:46Z</dcterms:created>
  <dcterms:modified xsi:type="dcterms:W3CDTF">2025-06-24T12:26:34Z</dcterms:modified>
</cp:coreProperties>
</file>