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2" documentId="13_ncr:1_{7CE482DC-6621-4FE3-B7B3-B356C4D291AF}" xr6:coauthVersionLast="47" xr6:coauthVersionMax="47" xr10:uidLastSave="{5275C655-58CD-4DEA-8706-B4018452E60A}"/>
  <workbookProtection workbookAlgorithmName="SHA-512" workbookHashValue="UANUATmcyHw6JTSGLxNOWz2rbx0tRAGYMZSoyGzMLq90EW4X2ENz18PnRGWNEMwnURG/EJfz4Zobgd+irBoKrA==" workbookSaltValue="qvrwSPgYuHU26FvpbGPZE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L43" i="16"/>
  <c r="K43" i="16"/>
  <c r="J43" i="16"/>
  <c r="E43" i="16" l="1"/>
  <c r="G43" i="16"/>
  <c r="H43" i="16"/>
  <c r="I43" i="16"/>
  <c r="D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EE2D164-4639-49F2-8BEB-AF934548D4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515E8E3-C65C-48C6-87E3-230C4EB729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5D94700-6E20-4E01-9BE7-67A39D1FFF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C797435-7314-4ABF-8A19-C8EB5138CE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037F1F3-DC17-44E5-AA25-6EAF637ED8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BAE26C3-92A6-4937-913A-CF30F93894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727030C-212E-46D5-BA8C-B3A8BC2D50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EB4BB6E-87DA-45D5-BAB5-7B74CC285A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1ABF4DC-593E-455F-987C-83858A650D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F6D1256-035D-440B-B9C3-348FE5AE94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D85FF54-496B-4D8E-8ABE-531A22736C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FA4F943-1B64-4FF7-ABC8-BA840B9753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C1941E6-CB8F-444D-A396-AE84BFE057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1D54C62-4B58-406B-B55A-737824DCAA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091D45D-EB75-4DF0-B151-E5CEAA1FAA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3A11413-C08B-4EB1-ABBD-E0CB4A8EFE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439AB39-0B0A-4AD9-B61D-8AA9CAF3CF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F29AED3-514C-4C68-B019-9D92AB8FA2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DF9C444-8C90-4111-850A-5728D97483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5C4D10-04AC-4301-945B-60C7CB3E8D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3B8E6C4-E8C2-4EE0-B76D-133F76B8B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EBC3CD0-6AE3-4B3C-9111-46F60574A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CD34C88-1A5A-463E-8F96-FBB1DD66E0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9C7E9BB-9879-4F96-AE6D-A3470898D1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4728D3E-E2A6-4EBB-9E68-606B413906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9CC1334-9683-434A-B9D0-E6124A8FE3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0DC2706-E776-4848-9A53-4ACA8163EE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3062494-537C-490E-A0B0-F019A509E5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CCE4991-F2E8-4D6B-A8CC-A623A8E79C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0A494BC-7F87-423E-8E50-AFF68D1C06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D7C0A7-24FE-40FA-87B3-E3A8F6F5E9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1F0B047-E7C4-4037-AA1A-BCEA36F5B2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<sst xmlns="http://schemas.openxmlformats.org/spreadsheetml/2006/main" count="2910" uniqueCount="1849">
  <si>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</si>
  <si>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</si>
  <si>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</si>
  <si>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</si>
  <si>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</si>
  <si>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</si>
  <si>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</si>
  <si>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Lugo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</si>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</sst>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3645AD51-5F24-4970-8DD6-044A7A987840}"/>
    <cellStyle name="Normal" xfId="0" builtinId="0"/>
    <cellStyle name="Normal 2" xfId="1" xr:uid="{BC34C5F2-B641-49DC-A8E4-CF4B5E70DB3E}"/>
    <cellStyle name="Normal 3" xfId="3" xr:uid="{5594B463-5A4B-4840-954D-B2A4F2F63E81}"/>
    <cellStyle name="Normal 3 2" xfId="4" xr:uid="{9D9653CB-F938-4487-9BB5-5013DEADE0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51-458C-981F-BC5DC9B13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51-458C-981F-BC5DC9B136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1877</c:v>
                </c:pt>
                <c:pt idx="1">
                  <c:v>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1-458C-981F-BC5DC9B1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D3-48CE-987F-DB3F48365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D3-48CE-987F-DB3F48365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D3-48CE-987F-DB3F48365C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70</c:v>
                </c:pt>
                <c:pt idx="1">
                  <c:v>13</c:v>
                </c:pt>
                <c:pt idx="2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3-48CE-987F-DB3F4836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2-49F8-90DA-F3A84A25AC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A2-49F8-90DA-F3A84A25AC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518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2-49F8-90DA-F3A84A25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61-4A56-A971-8A70E4BCE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61-4A56-A971-8A70E4BCE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671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1-4A56-A971-8A70E4BCE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AC-4EA2-A1D1-6767BF6A5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AC-4EA2-A1D1-6767BF6A5C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450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C-4EA2-A1D1-6767BF6A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5B-4749-84E2-48FACBD13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5B-4749-84E2-48FACBD13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B-4749-84E2-48FACBD1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CA-4DC0-82DF-E555BEFED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CA-4DC0-82DF-E555BEFED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A-4DC0-82DF-E555BEFE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80-43A6-847E-A1DF97C34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80-43A6-847E-A1DF97C34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80-43A6-847E-A1DF97C3490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0-43A6-847E-A1DF97C3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C5-49FD-B638-958878E84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C5-49FD-B638-958878E84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235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5-49FD-B638-958878E8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96-4801-B8FB-439EA8A411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96-4801-B8FB-439EA8A411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96-4801-B8FB-439EA8A4115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287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6-4801-B8FB-439EA8A41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D8-426E-8A3D-4BFF34271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D8-426E-8A3D-4BFF34271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D8-426E-8A3D-4BFF34271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27</c:v>
                </c:pt>
                <c:pt idx="1">
                  <c:v>16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8-426E-8A3D-4BFF3427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4-4A13-AAB5-DBA125289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64-4A13-AAB5-DBA125289F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4-4A13-AAB5-DBA12528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2-4650-A07F-AF69F4859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82-4650-A07F-AF69F48591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1686</c:v>
                </c:pt>
                <c:pt idx="1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2-4650-A07F-AF69F485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537</c:v>
              </c:pt>
              <c:pt idx="1">
                <c:v>1250</c:v>
              </c:pt>
              <c:pt idx="2">
                <c:v>12</c:v>
              </c:pt>
              <c:pt idx="3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A2ED-4234-8002-7AA5A4347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649</c:v>
              </c:pt>
              <c:pt idx="1">
                <c:v>894</c:v>
              </c:pt>
              <c:pt idx="2">
                <c:v>51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DE-4CF5-A018-7A2A5CF3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112</c:v>
              </c:pt>
              <c:pt idx="2">
                <c:v>23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A300-443F-96A9-9E7BC1E2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84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1B8-4FF5-A384-30673E25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839</c:v>
              </c:pt>
              <c:pt idx="1">
                <c:v>12</c:v>
              </c:pt>
              <c:pt idx="2">
                <c:v>221</c:v>
              </c:pt>
              <c:pt idx="3">
                <c:v>6</c:v>
              </c:pt>
              <c:pt idx="4">
                <c:v>30</c:v>
              </c:pt>
              <c:pt idx="5">
                <c:v>48</c:v>
              </c:pt>
              <c:pt idx="6">
                <c:v>10</c:v>
              </c:pt>
              <c:pt idx="7">
                <c:v>12</c:v>
              </c:pt>
              <c:pt idx="8">
                <c:v>273</c:v>
              </c:pt>
              <c:pt idx="9">
                <c:v>1</c:v>
              </c:pt>
              <c:pt idx="10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39F3-4A66-8674-B7432DEB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118</c:v>
              </c:pt>
              <c:pt idx="1">
                <c:v>105</c:v>
              </c:pt>
              <c:pt idx="2">
                <c:v>21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C9C-4292-9B7C-55C1744A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839</c:v>
              </c:pt>
              <c:pt idx="1">
                <c:v>805</c:v>
              </c:pt>
              <c:pt idx="2">
                <c:v>419</c:v>
              </c:pt>
              <c:pt idx="3">
                <c:v>159</c:v>
              </c:pt>
              <c:pt idx="4">
                <c:v>160</c:v>
              </c:pt>
              <c:pt idx="5">
                <c:v>2122</c:v>
              </c:pt>
              <c:pt idx="6">
                <c:v>215</c:v>
              </c:pt>
              <c:pt idx="7">
                <c:v>111</c:v>
              </c:pt>
              <c:pt idx="8">
                <c:v>325</c:v>
              </c:pt>
              <c:pt idx="9">
                <c:v>116</c:v>
              </c:pt>
              <c:pt idx="10">
                <c:v>1974</c:v>
              </c:pt>
              <c:pt idx="11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EEEF-4357-9D64-C146CB4D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149</c:v>
              </c:pt>
              <c:pt idx="1">
                <c:v>536</c:v>
              </c:pt>
              <c:pt idx="2">
                <c:v>67</c:v>
              </c:pt>
              <c:pt idx="3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B82C-4B8B-B2E9-4C594E0E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46</c:v>
              </c:pt>
              <c:pt idx="1">
                <c:v>19</c:v>
              </c:pt>
              <c:pt idx="2">
                <c:v>56</c:v>
              </c:pt>
              <c:pt idx="3">
                <c:v>420</c:v>
              </c:pt>
              <c:pt idx="4">
                <c:v>27</c:v>
              </c:pt>
              <c:pt idx="5">
                <c:v>11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52B1-4690-A08D-78E6C24B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152</c:v>
              </c:pt>
              <c:pt idx="1">
                <c:v>203</c:v>
              </c:pt>
              <c:pt idx="2">
                <c:v>57</c:v>
              </c:pt>
              <c:pt idx="3">
                <c:v>57</c:v>
              </c:pt>
              <c:pt idx="4">
                <c:v>548</c:v>
              </c:pt>
              <c:pt idx="5">
                <c:v>55</c:v>
              </c:pt>
              <c:pt idx="6">
                <c:v>116</c:v>
              </c:pt>
              <c:pt idx="7">
                <c:v>148</c:v>
              </c:pt>
              <c:pt idx="8">
                <c:v>71</c:v>
              </c:pt>
              <c:pt idx="9">
                <c:v>52</c:v>
              </c:pt>
              <c:pt idx="10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6738-4B64-B1C8-D7EAE13F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77</c:v>
              </c:pt>
              <c:pt idx="1">
                <c:v>53</c:v>
              </c:pt>
              <c:pt idx="2">
                <c:v>211</c:v>
              </c:pt>
              <c:pt idx="3">
                <c:v>82</c:v>
              </c:pt>
              <c:pt idx="4">
                <c:v>67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669B-4F9E-A360-85EB1B688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EDC-4F60-8B8B-CBD4F0C4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953977287492521E-2"/>
          <c:y val="0.10513550631752427"/>
          <c:w val="0.54992333879057198"/>
          <c:h val="0.7897289873649514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DF-47F0-8345-C62437206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0F-4257-9DE3-0BDA25B5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Seguridad Vial 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55</c:v>
              </c:pt>
              <c:pt idx="2">
                <c:v>11</c:v>
              </c:pt>
              <c:pt idx="3">
                <c:v>14</c:v>
              </c:pt>
              <c:pt idx="4">
                <c:v>29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BE1-43EF-AA70-909B2231C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14</c:v>
              </c:pt>
              <c:pt idx="5">
                <c:v>11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EB3-43F8-AF4A-F96A5CAD6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110</c:v>
              </c:pt>
              <c:pt idx="1">
                <c:v>136</c:v>
              </c:pt>
              <c:pt idx="2">
                <c:v>82</c:v>
              </c:pt>
              <c:pt idx="3">
                <c:v>225</c:v>
              </c:pt>
              <c:pt idx="4">
                <c:v>591</c:v>
              </c:pt>
              <c:pt idx="5">
                <c:v>84</c:v>
              </c:pt>
              <c:pt idx="6">
                <c:v>86</c:v>
              </c:pt>
              <c:pt idx="7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0D7D-489F-BA2B-9BD251799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2E-445F-B968-6803D6DD19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2E-445F-B968-6803D6DD19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2E-445F-B968-6803D6DD19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2E-445F-B968-6803D6DD190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E-445F-B968-6803D6DD1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2E-445F-B968-6803D6DD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2-4DE1-9644-5B0CF7D652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A2-4DE1-9644-5B0CF7D65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A2-4DE1-9644-5B0CF7D652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A2-4DE1-9644-5B0CF7D652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A2-4DE1-9644-5B0CF7D6527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DE1-9644-5B0CF7D6527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DE1-9644-5B0CF7D6527B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DE1-9644-5B0CF7D65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A2-4DE1-9644-5B0CF7D6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422</c:v>
                </c:pt>
                <c:pt idx="1">
                  <c:v>31</c:v>
                </c:pt>
                <c:pt idx="2">
                  <c:v>241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7C6-A523-C1ED8187D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46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0-4F18-85F1-EE0D9B968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86</c:v>
                </c:pt>
                <c:pt idx="1">
                  <c:v>3</c:v>
                </c:pt>
                <c:pt idx="2">
                  <c:v>1</c:v>
                </c:pt>
                <c:pt idx="3">
                  <c:v>74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5-4DA0-8446-3ABFAD308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68</c:v>
                </c:pt>
                <c:pt idx="1">
                  <c:v>146</c:v>
                </c:pt>
                <c:pt idx="2">
                  <c:v>16</c:v>
                </c:pt>
                <c:pt idx="3">
                  <c:v>12</c:v>
                </c:pt>
                <c:pt idx="4">
                  <c:v>72</c:v>
                </c:pt>
                <c:pt idx="5">
                  <c:v>195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F-4EBF-96FB-A7B5FC59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5-45EA-B499-E64F1F0E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B93E-4D6F-B1A4-58F33B5F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Prohibición de aproximación y comunicación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25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18-47C3-B16B-02CBE436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Contra la integridad moral</c:v>
                </c:pt>
                <c:pt idx="13">
                  <c:v>Odio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55</c:v>
              </c:pt>
              <c:pt idx="1">
                <c:v>19</c:v>
              </c:pt>
              <c:pt idx="2">
                <c:v>7</c:v>
              </c:pt>
              <c:pt idx="3">
                <c:v>11</c:v>
              </c:pt>
              <c:pt idx="4">
                <c:v>3</c:v>
              </c:pt>
              <c:pt idx="5">
                <c:v>19</c:v>
              </c:pt>
              <c:pt idx="6">
                <c:v>55</c:v>
              </c:pt>
              <c:pt idx="7">
                <c:v>7</c:v>
              </c:pt>
              <c:pt idx="8">
                <c:v>16</c:v>
              </c:pt>
              <c:pt idx="9">
                <c:v>9</c:v>
              </c:pt>
              <c:pt idx="10">
                <c:v>1</c:v>
              </c:pt>
              <c:pt idx="11">
                <c:v>1</c:v>
              </c:pt>
              <c:pt idx="12">
                <c:v>6</c:v>
              </c:pt>
              <c:pt idx="13">
                <c:v>1</c:v>
              </c:pt>
              <c:pt idx="14">
                <c:v>162</c:v>
              </c:pt>
              <c:pt idx="15">
                <c:v>20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31-40B7-ACFE-678E148A2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16-4022-8F0C-98863F4F36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16-4022-8F0C-98863F4F3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6-4022-8F0C-98863F4F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3-454F-A5FD-134DD2EC32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73-454F-A5FD-134DD2EC32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73-454F-A5FD-134DD2EC32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73-454F-A5FD-134DD2EC32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3-454F-A5FD-134DD2EC32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64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883-4983-B923-04524876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200-47D5-BC9C-C1B3F726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25</c:v>
              </c:pt>
              <c:pt idx="4">
                <c:v>19</c:v>
              </c:pt>
              <c:pt idx="5">
                <c:v>9</c:v>
              </c:pt>
              <c:pt idx="6">
                <c:v>1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421A-4986-9D54-1028CE18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C4-458E-BDEE-A062E08FB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C4-458E-BDEE-A062E08FB6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4-458E-BDEE-A062E08F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50-4C5F-9424-405D4968FB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50-4C5F-9424-405D4968FB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50-4C5F-9424-405D4968FB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50-4C5F-9424-405D4968FB2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0-4C5F-9424-405D4968F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79</c:v>
                </c:pt>
                <c:pt idx="1">
                  <c:v>92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0-4C5F-9424-405D4968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440</c:v>
              </c:pt>
              <c:pt idx="1">
                <c:v>7</c:v>
              </c:pt>
              <c:pt idx="2">
                <c:v>3</c:v>
              </c:pt>
              <c:pt idx="3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5860-45D0-B402-CE1677B5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115</c:v>
              </c:pt>
              <c:pt idx="1">
                <c:v>7</c:v>
              </c:pt>
              <c:pt idx="2">
                <c:v>1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C0C7-4CDF-868F-0BC72CDA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86</c:v>
              </c:pt>
              <c:pt idx="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9F4C-444B-B5F3-695F2B46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62</c:v>
              </c:pt>
              <c:pt idx="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85BE-4139-B4A2-115DCC3B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22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F059-4AA4-878C-11420158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6AC-4744-B554-00FFEAC2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431-40A3-98C5-14C568BF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115</c:v>
              </c:pt>
              <c:pt idx="2">
                <c:v>16</c:v>
              </c:pt>
              <c:pt idx="3">
                <c:v>6</c:v>
              </c:pt>
              <c:pt idx="4">
                <c:v>71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62B-4AF1-9290-D440A602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304</c:v>
              </c:pt>
              <c:pt idx="2">
                <c:v>6</c:v>
              </c:pt>
              <c:pt idx="3">
                <c:v>15</c:v>
              </c:pt>
              <c:pt idx="4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5930-4E5F-9D79-17A2497C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254</c:v>
              </c:pt>
              <c:pt idx="2">
                <c:v>4</c:v>
              </c:pt>
              <c:pt idx="3">
                <c:v>2</c:v>
              </c:pt>
              <c:pt idx="4">
                <c:v>10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F6D7-4A89-AA12-42DC6E91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55</c:v>
              </c:pt>
              <c:pt idx="2">
                <c:v>10</c:v>
              </c:pt>
              <c:pt idx="3">
                <c:v>6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EA5F-43A1-91AD-E55F4B60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38</c:v>
              </c:pt>
              <c:pt idx="1">
                <c:v>11</c:v>
              </c:pt>
              <c:pt idx="2">
                <c:v>9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0351-42E0-B798-39B4A7F73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4E5-44D0-AD3A-5555EEFC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337</c:v>
              </c:pt>
              <c:pt idx="2">
                <c:v>19</c:v>
              </c:pt>
              <c:pt idx="3">
                <c:v>21</c:v>
              </c:pt>
              <c:pt idx="4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30D1-43B7-BE4F-10AE6E033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0DC-43A4-A85F-D7062910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45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F17-47EC-BE14-22928A86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3A9-468A-938B-10A535BC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8A1-421E-95F7-AAF8261D6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CF7F572-57E5-4998-96ED-5F15EB918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0F330AC-ED4E-4044-A81A-54AFF1BFD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743209A-43A5-4534-B29D-9C56CD78F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ED00C3E-6C3D-4325-88FC-171BF3F2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8E82184-26B9-4BF3-BD8C-2CE6D6D76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C759632-3F3A-46D4-AE73-6E7BAD7B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1C4B505-7458-43B6-92FA-F38DBE8CE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A4EA38A-4C71-4B2B-A520-7785E8C0F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318BE2E-FEB1-46F3-80A4-A75F04BF7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F1307F5-A32E-47C4-9D50-8AAB2F26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17A0C04-59C1-4893-A442-FD7007738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F5CC90C-8826-4844-94B7-E7CF47FE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DCAB1F6-CDC9-4785-8246-1FED69CD8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F56A826-6706-6FC8-4F11-96E18B0B5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04BA3CA-DE92-EAE6-159A-E1FCAC267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304800</xdr:colOff>
      <xdr:row>7</xdr:row>
      <xdr:rowOff>139700</xdr:rowOff>
    </xdr:from>
    <xdr:to>
      <xdr:col>53</xdr:col>
      <xdr:colOff>196850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32CD515-197B-62A4-CDDE-3EF0E3A7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546100</xdr:colOff>
      <xdr:row>7</xdr:row>
      <xdr:rowOff>38100</xdr:rowOff>
    </xdr:from>
    <xdr:to>
      <xdr:col>60</xdr:col>
      <xdr:colOff>257175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71E86A3-AF25-A5EE-172C-852EF524B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412750</xdr:colOff>
      <xdr:row>7</xdr:row>
      <xdr:rowOff>130175</xdr:rowOff>
    </xdr:from>
    <xdr:to>
      <xdr:col>72</xdr:col>
      <xdr:colOff>352425</xdr:colOff>
      <xdr:row>18</xdr:row>
      <xdr:rowOff>98425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A187236-1715-FB25-68F4-77274CED8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193675</xdr:colOff>
      <xdr:row>23</xdr:row>
      <xdr:rowOff>44450</xdr:rowOff>
    </xdr:from>
    <xdr:to>
      <xdr:col>72</xdr:col>
      <xdr:colOff>365125</xdr:colOff>
      <xdr:row>35</xdr:row>
      <xdr:rowOff>120650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75AD9A5-813D-B73F-6743-E3E9C15C2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4DFB189-F681-6490-D01E-E06505E2B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43B8CDC-69D3-5679-2E7B-E5A703DA5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21F1D05-1D3C-61B9-0B9B-721ECE8D1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90DB998-9475-0575-B58F-90281C9D3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2D16E2A-E1AA-7512-F420-CEC8B5521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44450</xdr:colOff>
      <xdr:row>3</xdr:row>
      <xdr:rowOff>44450</xdr:rowOff>
    </xdr:from>
    <xdr:to>
      <xdr:col>29</xdr:col>
      <xdr:colOff>2806700</xdr:colOff>
      <xdr:row>20</xdr:row>
      <xdr:rowOff>63500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40DA17D-3E06-330B-39AA-0CF65F9D5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295275</xdr:colOff>
      <xdr:row>3</xdr:row>
      <xdr:rowOff>44450</xdr:rowOff>
    </xdr:from>
    <xdr:to>
      <xdr:col>34</xdr:col>
      <xdr:colOff>3057525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397DACE-9C8F-6C06-0606-E16336F24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231775</xdr:colOff>
      <xdr:row>3</xdr:row>
      <xdr:rowOff>44450</xdr:rowOff>
    </xdr:from>
    <xdr:to>
      <xdr:col>44</xdr:col>
      <xdr:colOff>2994025</xdr:colOff>
      <xdr:row>20</xdr:row>
      <xdr:rowOff>63500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5ED64A81-7ACC-22C1-25B3-7FF1563F8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254000</xdr:colOff>
      <xdr:row>3</xdr:row>
      <xdr:rowOff>53975</xdr:rowOff>
    </xdr:from>
    <xdr:to>
      <xdr:col>49</xdr:col>
      <xdr:colOff>3016250</xdr:colOff>
      <xdr:row>20</xdr:row>
      <xdr:rowOff>73025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83B27F6F-7603-82D0-BD69-E2C4F3481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285750</xdr:colOff>
      <xdr:row>2</xdr:row>
      <xdr:rowOff>139700</xdr:rowOff>
    </xdr:from>
    <xdr:to>
      <xdr:col>54</xdr:col>
      <xdr:colOff>3048000</xdr:colOff>
      <xdr:row>20</xdr:row>
      <xdr:rowOff>6350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C8DE9C3C-B2DA-6643-D20D-8921DF96D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517525</xdr:colOff>
      <xdr:row>3</xdr:row>
      <xdr:rowOff>44450</xdr:rowOff>
    </xdr:from>
    <xdr:to>
      <xdr:col>59</xdr:col>
      <xdr:colOff>3308350</xdr:colOff>
      <xdr:row>20</xdr:row>
      <xdr:rowOff>63500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3B2B731F-9E93-94DE-DC1F-F28719E89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62156F-2180-44AC-9C52-36069A0C9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658151-8AC2-4A4C-8264-439595F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34A1D7-C961-4B07-898C-DF75F4521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39B1AD-6B0F-4331-B623-5B0C04E50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5AA666-B8A2-47AE-B993-44034CC0F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579DAA-9E5B-4535-95D1-D21A2F734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72677FA-DD90-4DCB-B783-D635C7DFB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155575</xdr:colOff>
      <xdr:row>8</xdr:row>
      <xdr:rowOff>247650</xdr:rowOff>
    </xdr:from>
    <xdr:to>
      <xdr:col>15</xdr:col>
      <xdr:colOff>504825</xdr:colOff>
      <xdr:row>20</xdr:row>
      <xdr:rowOff>66675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22F17C1A-1BD8-B439-EF71-0CB1A427C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387350</xdr:colOff>
      <xdr:row>6</xdr:row>
      <xdr:rowOff>123825</xdr:rowOff>
    </xdr:from>
    <xdr:to>
      <xdr:col>29</xdr:col>
      <xdr:colOff>12700</xdr:colOff>
      <xdr:row>25</xdr:row>
      <xdr:rowOff>25400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D86F1664-BCA7-35E7-4AA6-29838787E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825500</xdr:colOff>
      <xdr:row>12</xdr:row>
      <xdr:rowOff>19050</xdr:rowOff>
    </xdr:from>
    <xdr:to>
      <xdr:col>43</xdr:col>
      <xdr:colOff>285750</xdr:colOff>
      <xdr:row>36</xdr:row>
      <xdr:rowOff>19050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B5C50E08-B501-04C3-1C27-6A5EAEBFB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F8572AE-DD2F-4BBB-A029-8703C4CF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B230CEA-FBE5-45A5-BC81-6FE17D3A8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691C5D-6BB9-E4ED-577E-A1DEBA285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5F11F57-3ED4-02B4-19D7-C6508F3BE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114300</xdr:colOff>
      <xdr:row>3</xdr:row>
      <xdr:rowOff>85725</xdr:rowOff>
    </xdr:from>
    <xdr:to>
      <xdr:col>22</xdr:col>
      <xdr:colOff>2876550</xdr:colOff>
      <xdr:row>22</xdr:row>
      <xdr:rowOff>130175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C1E6934-3DFD-6710-1552-25BCC1B33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01F1E8-BBDE-404A-9D17-0E69DCFC4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6C8C6E5-D877-43D3-9F22-28FD9F9E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67FBEEB-A37D-96C3-EAFB-1DE8AA200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6CC6A39-B7CE-50CB-D291-76866D5DF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5471BA-00F9-4044-9270-6E296D4D8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6FF684E-1833-4A87-9D3D-45F3E1970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24E224A-7651-6585-AA39-AC5CD9477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79EF588-236E-6A14-BB37-83FD366C1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357C5F7-1E60-2A70-9481-0850B8524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FC0EAF1-317A-81ED-BDFC-A847FA51A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A52B2E0-F1CE-E38F-7A57-63DFC4015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2830148-70D9-AA57-35AD-86064934D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7EDD8F3-A487-4899-2210-4D6A6AC20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CA31126-23A5-D6EB-AB9E-B6C15DE3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2ECE2DF-E2B8-5CE6-D627-A1397D6EC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114300</xdr:colOff>
      <xdr:row>3</xdr:row>
      <xdr:rowOff>85725</xdr:rowOff>
    </xdr:from>
    <xdr:to>
      <xdr:col>24</xdr:col>
      <xdr:colOff>2695575</xdr:colOff>
      <xdr:row>19</xdr:row>
      <xdr:rowOff>142875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6F8754C-EFC8-9FDA-BAD9-FD0BCF02C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3565525</xdr:colOff>
      <xdr:row>3</xdr:row>
      <xdr:rowOff>85725</xdr:rowOff>
    </xdr:from>
    <xdr:to>
      <xdr:col>49</xdr:col>
      <xdr:colOff>2555875</xdr:colOff>
      <xdr:row>19</xdr:row>
      <xdr:rowOff>142875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CC0F570-BD98-CCBE-FECA-5F73C7442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3597275</xdr:colOff>
      <xdr:row>4</xdr:row>
      <xdr:rowOff>9525</xdr:rowOff>
    </xdr:from>
    <xdr:to>
      <xdr:col>59</xdr:col>
      <xdr:colOff>2587625</xdr:colOff>
      <xdr:row>20</xdr:row>
      <xdr:rowOff>66675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807981C5-A3ED-3789-50A5-3B092C0A3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02E6FF1-0105-6160-C4A4-252FD04DA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235D914-0ACE-3788-C571-F4453C1C0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A8C6482-DCD0-D00D-C515-311E29A4B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014485E-0D3F-B0FE-A858-CCB3D8E72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1" t="s">
        <v>0</v>
      </c>
      <c r="B1" s="182"/>
      <c r="C1" s="183"/>
    </row>
    <row r="2" spans="1:6" x14ac:dyDescent="0.25">
      <c r="A2" s="181"/>
      <c r="B2" s="182"/>
      <c r="C2" s="183"/>
    </row>
    <row r="3" spans="1:6" x14ac:dyDescent="0.25">
      <c r="A3" s="1"/>
    </row>
    <row r="5" spans="1:6" x14ac:dyDescent="0.25">
      <c r="A5" s="184" t="s">
        <v>1</v>
      </c>
      <c r="B5" s="184"/>
      <c r="C5" s="184"/>
      <c r="D5" s="184"/>
      <c r="E5" s="184"/>
      <c r="F5" s="184"/>
    </row>
    <row r="6" spans="1:6" x14ac:dyDescent="0.25">
      <c r="A6" s="184"/>
      <c r="B6" s="184"/>
      <c r="C6" s="184"/>
      <c r="D6" s="184"/>
      <c r="E6" s="184"/>
      <c r="F6" s="184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7JNuIrQ+gbFsVW+JNmQhhne+DkLt7R2OH43akAJzbGB7bbhTHq7/gO8kQMPwO9Z/0HXXd78OwUdToDs9wQptag==" saltValue="BD2IA1+1Gj9I3MRYBj76i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8" t="s">
        <v>18</v>
      </c>
      <c r="B7" s="11" t="s">
        <v>19</v>
      </c>
      <c r="C7" s="12">
        <v>8777</v>
      </c>
      <c r="D7" s="12">
        <v>7281</v>
      </c>
      <c r="E7" s="13">
        <v>0.205466282104107</v>
      </c>
    </row>
    <row r="8" spans="1:5" x14ac:dyDescent="0.25">
      <c r="A8" s="189"/>
      <c r="B8" s="11" t="s">
        <v>20</v>
      </c>
      <c r="C8" s="12">
        <v>7631</v>
      </c>
      <c r="D8" s="12">
        <v>8183</v>
      </c>
      <c r="E8" s="13">
        <v>-6.7456922888915999E-2</v>
      </c>
    </row>
    <row r="9" spans="1:5" x14ac:dyDescent="0.25">
      <c r="A9" s="189"/>
      <c r="B9" s="11" t="s">
        <v>21</v>
      </c>
      <c r="C9" s="12">
        <v>6891</v>
      </c>
      <c r="D9" s="12">
        <v>7141</v>
      </c>
      <c r="E9" s="13">
        <v>-3.5009102366615301E-2</v>
      </c>
    </row>
    <row r="10" spans="1:5" x14ac:dyDescent="0.25">
      <c r="A10" s="189"/>
      <c r="B10" s="11" t="s">
        <v>22</v>
      </c>
      <c r="C10" s="12">
        <v>97</v>
      </c>
      <c r="D10" s="12">
        <v>99</v>
      </c>
      <c r="E10" s="13">
        <v>-2.02020202020202E-2</v>
      </c>
    </row>
    <row r="11" spans="1:5" x14ac:dyDescent="0.25">
      <c r="A11" s="190"/>
      <c r="B11" s="11" t="s">
        <v>23</v>
      </c>
      <c r="C11" s="12">
        <v>8670</v>
      </c>
      <c r="D11" s="12">
        <v>7911</v>
      </c>
      <c r="E11" s="13">
        <v>9.5942358740993605E-2</v>
      </c>
    </row>
    <row r="12" spans="1:5" x14ac:dyDescent="0.25">
      <c r="A12" s="188" t="s">
        <v>24</v>
      </c>
      <c r="B12" s="11" t="s">
        <v>25</v>
      </c>
      <c r="C12" s="12">
        <v>1655</v>
      </c>
      <c r="D12" s="12">
        <v>1619</v>
      </c>
      <c r="E12" s="13">
        <v>2.2235948116121101E-2</v>
      </c>
    </row>
    <row r="13" spans="1:5" x14ac:dyDescent="0.25">
      <c r="A13" s="189"/>
      <c r="B13" s="11" t="s">
        <v>26</v>
      </c>
      <c r="C13" s="12">
        <v>467</v>
      </c>
      <c r="D13" s="12">
        <v>433</v>
      </c>
      <c r="E13" s="13">
        <v>7.8521939953810599E-2</v>
      </c>
    </row>
    <row r="14" spans="1:5" x14ac:dyDescent="0.25">
      <c r="A14" s="190"/>
      <c r="B14" s="11" t="s">
        <v>27</v>
      </c>
      <c r="C14" s="12">
        <v>3118</v>
      </c>
      <c r="D14" s="12">
        <v>2845</v>
      </c>
      <c r="E14" s="13">
        <v>9.5957820738137106E-2</v>
      </c>
    </row>
    <row r="15" spans="1:5" x14ac:dyDescent="0.25">
      <c r="A15" s="188" t="s">
        <v>28</v>
      </c>
      <c r="B15" s="11" t="s">
        <v>29</v>
      </c>
      <c r="C15" s="12">
        <v>537</v>
      </c>
      <c r="D15" s="12">
        <v>497</v>
      </c>
      <c r="E15" s="13">
        <v>8.0482897384305793E-2</v>
      </c>
    </row>
    <row r="16" spans="1:5" x14ac:dyDescent="0.25">
      <c r="A16" s="189"/>
      <c r="B16" s="11" t="s">
        <v>30</v>
      </c>
      <c r="C16" s="12">
        <v>1250</v>
      </c>
      <c r="D16" s="12">
        <v>1282</v>
      </c>
      <c r="E16" s="13">
        <v>-2.4960998439937598E-2</v>
      </c>
    </row>
    <row r="17" spans="1:5" x14ac:dyDescent="0.25">
      <c r="A17" s="189"/>
      <c r="B17" s="11" t="s">
        <v>31</v>
      </c>
      <c r="C17" s="12">
        <v>12</v>
      </c>
      <c r="D17" s="12">
        <v>15</v>
      </c>
      <c r="E17" s="13">
        <v>-0.2</v>
      </c>
    </row>
    <row r="18" spans="1:5" x14ac:dyDescent="0.25">
      <c r="A18" s="189"/>
      <c r="B18" s="11" t="s">
        <v>32</v>
      </c>
      <c r="C18" s="12">
        <v>0</v>
      </c>
      <c r="D18" s="12">
        <v>1</v>
      </c>
      <c r="E18" s="13">
        <v>-1</v>
      </c>
    </row>
    <row r="19" spans="1:5" x14ac:dyDescent="0.25">
      <c r="A19" s="190"/>
      <c r="B19" s="11" t="s">
        <v>33</v>
      </c>
      <c r="C19" s="12">
        <v>78</v>
      </c>
      <c r="D19" s="12">
        <v>79</v>
      </c>
      <c r="E19" s="13">
        <v>-1.26582278481013E-2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555</v>
      </c>
      <c r="D25" s="12">
        <v>519</v>
      </c>
      <c r="E25" s="13">
        <v>6.9364161849711004E-2</v>
      </c>
    </row>
    <row r="26" spans="1:5" x14ac:dyDescent="0.25">
      <c r="A26" s="10" t="s">
        <v>38</v>
      </c>
      <c r="B26" s="15"/>
      <c r="C26" s="12">
        <v>622</v>
      </c>
      <c r="D26" s="12">
        <v>562</v>
      </c>
      <c r="E26" s="13">
        <v>0.106761565836299</v>
      </c>
    </row>
    <row r="27" spans="1:5" x14ac:dyDescent="0.25">
      <c r="A27" s="10" t="s">
        <v>39</v>
      </c>
      <c r="B27" s="15"/>
      <c r="C27" s="12">
        <v>31</v>
      </c>
      <c r="D27" s="12">
        <v>40</v>
      </c>
      <c r="E27" s="13">
        <v>-0.22500000000000001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832</v>
      </c>
      <c r="D31" s="12">
        <v>727</v>
      </c>
      <c r="E31" s="13">
        <v>0.14442916093535099</v>
      </c>
    </row>
    <row r="32" spans="1:5" x14ac:dyDescent="0.25">
      <c r="A32" s="188" t="s">
        <v>42</v>
      </c>
      <c r="B32" s="11" t="s">
        <v>43</v>
      </c>
      <c r="C32" s="12">
        <v>70</v>
      </c>
      <c r="D32" s="12">
        <v>56</v>
      </c>
      <c r="E32" s="13">
        <v>0.25</v>
      </c>
    </row>
    <row r="33" spans="1:5" x14ac:dyDescent="0.25">
      <c r="A33" s="189"/>
      <c r="B33" s="11" t="s">
        <v>44</v>
      </c>
      <c r="C33" s="12">
        <v>12</v>
      </c>
      <c r="D33" s="12">
        <v>37</v>
      </c>
      <c r="E33" s="13">
        <v>-0.67567567567567599</v>
      </c>
    </row>
    <row r="34" spans="1:5" x14ac:dyDescent="0.25">
      <c r="A34" s="189"/>
      <c r="B34" s="11" t="s">
        <v>45</v>
      </c>
      <c r="C34" s="12">
        <v>1</v>
      </c>
      <c r="D34" s="12">
        <v>0</v>
      </c>
      <c r="E34" s="13">
        <v>0</v>
      </c>
    </row>
    <row r="35" spans="1:5" x14ac:dyDescent="0.25">
      <c r="A35" s="189"/>
      <c r="B35" s="11" t="s">
        <v>46</v>
      </c>
      <c r="C35" s="12">
        <v>32</v>
      </c>
      <c r="D35" s="12">
        <v>24</v>
      </c>
      <c r="E35" s="13">
        <v>0.33333333333333298</v>
      </c>
    </row>
    <row r="36" spans="1:5" x14ac:dyDescent="0.25">
      <c r="A36" s="190"/>
      <c r="B36" s="11" t="s">
        <v>47</v>
      </c>
      <c r="C36" s="12">
        <v>649</v>
      </c>
      <c r="D36" s="12">
        <v>606</v>
      </c>
      <c r="E36" s="13">
        <v>7.0957095709570997E-2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1686</v>
      </c>
      <c r="D40" s="12">
        <v>1742</v>
      </c>
      <c r="E40" s="13">
        <v>-3.21469575200918E-2</v>
      </c>
    </row>
    <row r="41" spans="1:5" x14ac:dyDescent="0.25">
      <c r="A41" s="10" t="s">
        <v>50</v>
      </c>
      <c r="B41" s="15"/>
      <c r="C41" s="12">
        <v>1005</v>
      </c>
      <c r="D41" s="12">
        <v>804</v>
      </c>
      <c r="E41" s="13">
        <v>0.25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8" t="s">
        <v>52</v>
      </c>
      <c r="B45" s="11" t="s">
        <v>19</v>
      </c>
      <c r="C45" s="12">
        <v>1030</v>
      </c>
      <c r="D45" s="12">
        <v>936</v>
      </c>
      <c r="E45" s="13">
        <v>0.10042735042735</v>
      </c>
    </row>
    <row r="46" spans="1:5" x14ac:dyDescent="0.25">
      <c r="A46" s="189"/>
      <c r="B46" s="11" t="s">
        <v>53</v>
      </c>
      <c r="C46" s="12">
        <v>23</v>
      </c>
      <c r="D46" s="12">
        <v>26</v>
      </c>
      <c r="E46" s="13">
        <v>-0.115384615384615</v>
      </c>
    </row>
    <row r="47" spans="1:5" x14ac:dyDescent="0.25">
      <c r="A47" s="189"/>
      <c r="B47" s="11" t="s">
        <v>54</v>
      </c>
      <c r="C47" s="12">
        <v>1250</v>
      </c>
      <c r="D47" s="12">
        <v>1282</v>
      </c>
      <c r="E47" s="13">
        <v>-2.4960998439937598E-2</v>
      </c>
    </row>
    <row r="48" spans="1:5" x14ac:dyDescent="0.25">
      <c r="A48" s="190"/>
      <c r="B48" s="11" t="s">
        <v>23</v>
      </c>
      <c r="C48" s="12">
        <v>552</v>
      </c>
      <c r="D48" s="12">
        <v>514</v>
      </c>
      <c r="E48" s="13">
        <v>7.3929961089494206E-2</v>
      </c>
    </row>
    <row r="49" spans="1:5" x14ac:dyDescent="0.25">
      <c r="A49" s="188" t="s">
        <v>55</v>
      </c>
      <c r="B49" s="11" t="s">
        <v>56</v>
      </c>
      <c r="C49" s="12">
        <v>894</v>
      </c>
      <c r="D49" s="12">
        <v>1029</v>
      </c>
      <c r="E49" s="13">
        <v>-0.131195335276968</v>
      </c>
    </row>
    <row r="50" spans="1:5" x14ac:dyDescent="0.25">
      <c r="A50" s="189"/>
      <c r="B50" s="11" t="s">
        <v>57</v>
      </c>
      <c r="C50" s="12">
        <v>51</v>
      </c>
      <c r="D50" s="12">
        <v>47</v>
      </c>
      <c r="E50" s="13">
        <v>8.5106382978723402E-2</v>
      </c>
    </row>
    <row r="51" spans="1:5" x14ac:dyDescent="0.25">
      <c r="A51" s="189"/>
      <c r="B51" s="11" t="s">
        <v>58</v>
      </c>
      <c r="C51" s="12">
        <v>62</v>
      </c>
      <c r="D51" s="12">
        <v>67</v>
      </c>
      <c r="E51" s="13">
        <v>-7.4626865671641798E-2</v>
      </c>
    </row>
    <row r="52" spans="1:5" x14ac:dyDescent="0.25">
      <c r="A52" s="190"/>
      <c r="B52" s="11" t="s">
        <v>59</v>
      </c>
      <c r="C52" s="12">
        <v>33</v>
      </c>
      <c r="D52" s="12">
        <v>16</v>
      </c>
      <c r="E52" s="13">
        <v>1.0625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8" t="s">
        <v>61</v>
      </c>
      <c r="B56" s="11" t="s">
        <v>54</v>
      </c>
      <c r="C56" s="12">
        <v>23</v>
      </c>
      <c r="D56" s="12">
        <v>18</v>
      </c>
      <c r="E56" s="13">
        <v>0.27777777777777801</v>
      </c>
    </row>
    <row r="57" spans="1:5" x14ac:dyDescent="0.25">
      <c r="A57" s="189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89"/>
      <c r="B58" s="11" t="s">
        <v>19</v>
      </c>
      <c r="C58" s="12">
        <v>21</v>
      </c>
      <c r="D58" s="12">
        <v>20</v>
      </c>
      <c r="E58" s="13">
        <v>0.05</v>
      </c>
    </row>
    <row r="59" spans="1:5" x14ac:dyDescent="0.25">
      <c r="A59" s="189"/>
      <c r="B59" s="11" t="s">
        <v>23</v>
      </c>
      <c r="C59" s="12">
        <v>26</v>
      </c>
      <c r="D59" s="12">
        <v>21</v>
      </c>
      <c r="E59" s="13">
        <v>0.238095238095238</v>
      </c>
    </row>
    <row r="60" spans="1:5" x14ac:dyDescent="0.25">
      <c r="A60" s="189"/>
      <c r="B60" s="11" t="s">
        <v>62</v>
      </c>
      <c r="C60" s="12">
        <v>11</v>
      </c>
      <c r="D60" s="12">
        <v>12</v>
      </c>
      <c r="E60" s="13">
        <v>-8.3333333333333301E-2</v>
      </c>
    </row>
    <row r="61" spans="1:5" x14ac:dyDescent="0.25">
      <c r="A61" s="190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188" t="s">
        <v>64</v>
      </c>
      <c r="B62" s="11" t="s">
        <v>65</v>
      </c>
      <c r="C62" s="12">
        <v>15</v>
      </c>
      <c r="D62" s="12">
        <v>7</v>
      </c>
      <c r="E62" s="13">
        <v>1.1428571428571399</v>
      </c>
    </row>
    <row r="63" spans="1:5" x14ac:dyDescent="0.25">
      <c r="A63" s="189"/>
      <c r="B63" s="11" t="s">
        <v>58</v>
      </c>
      <c r="C63" s="12">
        <v>0</v>
      </c>
      <c r="D63" s="12">
        <v>0</v>
      </c>
      <c r="E63" s="13">
        <v>0</v>
      </c>
    </row>
    <row r="64" spans="1:5" x14ac:dyDescent="0.25">
      <c r="A64" s="190"/>
      <c r="B64" s="11" t="s">
        <v>66</v>
      </c>
      <c r="C64" s="12">
        <v>1</v>
      </c>
      <c r="D64" s="12">
        <v>0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3</v>
      </c>
      <c r="D70" s="12">
        <v>0</v>
      </c>
      <c r="E70" s="13">
        <v>0</v>
      </c>
    </row>
    <row r="71" spans="1:5" x14ac:dyDescent="0.25">
      <c r="A71" s="10" t="s">
        <v>38</v>
      </c>
      <c r="B71" s="15"/>
      <c r="C71" s="12">
        <v>2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2">
        <v>1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2"/>
      <c r="B76" s="11" t="s">
        <v>49</v>
      </c>
      <c r="C76" s="12">
        <v>0</v>
      </c>
      <c r="D76" s="12">
        <v>2</v>
      </c>
      <c r="E76" s="13">
        <v>-1</v>
      </c>
    </row>
    <row r="77" spans="1:5" x14ac:dyDescent="0.25">
      <c r="A77" s="193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3"/>
      <c r="B78" s="11" t="s">
        <v>65</v>
      </c>
      <c r="C78" s="12">
        <v>1</v>
      </c>
      <c r="D78" s="12">
        <v>1</v>
      </c>
      <c r="E78" s="13">
        <v>0</v>
      </c>
    </row>
    <row r="79" spans="1:5" x14ac:dyDescent="0.25">
      <c r="A79" s="193"/>
      <c r="B79" s="11" t="s">
        <v>69</v>
      </c>
      <c r="C79" s="12">
        <v>1</v>
      </c>
      <c r="D79" s="12">
        <v>0</v>
      </c>
      <c r="E79" s="13">
        <v>0</v>
      </c>
    </row>
    <row r="80" spans="1:5" x14ac:dyDescent="0.25">
      <c r="A80" s="194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8" t="s">
        <v>72</v>
      </c>
      <c r="B84" s="11" t="s">
        <v>73</v>
      </c>
      <c r="C84" s="12">
        <v>1005</v>
      </c>
      <c r="D84" s="12">
        <v>804</v>
      </c>
      <c r="E84" s="13">
        <v>0.25</v>
      </c>
    </row>
    <row r="85" spans="1:5" x14ac:dyDescent="0.25">
      <c r="A85" s="190"/>
      <c r="B85" s="11" t="s">
        <v>74</v>
      </c>
      <c r="C85" s="12">
        <v>497</v>
      </c>
      <c r="D85" s="12">
        <v>383</v>
      </c>
      <c r="E85" s="13">
        <v>0.29765013054830303</v>
      </c>
    </row>
    <row r="86" spans="1:5" x14ac:dyDescent="0.25">
      <c r="A86" s="188" t="s">
        <v>75</v>
      </c>
      <c r="B86" s="11" t="s">
        <v>73</v>
      </c>
      <c r="C86" s="12">
        <v>820</v>
      </c>
      <c r="D86" s="12">
        <v>842</v>
      </c>
      <c r="E86" s="13">
        <v>-2.6128266033254199E-2</v>
      </c>
    </row>
    <row r="87" spans="1:5" x14ac:dyDescent="0.25">
      <c r="A87" s="190"/>
      <c r="B87" s="11" t="s">
        <v>74</v>
      </c>
      <c r="C87" s="12">
        <v>413</v>
      </c>
      <c r="D87" s="12">
        <v>453</v>
      </c>
      <c r="E87" s="13">
        <v>-8.8300220750551897E-2</v>
      </c>
    </row>
    <row r="88" spans="1:5" x14ac:dyDescent="0.25">
      <c r="A88" s="188" t="s">
        <v>76</v>
      </c>
      <c r="B88" s="11" t="s">
        <v>73</v>
      </c>
      <c r="C88" s="12">
        <v>57</v>
      </c>
      <c r="D88" s="12">
        <v>54</v>
      </c>
      <c r="E88" s="13">
        <v>5.5555555555555601E-2</v>
      </c>
    </row>
    <row r="89" spans="1:5" x14ac:dyDescent="0.25">
      <c r="A89" s="190"/>
      <c r="B89" s="11" t="s">
        <v>74</v>
      </c>
      <c r="C89" s="12">
        <v>26</v>
      </c>
      <c r="D89" s="12">
        <v>26</v>
      </c>
      <c r="E89" s="13">
        <v>0</v>
      </c>
    </row>
    <row r="90" spans="1:5" x14ac:dyDescent="0.25">
      <c r="A90" s="188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0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1" t="s">
        <v>78</v>
      </c>
      <c r="B93" s="191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518</v>
      </c>
      <c r="D95" s="12">
        <v>506</v>
      </c>
      <c r="E95" s="13">
        <v>2.3715415019762799E-2</v>
      </c>
    </row>
    <row r="96" spans="1:5" x14ac:dyDescent="0.25">
      <c r="A96" s="10" t="s">
        <v>80</v>
      </c>
      <c r="B96" s="15"/>
      <c r="C96" s="12">
        <v>0</v>
      </c>
      <c r="D96" s="12">
        <v>4</v>
      </c>
      <c r="E96" s="13">
        <v>-1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347</v>
      </c>
      <c r="D100" s="12">
        <v>253</v>
      </c>
      <c r="E100" s="13">
        <v>0.37154150197628499</v>
      </c>
    </row>
    <row r="101" spans="1:5" x14ac:dyDescent="0.25">
      <c r="A101" s="10" t="s">
        <v>82</v>
      </c>
      <c r="B101" s="15"/>
      <c r="C101" s="12">
        <v>612</v>
      </c>
      <c r="D101" s="12">
        <v>513</v>
      </c>
      <c r="E101" s="13">
        <v>0.19298245614035101</v>
      </c>
    </row>
    <row r="102" spans="1:5" x14ac:dyDescent="0.25">
      <c r="A102" s="10" t="s">
        <v>80</v>
      </c>
      <c r="B102" s="15"/>
      <c r="C102" s="12">
        <v>13</v>
      </c>
      <c r="D102" s="12">
        <v>6</v>
      </c>
      <c r="E102" s="13">
        <v>1.1666666666666701</v>
      </c>
    </row>
    <row r="103" spans="1:5" x14ac:dyDescent="0.25">
      <c r="A103" s="14"/>
    </row>
    <row r="104" spans="1:5" x14ac:dyDescent="0.25">
      <c r="A104" s="191" t="s">
        <v>83</v>
      </c>
      <c r="B104" s="191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8" t="s">
        <v>79</v>
      </c>
      <c r="B106" s="11" t="s">
        <v>84</v>
      </c>
      <c r="C106" s="12">
        <v>450</v>
      </c>
      <c r="D106" s="12">
        <v>468</v>
      </c>
      <c r="E106" s="13">
        <v>-3.8461538461538498E-2</v>
      </c>
    </row>
    <row r="107" spans="1:5" x14ac:dyDescent="0.25">
      <c r="A107" s="189"/>
      <c r="B107" s="11" t="s">
        <v>85</v>
      </c>
      <c r="C107" s="12">
        <v>175</v>
      </c>
      <c r="D107" s="12">
        <v>160</v>
      </c>
      <c r="E107" s="13">
        <v>9.375E-2</v>
      </c>
    </row>
    <row r="108" spans="1:5" x14ac:dyDescent="0.25">
      <c r="A108" s="190"/>
      <c r="B108" s="11" t="s">
        <v>86</v>
      </c>
      <c r="C108" s="12">
        <v>58</v>
      </c>
      <c r="D108" s="12">
        <v>65</v>
      </c>
      <c r="E108" s="13">
        <v>-0.107692307692308</v>
      </c>
    </row>
    <row r="109" spans="1:5" x14ac:dyDescent="0.25">
      <c r="A109" s="188" t="s">
        <v>82</v>
      </c>
      <c r="B109" s="11" t="s">
        <v>87</v>
      </c>
      <c r="C109" s="12">
        <v>46</v>
      </c>
      <c r="D109" s="12">
        <v>58</v>
      </c>
      <c r="E109" s="13">
        <v>-0.20689655172413801</v>
      </c>
    </row>
    <row r="110" spans="1:5" x14ac:dyDescent="0.25">
      <c r="A110" s="190"/>
      <c r="B110" s="11" t="s">
        <v>86</v>
      </c>
      <c r="C110" s="12">
        <v>86</v>
      </c>
      <c r="D110" s="12">
        <v>108</v>
      </c>
      <c r="E110" s="13">
        <v>-0.203703703703704</v>
      </c>
    </row>
    <row r="111" spans="1:5" x14ac:dyDescent="0.25">
      <c r="A111" s="10" t="s">
        <v>80</v>
      </c>
      <c r="B111" s="15"/>
      <c r="C111" s="12">
        <v>7</v>
      </c>
      <c r="D111" s="12">
        <v>20</v>
      </c>
      <c r="E111" s="13">
        <v>-0.65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8" t="s">
        <v>79</v>
      </c>
      <c r="B115" s="11" t="s">
        <v>84</v>
      </c>
      <c r="C115" s="12">
        <v>29</v>
      </c>
      <c r="D115" s="12">
        <v>29</v>
      </c>
      <c r="E115" s="13">
        <v>0</v>
      </c>
    </row>
    <row r="116" spans="1:5" x14ac:dyDescent="0.25">
      <c r="A116" s="189"/>
      <c r="B116" s="11" t="s">
        <v>85</v>
      </c>
      <c r="C116" s="12">
        <v>17</v>
      </c>
      <c r="D116" s="12">
        <v>13</v>
      </c>
      <c r="E116" s="13">
        <v>0.30769230769230799</v>
      </c>
    </row>
    <row r="117" spans="1:5" x14ac:dyDescent="0.25">
      <c r="A117" s="190"/>
      <c r="B117" s="11" t="s">
        <v>86</v>
      </c>
      <c r="C117" s="12">
        <v>6</v>
      </c>
      <c r="D117" s="12">
        <v>3</v>
      </c>
      <c r="E117" s="13">
        <v>1</v>
      </c>
    </row>
    <row r="118" spans="1:5" x14ac:dyDescent="0.25">
      <c r="A118" s="188" t="s">
        <v>82</v>
      </c>
      <c r="B118" s="11" t="s">
        <v>87</v>
      </c>
      <c r="C118" s="12">
        <v>2</v>
      </c>
      <c r="D118" s="12">
        <v>3</v>
      </c>
      <c r="E118" s="13">
        <v>-0.33333333333333298</v>
      </c>
    </row>
    <row r="119" spans="1:5" x14ac:dyDescent="0.25">
      <c r="A119" s="190"/>
      <c r="B119" s="11" t="s">
        <v>86</v>
      </c>
      <c r="C119" s="12">
        <v>2</v>
      </c>
      <c r="D119" s="12">
        <v>3</v>
      </c>
      <c r="E119" s="13">
        <v>-0.33333333333333298</v>
      </c>
    </row>
    <row r="120" spans="1:5" x14ac:dyDescent="0.25">
      <c r="A120" s="10" t="s">
        <v>80</v>
      </c>
      <c r="B120" s="15"/>
      <c r="C120" s="12">
        <v>4</v>
      </c>
      <c r="D120" s="12">
        <v>3</v>
      </c>
      <c r="E120" s="13">
        <v>0.33333333333333298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8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0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8" t="s">
        <v>93</v>
      </c>
      <c r="B126" s="11" t="s">
        <v>91</v>
      </c>
      <c r="C126" s="12">
        <v>160</v>
      </c>
      <c r="D126" s="12">
        <v>110</v>
      </c>
      <c r="E126" s="13">
        <v>0.45454545454545398</v>
      </c>
    </row>
    <row r="127" spans="1:5" x14ac:dyDescent="0.25">
      <c r="A127" s="190"/>
      <c r="B127" s="11" t="s">
        <v>92</v>
      </c>
      <c r="C127" s="12">
        <v>204</v>
      </c>
      <c r="D127" s="12">
        <v>140</v>
      </c>
      <c r="E127" s="13">
        <v>0.45714285714285702</v>
      </c>
    </row>
    <row r="128" spans="1:5" x14ac:dyDescent="0.25">
      <c r="A128" s="188" t="s">
        <v>94</v>
      </c>
      <c r="B128" s="11" t="s">
        <v>91</v>
      </c>
      <c r="C128" s="12">
        <v>2346</v>
      </c>
      <c r="D128" s="12">
        <v>2161</v>
      </c>
      <c r="E128" s="13">
        <v>8.5608514576584901E-2</v>
      </c>
    </row>
    <row r="129" spans="1:5" x14ac:dyDescent="0.25">
      <c r="A129" s="190"/>
      <c r="B129" s="11" t="s">
        <v>92</v>
      </c>
      <c r="C129" s="12">
        <v>4061</v>
      </c>
      <c r="D129" s="12">
        <v>4054</v>
      </c>
      <c r="E129" s="13">
        <v>1.7266896891958499E-3</v>
      </c>
    </row>
    <row r="130" spans="1:5" x14ac:dyDescent="0.25">
      <c r="A130" s="188" t="s">
        <v>95</v>
      </c>
      <c r="B130" s="11" t="s">
        <v>91</v>
      </c>
      <c r="C130" s="12">
        <v>447</v>
      </c>
      <c r="D130" s="12">
        <v>327</v>
      </c>
      <c r="E130" s="13">
        <v>0.36697247706421998</v>
      </c>
    </row>
    <row r="131" spans="1:5" x14ac:dyDescent="0.25">
      <c r="A131" s="190"/>
      <c r="B131" s="11" t="s">
        <v>92</v>
      </c>
      <c r="C131" s="12">
        <v>695</v>
      </c>
      <c r="D131" s="12">
        <v>466</v>
      </c>
      <c r="E131" s="13">
        <v>0.49141630901287497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8" t="s">
        <v>97</v>
      </c>
      <c r="B135" s="11" t="s">
        <v>98</v>
      </c>
      <c r="C135" s="12">
        <v>43</v>
      </c>
      <c r="D135" s="12">
        <v>63</v>
      </c>
      <c r="E135" s="13">
        <v>-0.317460317460317</v>
      </c>
    </row>
    <row r="136" spans="1:5" x14ac:dyDescent="0.25">
      <c r="A136" s="190"/>
      <c r="B136" s="11" t="s">
        <v>99</v>
      </c>
      <c r="C136" s="12">
        <v>1</v>
      </c>
      <c r="D136" s="12">
        <v>1</v>
      </c>
      <c r="E136" s="13">
        <v>0</v>
      </c>
    </row>
    <row r="137" spans="1:5" x14ac:dyDescent="0.25">
      <c r="A137" s="188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190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88" t="s">
        <v>101</v>
      </c>
      <c r="B139" s="11" t="s">
        <v>98</v>
      </c>
      <c r="C139" s="12">
        <v>0</v>
      </c>
      <c r="D139" s="12">
        <v>0</v>
      </c>
      <c r="E139" s="13">
        <v>0</v>
      </c>
    </row>
    <row r="140" spans="1:5" x14ac:dyDescent="0.25">
      <c r="A140" s="190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178</v>
      </c>
      <c r="D144" s="12">
        <v>138</v>
      </c>
      <c r="E144" s="13">
        <v>0.28985507246376802</v>
      </c>
    </row>
    <row r="145" spans="1:5" x14ac:dyDescent="0.25">
      <c r="A145" s="188" t="s">
        <v>105</v>
      </c>
      <c r="B145" s="11" t="s">
        <v>106</v>
      </c>
      <c r="C145" s="12">
        <v>3</v>
      </c>
      <c r="D145" s="12">
        <v>2</v>
      </c>
      <c r="E145" s="13">
        <v>0.5</v>
      </c>
    </row>
    <row r="146" spans="1:5" x14ac:dyDescent="0.25">
      <c r="A146" s="189"/>
      <c r="B146" s="11" t="s">
        <v>107</v>
      </c>
      <c r="C146" s="12">
        <v>112</v>
      </c>
      <c r="D146" s="12">
        <v>59</v>
      </c>
      <c r="E146" s="13">
        <v>0.89830508474576298</v>
      </c>
    </row>
    <row r="147" spans="1:5" x14ac:dyDescent="0.25">
      <c r="A147" s="189"/>
      <c r="B147" s="11" t="s">
        <v>108</v>
      </c>
      <c r="C147" s="12">
        <v>0</v>
      </c>
      <c r="D147" s="12">
        <v>1</v>
      </c>
      <c r="E147" s="13">
        <v>-1</v>
      </c>
    </row>
    <row r="148" spans="1:5" x14ac:dyDescent="0.25">
      <c r="A148" s="189"/>
      <c r="B148" s="11" t="s">
        <v>109</v>
      </c>
      <c r="C148" s="12">
        <v>23</v>
      </c>
      <c r="D148" s="12">
        <v>26</v>
      </c>
      <c r="E148" s="13">
        <v>-0.115384615384615</v>
      </c>
    </row>
    <row r="149" spans="1:5" x14ac:dyDescent="0.25">
      <c r="A149" s="189"/>
      <c r="B149" s="11" t="s">
        <v>110</v>
      </c>
      <c r="C149" s="12">
        <v>40</v>
      </c>
      <c r="D149" s="12">
        <v>50</v>
      </c>
      <c r="E149" s="13">
        <v>-0.2</v>
      </c>
    </row>
    <row r="150" spans="1:5" x14ac:dyDescent="0.25">
      <c r="A150" s="190"/>
      <c r="B150" s="11" t="s">
        <v>111</v>
      </c>
      <c r="C150" s="12">
        <v>0</v>
      </c>
      <c r="D150" s="12">
        <v>0</v>
      </c>
      <c r="E150" s="13">
        <v>0</v>
      </c>
    </row>
    <row r="151" spans="1:5" x14ac:dyDescent="0.25">
      <c r="A151" s="188" t="s">
        <v>112</v>
      </c>
      <c r="B151" s="11" t="s">
        <v>113</v>
      </c>
      <c r="C151" s="12">
        <v>96</v>
      </c>
      <c r="D151" s="12">
        <v>62</v>
      </c>
      <c r="E151" s="13">
        <v>0.54838709677419395</v>
      </c>
    </row>
    <row r="152" spans="1:5" x14ac:dyDescent="0.25">
      <c r="A152" s="190"/>
      <c r="B152" s="11" t="s">
        <v>114</v>
      </c>
      <c r="C152" s="12">
        <v>84</v>
      </c>
      <c r="D152" s="12">
        <v>91</v>
      </c>
      <c r="E152" s="13">
        <v>-7.69230769230769E-2</v>
      </c>
    </row>
    <row r="153" spans="1:5" x14ac:dyDescent="0.25">
      <c r="A153" s="188" t="s">
        <v>115</v>
      </c>
      <c r="B153" s="11" t="s">
        <v>19</v>
      </c>
      <c r="C153" s="12">
        <v>15</v>
      </c>
      <c r="D153" s="12">
        <v>30</v>
      </c>
      <c r="E153" s="13">
        <v>-0.5</v>
      </c>
    </row>
    <row r="154" spans="1:5" x14ac:dyDescent="0.25">
      <c r="A154" s="190"/>
      <c r="B154" s="11" t="s">
        <v>23</v>
      </c>
      <c r="C154" s="12">
        <v>13</v>
      </c>
      <c r="D154" s="12">
        <v>15</v>
      </c>
      <c r="E154" s="13">
        <v>-0.133333333333333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8" t="s">
        <v>118</v>
      </c>
      <c r="B159" s="11" t="s">
        <v>119</v>
      </c>
      <c r="C159" s="12">
        <v>781</v>
      </c>
      <c r="D159" s="12">
        <v>714</v>
      </c>
      <c r="E159" s="13">
        <v>9.3837535014005602E-2</v>
      </c>
    </row>
    <row r="160" spans="1:5" x14ac:dyDescent="0.25">
      <c r="A160" s="189"/>
      <c r="B160" s="11" t="s">
        <v>120</v>
      </c>
      <c r="C160" s="12">
        <v>145</v>
      </c>
      <c r="D160" s="12">
        <v>174</v>
      </c>
      <c r="E160" s="13">
        <v>-0.16666666666666699</v>
      </c>
    </row>
    <row r="161" spans="1:5" x14ac:dyDescent="0.25">
      <c r="A161" s="189"/>
      <c r="B161" s="11" t="s">
        <v>121</v>
      </c>
      <c r="C161" s="12">
        <v>269</v>
      </c>
      <c r="D161" s="12">
        <v>450</v>
      </c>
      <c r="E161" s="13">
        <v>-0.40222222222222198</v>
      </c>
    </row>
    <row r="162" spans="1:5" x14ac:dyDescent="0.25">
      <c r="A162" s="189"/>
      <c r="B162" s="11" t="s">
        <v>122</v>
      </c>
      <c r="C162" s="12">
        <v>81</v>
      </c>
      <c r="D162" s="12">
        <v>81</v>
      </c>
      <c r="E162" s="13">
        <v>0</v>
      </c>
    </row>
    <row r="163" spans="1:5" x14ac:dyDescent="0.25">
      <c r="A163" s="189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89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89"/>
      <c r="B165" s="11" t="s">
        <v>125</v>
      </c>
      <c r="C165" s="12">
        <v>104</v>
      </c>
      <c r="D165" s="12">
        <v>36</v>
      </c>
      <c r="E165" s="13">
        <v>1.8888888888888899</v>
      </c>
    </row>
    <row r="166" spans="1:5" x14ac:dyDescent="0.25">
      <c r="A166" s="189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89"/>
      <c r="B167" s="11" t="s">
        <v>127</v>
      </c>
      <c r="C167" s="12">
        <v>180</v>
      </c>
      <c r="D167" s="12">
        <v>183</v>
      </c>
      <c r="E167" s="13">
        <v>-1.63934426229508E-2</v>
      </c>
    </row>
    <row r="168" spans="1:5" x14ac:dyDescent="0.25">
      <c r="A168" s="189"/>
      <c r="B168" s="11" t="s">
        <v>128</v>
      </c>
      <c r="C168" s="12">
        <v>224</v>
      </c>
      <c r="D168" s="12">
        <v>275</v>
      </c>
      <c r="E168" s="13">
        <v>-0.18545454545454501</v>
      </c>
    </row>
    <row r="169" spans="1:5" x14ac:dyDescent="0.25">
      <c r="A169" s="189"/>
      <c r="B169" s="11" t="s">
        <v>129</v>
      </c>
      <c r="C169" s="12">
        <v>113</v>
      </c>
      <c r="D169" s="12">
        <v>68</v>
      </c>
      <c r="E169" s="13">
        <v>0.66176470588235303</v>
      </c>
    </row>
    <row r="170" spans="1:5" x14ac:dyDescent="0.25">
      <c r="A170" s="189"/>
      <c r="B170" s="11" t="s">
        <v>130</v>
      </c>
      <c r="C170" s="12">
        <v>229</v>
      </c>
      <c r="D170" s="12">
        <v>363</v>
      </c>
      <c r="E170" s="13">
        <v>-0.36914600550964199</v>
      </c>
    </row>
    <row r="171" spans="1:5" x14ac:dyDescent="0.25">
      <c r="A171" s="189"/>
      <c r="B171" s="11" t="s">
        <v>131</v>
      </c>
      <c r="C171" s="12">
        <v>1</v>
      </c>
      <c r="D171" s="12">
        <v>0</v>
      </c>
      <c r="E171" s="13">
        <v>0</v>
      </c>
    </row>
    <row r="172" spans="1:5" x14ac:dyDescent="0.25">
      <c r="A172" s="189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89"/>
      <c r="B173" s="11" t="s">
        <v>133</v>
      </c>
      <c r="C173" s="12">
        <v>6</v>
      </c>
      <c r="D173" s="12">
        <v>5</v>
      </c>
      <c r="E173" s="13">
        <v>0.2</v>
      </c>
    </row>
    <row r="174" spans="1:5" x14ac:dyDescent="0.25">
      <c r="A174" s="189"/>
      <c r="B174" s="11" t="s">
        <v>134</v>
      </c>
      <c r="C174" s="12">
        <v>0</v>
      </c>
      <c r="D174" s="12">
        <v>2</v>
      </c>
      <c r="E174" s="13">
        <v>-1</v>
      </c>
    </row>
    <row r="175" spans="1:5" x14ac:dyDescent="0.25">
      <c r="A175" s="189"/>
      <c r="B175" s="11" t="s">
        <v>135</v>
      </c>
      <c r="C175" s="12">
        <v>3</v>
      </c>
      <c r="D175" s="12">
        <v>4</v>
      </c>
      <c r="E175" s="13">
        <v>-0.25</v>
      </c>
    </row>
    <row r="176" spans="1:5" x14ac:dyDescent="0.25">
      <c r="A176" s="189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89"/>
      <c r="B177" s="11" t="s">
        <v>137</v>
      </c>
      <c r="C177" s="12">
        <v>16</v>
      </c>
      <c r="D177" s="12">
        <v>28</v>
      </c>
      <c r="E177" s="13">
        <v>-0.42857142857142799</v>
      </c>
    </row>
    <row r="178" spans="1:5" x14ac:dyDescent="0.25">
      <c r="A178" s="189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89"/>
      <c r="B179" s="11" t="s">
        <v>139</v>
      </c>
      <c r="C179" s="12">
        <v>312</v>
      </c>
      <c r="D179" s="12">
        <v>266</v>
      </c>
      <c r="E179" s="13">
        <v>0.17293233082706799</v>
      </c>
    </row>
    <row r="180" spans="1:5" x14ac:dyDescent="0.25">
      <c r="A180" s="189"/>
      <c r="B180" s="11" t="s">
        <v>140</v>
      </c>
      <c r="C180" s="12">
        <v>297</v>
      </c>
      <c r="D180" s="12">
        <v>453</v>
      </c>
      <c r="E180" s="13">
        <v>-0.34437086092715202</v>
      </c>
    </row>
    <row r="181" spans="1:5" x14ac:dyDescent="0.25">
      <c r="A181" s="189"/>
      <c r="B181" s="11" t="s">
        <v>141</v>
      </c>
      <c r="C181" s="12">
        <v>40</v>
      </c>
      <c r="D181" s="12">
        <v>2</v>
      </c>
      <c r="E181" s="13">
        <v>19</v>
      </c>
    </row>
    <row r="182" spans="1:5" x14ac:dyDescent="0.25">
      <c r="A182" s="189"/>
      <c r="B182" s="11" t="s">
        <v>142</v>
      </c>
      <c r="C182" s="12">
        <v>4</v>
      </c>
      <c r="D182" s="12">
        <v>4</v>
      </c>
      <c r="E182" s="13">
        <v>0</v>
      </c>
    </row>
    <row r="183" spans="1:5" x14ac:dyDescent="0.25">
      <c r="A183" s="189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89"/>
      <c r="B184" s="11" t="s">
        <v>144</v>
      </c>
      <c r="C184" s="12">
        <v>0</v>
      </c>
      <c r="D184" s="12">
        <v>2</v>
      </c>
      <c r="E184" s="13">
        <v>-1</v>
      </c>
    </row>
    <row r="185" spans="1:5" x14ac:dyDescent="0.25">
      <c r="A185" s="189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89"/>
      <c r="B186" s="11" t="s">
        <v>146</v>
      </c>
      <c r="C186" s="12">
        <v>25</v>
      </c>
      <c r="D186" s="12">
        <v>15</v>
      </c>
      <c r="E186" s="13">
        <v>0.66666666666666696</v>
      </c>
    </row>
    <row r="187" spans="1:5" x14ac:dyDescent="0.25">
      <c r="A187" s="189"/>
      <c r="B187" s="11" t="s">
        <v>147</v>
      </c>
      <c r="C187" s="12">
        <v>43</v>
      </c>
      <c r="D187" s="12">
        <v>80</v>
      </c>
      <c r="E187" s="13">
        <v>-0.46250000000000002</v>
      </c>
    </row>
    <row r="188" spans="1:5" x14ac:dyDescent="0.25">
      <c r="A188" s="189"/>
      <c r="B188" s="11" t="s">
        <v>148</v>
      </c>
      <c r="C188" s="12">
        <v>5</v>
      </c>
      <c r="D188" s="12">
        <v>9</v>
      </c>
      <c r="E188" s="13">
        <v>-0.44444444444444398</v>
      </c>
    </row>
    <row r="189" spans="1:5" x14ac:dyDescent="0.25">
      <c r="A189" s="189"/>
      <c r="B189" s="11" t="s">
        <v>149</v>
      </c>
      <c r="C189" s="12">
        <v>11</v>
      </c>
      <c r="D189" s="12">
        <v>4</v>
      </c>
      <c r="E189" s="13">
        <v>1.75</v>
      </c>
    </row>
    <row r="190" spans="1:5" x14ac:dyDescent="0.25">
      <c r="A190" s="189"/>
      <c r="B190" s="11" t="s">
        <v>150</v>
      </c>
      <c r="C190" s="12">
        <v>18</v>
      </c>
      <c r="D190" s="12">
        <v>33</v>
      </c>
      <c r="E190" s="13">
        <v>-0.45454545454545398</v>
      </c>
    </row>
    <row r="191" spans="1:5" x14ac:dyDescent="0.25">
      <c r="A191" s="189"/>
      <c r="B191" s="11" t="s">
        <v>151</v>
      </c>
      <c r="C191" s="12">
        <v>90</v>
      </c>
      <c r="D191" s="12">
        <v>88</v>
      </c>
      <c r="E191" s="13">
        <v>2.27272727272727E-2</v>
      </c>
    </row>
    <row r="192" spans="1:5" x14ac:dyDescent="0.25">
      <c r="A192" s="189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89"/>
      <c r="B193" s="11" t="s">
        <v>153</v>
      </c>
      <c r="C193" s="12">
        <v>63</v>
      </c>
      <c r="D193" s="12">
        <v>57</v>
      </c>
      <c r="E193" s="13">
        <v>0.105263157894737</v>
      </c>
    </row>
    <row r="194" spans="1:5" x14ac:dyDescent="0.25">
      <c r="A194" s="189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89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89"/>
      <c r="B196" s="11" t="s">
        <v>156</v>
      </c>
      <c r="C196" s="12">
        <v>14</v>
      </c>
      <c r="D196" s="12">
        <v>4</v>
      </c>
      <c r="E196" s="13">
        <v>2.5</v>
      </c>
    </row>
    <row r="197" spans="1:5" x14ac:dyDescent="0.25">
      <c r="A197" s="189"/>
      <c r="B197" s="11" t="s">
        <v>157</v>
      </c>
      <c r="C197" s="12">
        <v>73</v>
      </c>
      <c r="D197" s="12">
        <v>39</v>
      </c>
      <c r="E197" s="13">
        <v>0.87179487179487203</v>
      </c>
    </row>
    <row r="198" spans="1:5" x14ac:dyDescent="0.25">
      <c r="A198" s="189"/>
      <c r="B198" s="11" t="s">
        <v>158</v>
      </c>
      <c r="C198" s="12">
        <v>260</v>
      </c>
      <c r="D198" s="12">
        <v>286</v>
      </c>
      <c r="E198" s="13">
        <v>-9.0909090909090898E-2</v>
      </c>
    </row>
    <row r="199" spans="1:5" x14ac:dyDescent="0.25">
      <c r="A199" s="189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0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8" t="s">
        <v>161</v>
      </c>
      <c r="B201" s="11" t="s">
        <v>162</v>
      </c>
      <c r="C201" s="12">
        <v>1780</v>
      </c>
      <c r="D201" s="12">
        <v>1741</v>
      </c>
      <c r="E201" s="13">
        <v>2.2400919012061999E-2</v>
      </c>
    </row>
    <row r="202" spans="1:5" x14ac:dyDescent="0.25">
      <c r="A202" s="189"/>
      <c r="B202" s="11" t="s">
        <v>120</v>
      </c>
      <c r="C202" s="12">
        <v>261</v>
      </c>
      <c r="D202" s="12">
        <v>310</v>
      </c>
      <c r="E202" s="13">
        <v>-0.158064516129032</v>
      </c>
    </row>
    <row r="203" spans="1:5" x14ac:dyDescent="0.25">
      <c r="A203" s="189"/>
      <c r="B203" s="11" t="s">
        <v>163</v>
      </c>
      <c r="C203" s="12">
        <v>560</v>
      </c>
      <c r="D203" s="12">
        <v>838</v>
      </c>
      <c r="E203" s="13">
        <v>-0.33174224343675401</v>
      </c>
    </row>
    <row r="204" spans="1:5" x14ac:dyDescent="0.25">
      <c r="A204" s="189"/>
      <c r="B204" s="11" t="s">
        <v>122</v>
      </c>
      <c r="C204" s="12">
        <v>186</v>
      </c>
      <c r="D204" s="12">
        <v>199</v>
      </c>
      <c r="E204" s="13">
        <v>-6.5326633165829096E-2</v>
      </c>
    </row>
    <row r="205" spans="1:5" x14ac:dyDescent="0.25">
      <c r="A205" s="189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89"/>
      <c r="B206" s="11" t="s">
        <v>124</v>
      </c>
      <c r="C206" s="12">
        <v>7</v>
      </c>
      <c r="D206" s="12">
        <v>6</v>
      </c>
      <c r="E206" s="13">
        <v>0.16666666666666699</v>
      </c>
    </row>
    <row r="207" spans="1:5" x14ac:dyDescent="0.25">
      <c r="A207" s="189"/>
      <c r="B207" s="11" t="s">
        <v>125</v>
      </c>
      <c r="C207" s="12">
        <v>101</v>
      </c>
      <c r="D207" s="12">
        <v>44</v>
      </c>
      <c r="E207" s="13">
        <v>1.2954545454545501</v>
      </c>
    </row>
    <row r="208" spans="1:5" x14ac:dyDescent="0.25">
      <c r="A208" s="189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89"/>
      <c r="B209" s="11" t="s">
        <v>127</v>
      </c>
      <c r="C209" s="12">
        <v>207</v>
      </c>
      <c r="D209" s="12">
        <v>189</v>
      </c>
      <c r="E209" s="13">
        <v>9.5238095238095205E-2</v>
      </c>
    </row>
    <row r="210" spans="1:5" x14ac:dyDescent="0.25">
      <c r="A210" s="189"/>
      <c r="B210" s="11" t="s">
        <v>165</v>
      </c>
      <c r="C210" s="12">
        <v>439</v>
      </c>
      <c r="D210" s="12">
        <v>453</v>
      </c>
      <c r="E210" s="13">
        <v>-3.09050772626932E-2</v>
      </c>
    </row>
    <row r="211" spans="1:5" x14ac:dyDescent="0.25">
      <c r="A211" s="189"/>
      <c r="B211" s="11" t="s">
        <v>129</v>
      </c>
      <c r="C211" s="12">
        <v>132</v>
      </c>
      <c r="D211" s="12">
        <v>88</v>
      </c>
      <c r="E211" s="13">
        <v>0.5</v>
      </c>
    </row>
    <row r="212" spans="1:5" x14ac:dyDescent="0.25">
      <c r="A212" s="189"/>
      <c r="B212" s="11" t="s">
        <v>130</v>
      </c>
      <c r="C212" s="12">
        <v>252</v>
      </c>
      <c r="D212" s="12">
        <v>356</v>
      </c>
      <c r="E212" s="13">
        <v>-0.29213483146067398</v>
      </c>
    </row>
    <row r="213" spans="1:5" x14ac:dyDescent="0.25">
      <c r="A213" s="189"/>
      <c r="B213" s="11" t="s">
        <v>131</v>
      </c>
      <c r="C213" s="12">
        <v>2</v>
      </c>
      <c r="D213" s="12">
        <v>0</v>
      </c>
      <c r="E213" s="13">
        <v>0</v>
      </c>
    </row>
    <row r="214" spans="1:5" x14ac:dyDescent="0.25">
      <c r="A214" s="189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89"/>
      <c r="B215" s="11" t="s">
        <v>133</v>
      </c>
      <c r="C215" s="12">
        <v>16</v>
      </c>
      <c r="D215" s="12">
        <v>12</v>
      </c>
      <c r="E215" s="13">
        <v>0.33333333333333298</v>
      </c>
    </row>
    <row r="216" spans="1:5" x14ac:dyDescent="0.25">
      <c r="A216" s="189"/>
      <c r="B216" s="11" t="s">
        <v>134</v>
      </c>
      <c r="C216" s="12">
        <v>0</v>
      </c>
      <c r="D216" s="12">
        <v>2</v>
      </c>
      <c r="E216" s="13">
        <v>-1</v>
      </c>
    </row>
    <row r="217" spans="1:5" x14ac:dyDescent="0.25">
      <c r="A217" s="189"/>
      <c r="B217" s="11" t="s">
        <v>135</v>
      </c>
      <c r="C217" s="12">
        <v>3</v>
      </c>
      <c r="D217" s="12">
        <v>4</v>
      </c>
      <c r="E217" s="13">
        <v>-0.25</v>
      </c>
    </row>
    <row r="218" spans="1:5" x14ac:dyDescent="0.25">
      <c r="A218" s="189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89"/>
      <c r="B219" s="11" t="s">
        <v>137</v>
      </c>
      <c r="C219" s="12">
        <v>24</v>
      </c>
      <c r="D219" s="12">
        <v>33</v>
      </c>
      <c r="E219" s="13">
        <v>-0.27272727272727298</v>
      </c>
    </row>
    <row r="220" spans="1:5" x14ac:dyDescent="0.25">
      <c r="A220" s="189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89"/>
      <c r="B221" s="11" t="s">
        <v>139</v>
      </c>
      <c r="C221" s="12">
        <v>616</v>
      </c>
      <c r="D221" s="12">
        <v>591</v>
      </c>
      <c r="E221" s="13">
        <v>4.23011844331641E-2</v>
      </c>
    </row>
    <row r="222" spans="1:5" x14ac:dyDescent="0.25">
      <c r="A222" s="189"/>
      <c r="B222" s="11" t="s">
        <v>166</v>
      </c>
      <c r="C222" s="12">
        <v>0</v>
      </c>
      <c r="D222" s="12">
        <v>453</v>
      </c>
      <c r="E222" s="13">
        <v>-1</v>
      </c>
    </row>
    <row r="223" spans="1:5" x14ac:dyDescent="0.25">
      <c r="A223" s="189"/>
      <c r="B223" s="11" t="s">
        <v>141</v>
      </c>
      <c r="C223" s="12">
        <v>40</v>
      </c>
      <c r="D223" s="12">
        <v>6</v>
      </c>
      <c r="E223" s="13">
        <v>5.6666666666666696</v>
      </c>
    </row>
    <row r="224" spans="1:5" x14ac:dyDescent="0.25">
      <c r="A224" s="189"/>
      <c r="B224" s="11" t="s">
        <v>142</v>
      </c>
      <c r="C224" s="12">
        <v>4</v>
      </c>
      <c r="D224" s="12">
        <v>4</v>
      </c>
      <c r="E224" s="13">
        <v>0</v>
      </c>
    </row>
    <row r="225" spans="1:5" x14ac:dyDescent="0.25">
      <c r="A225" s="189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89"/>
      <c r="B226" s="11" t="s">
        <v>144</v>
      </c>
      <c r="C226" s="12">
        <v>6</v>
      </c>
      <c r="D226" s="12">
        <v>7</v>
      </c>
      <c r="E226" s="13">
        <v>-0.14285714285714299</v>
      </c>
    </row>
    <row r="227" spans="1:5" x14ac:dyDescent="0.25">
      <c r="A227" s="189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89"/>
      <c r="B228" s="11" t="s">
        <v>146</v>
      </c>
      <c r="C228" s="12">
        <v>78</v>
      </c>
      <c r="D228" s="12">
        <v>39</v>
      </c>
      <c r="E228" s="13">
        <v>1</v>
      </c>
    </row>
    <row r="229" spans="1:5" x14ac:dyDescent="0.25">
      <c r="A229" s="189"/>
      <c r="B229" s="11" t="s">
        <v>147</v>
      </c>
      <c r="C229" s="12">
        <v>43</v>
      </c>
      <c r="D229" s="12">
        <v>80</v>
      </c>
      <c r="E229" s="13">
        <v>-0.46250000000000002</v>
      </c>
    </row>
    <row r="230" spans="1:5" x14ac:dyDescent="0.25">
      <c r="A230" s="189"/>
      <c r="B230" s="11" t="s">
        <v>148</v>
      </c>
      <c r="C230" s="12">
        <v>0</v>
      </c>
      <c r="D230" s="12">
        <v>9</v>
      </c>
      <c r="E230" s="13">
        <v>-1</v>
      </c>
    </row>
    <row r="231" spans="1:5" x14ac:dyDescent="0.25">
      <c r="A231" s="189"/>
      <c r="B231" s="11" t="s">
        <v>149</v>
      </c>
      <c r="C231" s="12">
        <v>15</v>
      </c>
      <c r="D231" s="12">
        <v>4</v>
      </c>
      <c r="E231" s="13">
        <v>2.75</v>
      </c>
    </row>
    <row r="232" spans="1:5" x14ac:dyDescent="0.25">
      <c r="A232" s="189"/>
      <c r="B232" s="11" t="s">
        <v>150</v>
      </c>
      <c r="C232" s="12">
        <v>41</v>
      </c>
      <c r="D232" s="12">
        <v>64</v>
      </c>
      <c r="E232" s="13">
        <v>-0.359375</v>
      </c>
    </row>
    <row r="233" spans="1:5" x14ac:dyDescent="0.25">
      <c r="A233" s="189"/>
      <c r="B233" s="11" t="s">
        <v>151</v>
      </c>
      <c r="C233" s="12">
        <v>90</v>
      </c>
      <c r="D233" s="12">
        <v>88</v>
      </c>
      <c r="E233" s="13">
        <v>2.27272727272727E-2</v>
      </c>
    </row>
    <row r="234" spans="1:5" x14ac:dyDescent="0.25">
      <c r="A234" s="189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89"/>
      <c r="B235" s="11" t="s">
        <v>153</v>
      </c>
      <c r="C235" s="12">
        <v>139</v>
      </c>
      <c r="D235" s="12">
        <v>79</v>
      </c>
      <c r="E235" s="13">
        <v>0.759493670886076</v>
      </c>
    </row>
    <row r="236" spans="1:5" x14ac:dyDescent="0.25">
      <c r="A236" s="189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89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89"/>
      <c r="B238" s="11" t="s">
        <v>156</v>
      </c>
      <c r="C238" s="12">
        <v>30</v>
      </c>
      <c r="D238" s="12">
        <v>13</v>
      </c>
      <c r="E238" s="13">
        <v>1.3076923076923099</v>
      </c>
    </row>
    <row r="239" spans="1:5" x14ac:dyDescent="0.25">
      <c r="A239" s="189"/>
      <c r="B239" s="11" t="s">
        <v>157</v>
      </c>
      <c r="C239" s="12">
        <v>119</v>
      </c>
      <c r="D239" s="12">
        <v>57</v>
      </c>
      <c r="E239" s="13">
        <v>1.0877192982456101</v>
      </c>
    </row>
    <row r="240" spans="1:5" x14ac:dyDescent="0.25">
      <c r="A240" s="189"/>
      <c r="B240" s="11" t="s">
        <v>158</v>
      </c>
      <c r="C240" s="12">
        <v>260</v>
      </c>
      <c r="D240" s="12">
        <v>286</v>
      </c>
      <c r="E240" s="13">
        <v>-9.0909090909090898E-2</v>
      </c>
    </row>
    <row r="241" spans="1:5" x14ac:dyDescent="0.25">
      <c r="A241" s="189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0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27</v>
      </c>
      <c r="D246" s="12">
        <v>24</v>
      </c>
      <c r="E246" s="13">
        <v>0.125</v>
      </c>
    </row>
    <row r="247" spans="1:5" x14ac:dyDescent="0.25">
      <c r="A247" s="10" t="s">
        <v>170</v>
      </c>
      <c r="B247" s="15"/>
      <c r="C247" s="12">
        <v>16</v>
      </c>
      <c r="D247" s="12">
        <v>39</v>
      </c>
      <c r="E247" s="13">
        <v>-0.58974358974358998</v>
      </c>
    </row>
    <row r="248" spans="1:5" x14ac:dyDescent="0.25">
      <c r="A248" s="10" t="s">
        <v>171</v>
      </c>
      <c r="B248" s="15"/>
      <c r="C248" s="12">
        <v>18</v>
      </c>
      <c r="D248" s="12">
        <v>9</v>
      </c>
      <c r="E248" s="13">
        <v>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35</v>
      </c>
      <c r="D252" s="12">
        <v>35</v>
      </c>
      <c r="E252" s="13">
        <v>0</v>
      </c>
    </row>
    <row r="253" spans="1:5" x14ac:dyDescent="0.25">
      <c r="A253" s="188" t="s">
        <v>174</v>
      </c>
      <c r="B253" s="11" t="s">
        <v>175</v>
      </c>
      <c r="C253" s="12">
        <v>3</v>
      </c>
      <c r="D253" s="12">
        <v>0</v>
      </c>
      <c r="E253" s="13">
        <v>0</v>
      </c>
    </row>
    <row r="254" spans="1:5" x14ac:dyDescent="0.25">
      <c r="A254" s="189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0"/>
      <c r="B255" s="11" t="s">
        <v>177</v>
      </c>
      <c r="C255" s="12">
        <v>1</v>
      </c>
      <c r="D255" s="12">
        <v>1</v>
      </c>
      <c r="E255" s="13">
        <v>0</v>
      </c>
    </row>
    <row r="256" spans="1:5" x14ac:dyDescent="0.25">
      <c r="A256" s="10" t="s">
        <v>178</v>
      </c>
      <c r="B256" s="15"/>
      <c r="C256" s="12">
        <v>2</v>
      </c>
      <c r="D256" s="12">
        <v>2</v>
      </c>
      <c r="E256" s="13">
        <v>0</v>
      </c>
    </row>
    <row r="257" spans="1:5" x14ac:dyDescent="0.25">
      <c r="A257" s="10" t="s">
        <v>179</v>
      </c>
      <c r="B257" s="15"/>
      <c r="C257" s="12">
        <v>7</v>
      </c>
      <c r="D257" s="12">
        <v>15</v>
      </c>
      <c r="E257" s="13">
        <v>-0.53333333333333299</v>
      </c>
    </row>
    <row r="258" spans="1:5" x14ac:dyDescent="0.25">
      <c r="A258" s="10" t="s">
        <v>111</v>
      </c>
      <c r="B258" s="15"/>
      <c r="C258" s="12">
        <v>108</v>
      </c>
      <c r="D258" s="12">
        <v>99</v>
      </c>
      <c r="E258" s="13">
        <v>9.0909090909090898E-2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116</v>
      </c>
      <c r="D262" s="12">
        <v>75</v>
      </c>
      <c r="E262" s="13">
        <v>0.54666666666666697</v>
      </c>
    </row>
    <row r="263" spans="1:5" x14ac:dyDescent="0.25">
      <c r="A263" s="188" t="s">
        <v>69</v>
      </c>
      <c r="B263" s="11" t="s">
        <v>182</v>
      </c>
      <c r="C263" s="12">
        <v>1</v>
      </c>
      <c r="D263" s="12">
        <v>3</v>
      </c>
      <c r="E263" s="13">
        <v>-0.66666666666666696</v>
      </c>
    </row>
    <row r="264" spans="1:5" x14ac:dyDescent="0.25">
      <c r="A264" s="190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4</v>
      </c>
      <c r="E266" s="13">
        <v>-1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8" t="s">
        <v>187</v>
      </c>
      <c r="B271" s="11" t="s">
        <v>188</v>
      </c>
      <c r="C271" s="12">
        <v>1</v>
      </c>
      <c r="D271" s="12">
        <v>0</v>
      </c>
      <c r="E271" s="13">
        <v>0</v>
      </c>
    </row>
    <row r="272" spans="1:5" x14ac:dyDescent="0.25">
      <c r="A272" s="190"/>
      <c r="B272" s="11" t="s">
        <v>189</v>
      </c>
      <c r="C272" s="12">
        <v>17</v>
      </c>
      <c r="D272" s="12">
        <v>21</v>
      </c>
      <c r="E272" s="13">
        <v>-0.19047619047618999</v>
      </c>
    </row>
    <row r="273" spans="1:5" x14ac:dyDescent="0.25">
      <c r="A273" s="10" t="s">
        <v>190</v>
      </c>
      <c r="B273" s="15"/>
      <c r="C273" s="12">
        <v>0</v>
      </c>
      <c r="D273" s="12">
        <v>0</v>
      </c>
      <c r="E273" s="13">
        <v>0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1</v>
      </c>
      <c r="E280" s="13">
        <v>-1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5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6"/>
      <c r="B284" s="11" t="s">
        <v>200</v>
      </c>
      <c r="C284" s="12">
        <v>272</v>
      </c>
      <c r="D284" s="12">
        <v>320</v>
      </c>
      <c r="E284" s="20">
        <v>0</v>
      </c>
    </row>
    <row r="285" spans="1:5" x14ac:dyDescent="0.25">
      <c r="A285" s="187"/>
      <c r="B285" s="11" t="s">
        <v>201</v>
      </c>
      <c r="C285" s="12">
        <v>1</v>
      </c>
      <c r="D285" s="12">
        <v>1</v>
      </c>
      <c r="E285" s="20">
        <v>0</v>
      </c>
    </row>
    <row r="286" spans="1:5" x14ac:dyDescent="0.25">
      <c r="A286" s="185" t="s">
        <v>202</v>
      </c>
      <c r="B286" s="11" t="s">
        <v>203</v>
      </c>
      <c r="C286" s="12">
        <v>20</v>
      </c>
      <c r="D286" s="12">
        <v>19</v>
      </c>
      <c r="E286" s="20">
        <v>0</v>
      </c>
    </row>
    <row r="287" spans="1:5" x14ac:dyDescent="0.25">
      <c r="A287" s="186"/>
      <c r="B287" s="11" t="s">
        <v>204</v>
      </c>
      <c r="C287" s="12">
        <v>28</v>
      </c>
      <c r="D287" s="12">
        <v>29</v>
      </c>
      <c r="E287" s="20">
        <v>0</v>
      </c>
    </row>
    <row r="288" spans="1:5" x14ac:dyDescent="0.25">
      <c r="A288" s="187"/>
      <c r="B288" s="11" t="s">
        <v>205</v>
      </c>
      <c r="C288" s="12">
        <v>0</v>
      </c>
      <c r="D288" s="12">
        <v>0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6</v>
      </c>
      <c r="D289" s="12">
        <v>6</v>
      </c>
      <c r="E289" s="20">
        <v>4</v>
      </c>
    </row>
    <row r="290" spans="1:5" x14ac:dyDescent="0.25">
      <c r="A290" s="185" t="s">
        <v>208</v>
      </c>
      <c r="B290" s="11" t="s">
        <v>209</v>
      </c>
      <c r="C290" s="12">
        <v>4</v>
      </c>
      <c r="D290" s="12">
        <v>11</v>
      </c>
      <c r="E290" s="20">
        <v>1</v>
      </c>
    </row>
    <row r="291" spans="1:5" x14ac:dyDescent="0.25">
      <c r="A291" s="186"/>
      <c r="B291" s="11" t="s">
        <v>210</v>
      </c>
      <c r="C291" s="12">
        <v>0</v>
      </c>
      <c r="D291" s="12">
        <v>0</v>
      </c>
      <c r="E291" s="20">
        <v>0</v>
      </c>
    </row>
    <row r="292" spans="1:5" x14ac:dyDescent="0.25">
      <c r="A292" s="187"/>
      <c r="B292" s="11" t="s">
        <v>211</v>
      </c>
      <c r="C292" s="12">
        <v>8</v>
      </c>
      <c r="D292" s="12">
        <v>12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1</v>
      </c>
      <c r="D293" s="12">
        <v>1</v>
      </c>
      <c r="E293" s="20">
        <v>1</v>
      </c>
    </row>
    <row r="294" spans="1:5" x14ac:dyDescent="0.25">
      <c r="A294" s="185" t="s">
        <v>214</v>
      </c>
      <c r="B294" s="11" t="s">
        <v>205</v>
      </c>
      <c r="C294" s="12">
        <v>0</v>
      </c>
      <c r="D294" s="12">
        <v>0</v>
      </c>
      <c r="E294" s="20">
        <v>0</v>
      </c>
    </row>
    <row r="295" spans="1:5" x14ac:dyDescent="0.25">
      <c r="A295" s="186"/>
      <c r="B295" s="11" t="s">
        <v>215</v>
      </c>
      <c r="C295" s="12">
        <v>12</v>
      </c>
      <c r="D295" s="12">
        <v>29</v>
      </c>
      <c r="E295" s="20">
        <v>6</v>
      </c>
    </row>
    <row r="296" spans="1:5" x14ac:dyDescent="0.25">
      <c r="A296" s="187"/>
      <c r="B296" s="11" t="s">
        <v>216</v>
      </c>
      <c r="C296" s="12">
        <v>0</v>
      </c>
      <c r="D296" s="12">
        <v>0</v>
      </c>
      <c r="E296" s="20">
        <v>0</v>
      </c>
    </row>
    <row r="297" spans="1:5" x14ac:dyDescent="0.25">
      <c r="A297" s="185" t="s">
        <v>217</v>
      </c>
      <c r="B297" s="11" t="s">
        <v>218</v>
      </c>
      <c r="C297" s="12">
        <v>1</v>
      </c>
      <c r="D297" s="12">
        <v>4</v>
      </c>
      <c r="E297" s="20">
        <v>2</v>
      </c>
    </row>
    <row r="298" spans="1:5" x14ac:dyDescent="0.25">
      <c r="A298" s="186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6"/>
      <c r="B299" s="11" t="s">
        <v>220</v>
      </c>
      <c r="C299" s="12">
        <v>116</v>
      </c>
      <c r="D299" s="12">
        <v>192</v>
      </c>
      <c r="E299" s="20">
        <v>41</v>
      </c>
    </row>
    <row r="300" spans="1:5" x14ac:dyDescent="0.25">
      <c r="A300" s="186"/>
      <c r="B300" s="11" t="s">
        <v>221</v>
      </c>
      <c r="C300" s="12">
        <v>171</v>
      </c>
      <c r="D300" s="12">
        <v>273</v>
      </c>
      <c r="E300" s="20">
        <v>0</v>
      </c>
    </row>
    <row r="301" spans="1:5" x14ac:dyDescent="0.25">
      <c r="A301" s="186"/>
      <c r="B301" s="11" t="s">
        <v>222</v>
      </c>
      <c r="C301" s="12">
        <v>60</v>
      </c>
      <c r="D301" s="12">
        <v>54</v>
      </c>
      <c r="E301" s="20">
        <v>12</v>
      </c>
    </row>
    <row r="302" spans="1:5" x14ac:dyDescent="0.25">
      <c r="A302" s="186"/>
      <c r="B302" s="11" t="s">
        <v>223</v>
      </c>
      <c r="C302" s="12">
        <v>111</v>
      </c>
      <c r="D302" s="12">
        <v>214</v>
      </c>
      <c r="E302" s="20">
        <v>84</v>
      </c>
    </row>
    <row r="303" spans="1:5" x14ac:dyDescent="0.25">
      <c r="A303" s="186"/>
      <c r="B303" s="11" t="s">
        <v>224</v>
      </c>
      <c r="C303" s="12">
        <v>17</v>
      </c>
      <c r="D303" s="12">
        <v>38</v>
      </c>
      <c r="E303" s="20">
        <v>0</v>
      </c>
    </row>
    <row r="304" spans="1:5" x14ac:dyDescent="0.25">
      <c r="A304" s="186"/>
      <c r="B304" s="11" t="s">
        <v>225</v>
      </c>
      <c r="C304" s="12">
        <v>1</v>
      </c>
      <c r="D304" s="12">
        <v>3</v>
      </c>
      <c r="E304" s="20">
        <v>0</v>
      </c>
    </row>
    <row r="305" spans="1:5" x14ac:dyDescent="0.25">
      <c r="A305" s="186"/>
      <c r="B305" s="11" t="s">
        <v>226</v>
      </c>
      <c r="C305" s="12">
        <v>132</v>
      </c>
      <c r="D305" s="12">
        <v>42</v>
      </c>
      <c r="E305" s="20">
        <v>73</v>
      </c>
    </row>
    <row r="306" spans="1:5" x14ac:dyDescent="0.25">
      <c r="A306" s="186"/>
      <c r="B306" s="11" t="s">
        <v>227</v>
      </c>
      <c r="C306" s="12">
        <v>0</v>
      </c>
      <c r="D306" s="12">
        <v>0</v>
      </c>
      <c r="E306" s="20">
        <v>0</v>
      </c>
    </row>
    <row r="307" spans="1:5" x14ac:dyDescent="0.25">
      <c r="A307" s="186"/>
      <c r="B307" s="11" t="s">
        <v>228</v>
      </c>
      <c r="C307" s="12">
        <v>1</v>
      </c>
      <c r="D307" s="12">
        <v>1</v>
      </c>
      <c r="E307" s="20">
        <v>0</v>
      </c>
    </row>
    <row r="308" spans="1:5" x14ac:dyDescent="0.25">
      <c r="A308" s="186"/>
      <c r="B308" s="11" t="s">
        <v>229</v>
      </c>
      <c r="C308" s="12">
        <v>118</v>
      </c>
      <c r="D308" s="12">
        <v>200</v>
      </c>
      <c r="E308" s="20">
        <v>63</v>
      </c>
    </row>
    <row r="309" spans="1:5" x14ac:dyDescent="0.25">
      <c r="A309" s="186"/>
      <c r="B309" s="11" t="s">
        <v>230</v>
      </c>
      <c r="C309" s="12">
        <v>105</v>
      </c>
      <c r="D309" s="12">
        <v>157</v>
      </c>
      <c r="E309" s="20">
        <v>0</v>
      </c>
    </row>
    <row r="310" spans="1:5" x14ac:dyDescent="0.25">
      <c r="A310" s="186"/>
      <c r="B310" s="11" t="s">
        <v>231</v>
      </c>
      <c r="C310" s="12">
        <v>1</v>
      </c>
      <c r="D310" s="12">
        <v>6</v>
      </c>
      <c r="E310" s="20">
        <v>2</v>
      </c>
    </row>
    <row r="311" spans="1:5" x14ac:dyDescent="0.25">
      <c r="A311" s="187"/>
      <c r="B311" s="11" t="s">
        <v>232</v>
      </c>
      <c r="C311" s="12">
        <v>5</v>
      </c>
      <c r="D311" s="12">
        <v>9</v>
      </c>
      <c r="E311" s="20">
        <v>0</v>
      </c>
    </row>
    <row r="312" spans="1:5" x14ac:dyDescent="0.25">
      <c r="A312" s="185" t="s">
        <v>233</v>
      </c>
      <c r="B312" s="11" t="s">
        <v>234</v>
      </c>
      <c r="C312" s="12">
        <v>0</v>
      </c>
      <c r="D312" s="12">
        <v>0</v>
      </c>
      <c r="E312" s="20">
        <v>0</v>
      </c>
    </row>
    <row r="313" spans="1:5" x14ac:dyDescent="0.25">
      <c r="A313" s="186"/>
      <c r="B313" s="11" t="s">
        <v>235</v>
      </c>
      <c r="C313" s="12">
        <v>1</v>
      </c>
      <c r="D313" s="12">
        <v>0</v>
      </c>
      <c r="E313" s="20">
        <v>0</v>
      </c>
    </row>
    <row r="314" spans="1:5" x14ac:dyDescent="0.25">
      <c r="A314" s="186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6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6"/>
      <c r="B316" s="11" t="s">
        <v>238</v>
      </c>
      <c r="C316" s="12">
        <v>21</v>
      </c>
      <c r="D316" s="12">
        <v>62</v>
      </c>
      <c r="E316" s="20">
        <v>2</v>
      </c>
    </row>
    <row r="317" spans="1:5" x14ac:dyDescent="0.25">
      <c r="A317" s="186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6"/>
      <c r="B318" s="11" t="s">
        <v>240</v>
      </c>
      <c r="C318" s="12">
        <v>0</v>
      </c>
      <c r="D318" s="12">
        <v>0</v>
      </c>
      <c r="E318" s="20">
        <v>0</v>
      </c>
    </row>
    <row r="319" spans="1:5" x14ac:dyDescent="0.25">
      <c r="A319" s="186"/>
      <c r="B319" s="11" t="s">
        <v>241</v>
      </c>
      <c r="C319" s="12">
        <v>6</v>
      </c>
      <c r="D319" s="12">
        <v>19</v>
      </c>
      <c r="E319" s="20">
        <v>2</v>
      </c>
    </row>
    <row r="320" spans="1:5" x14ac:dyDescent="0.25">
      <c r="A320" s="186"/>
      <c r="B320" s="11" t="s">
        <v>242</v>
      </c>
      <c r="C320" s="12">
        <v>0</v>
      </c>
      <c r="D320" s="12">
        <v>0</v>
      </c>
      <c r="E320" s="20">
        <v>0</v>
      </c>
    </row>
    <row r="321" spans="1:5" x14ac:dyDescent="0.25">
      <c r="A321" s="186"/>
      <c r="B321" s="11" t="s">
        <v>243</v>
      </c>
      <c r="C321" s="12">
        <v>2</v>
      </c>
      <c r="D321" s="12">
        <v>6</v>
      </c>
      <c r="E321" s="20">
        <v>2</v>
      </c>
    </row>
    <row r="322" spans="1:5" x14ac:dyDescent="0.25">
      <c r="A322" s="186"/>
      <c r="B322" s="11" t="s">
        <v>244</v>
      </c>
      <c r="C322" s="12">
        <v>13</v>
      </c>
      <c r="D322" s="12">
        <v>29</v>
      </c>
      <c r="E322" s="20">
        <v>6</v>
      </c>
    </row>
    <row r="323" spans="1:5" x14ac:dyDescent="0.25">
      <c r="A323" s="186"/>
      <c r="B323" s="11" t="s">
        <v>245</v>
      </c>
      <c r="C323" s="12">
        <v>4</v>
      </c>
      <c r="D323" s="12">
        <v>6</v>
      </c>
      <c r="E323" s="20">
        <v>0</v>
      </c>
    </row>
    <row r="324" spans="1:5" x14ac:dyDescent="0.25">
      <c r="A324" s="186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6"/>
      <c r="B325" s="11" t="s">
        <v>247</v>
      </c>
      <c r="C325" s="12">
        <v>0</v>
      </c>
      <c r="D325" s="12">
        <v>0</v>
      </c>
      <c r="E325" s="20">
        <v>0</v>
      </c>
    </row>
    <row r="326" spans="1:5" x14ac:dyDescent="0.25">
      <c r="A326" s="186"/>
      <c r="B326" s="11" t="s">
        <v>248</v>
      </c>
      <c r="C326" s="12">
        <v>0</v>
      </c>
      <c r="D326" s="12">
        <v>0</v>
      </c>
      <c r="E326" s="20">
        <v>0</v>
      </c>
    </row>
    <row r="327" spans="1:5" x14ac:dyDescent="0.25">
      <c r="A327" s="186"/>
      <c r="B327" s="11" t="s">
        <v>249</v>
      </c>
      <c r="C327" s="12">
        <v>0</v>
      </c>
      <c r="D327" s="12">
        <v>0</v>
      </c>
      <c r="E327" s="20">
        <v>0</v>
      </c>
    </row>
    <row r="328" spans="1:5" x14ac:dyDescent="0.25">
      <c r="A328" s="186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6"/>
      <c r="B329" s="11" t="s">
        <v>251</v>
      </c>
      <c r="C329" s="12">
        <v>19</v>
      </c>
      <c r="D329" s="12">
        <v>18</v>
      </c>
      <c r="E329" s="20">
        <v>0</v>
      </c>
    </row>
    <row r="330" spans="1:5" x14ac:dyDescent="0.25">
      <c r="A330" s="186"/>
      <c r="B330" s="11" t="s">
        <v>252</v>
      </c>
      <c r="C330" s="12">
        <v>8</v>
      </c>
      <c r="D330" s="12">
        <v>26</v>
      </c>
      <c r="E330" s="20">
        <v>4</v>
      </c>
    </row>
    <row r="331" spans="1:5" x14ac:dyDescent="0.25">
      <c r="A331" s="186"/>
      <c r="B331" s="11" t="s">
        <v>253</v>
      </c>
      <c r="C331" s="12">
        <v>3</v>
      </c>
      <c r="D331" s="12">
        <v>3</v>
      </c>
      <c r="E331" s="20">
        <v>1</v>
      </c>
    </row>
    <row r="332" spans="1:5" x14ac:dyDescent="0.25">
      <c r="A332" s="186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6"/>
      <c r="B333" s="11" t="s">
        <v>255</v>
      </c>
      <c r="C333" s="12">
        <v>0</v>
      </c>
      <c r="D333" s="12">
        <v>0</v>
      </c>
      <c r="E333" s="20">
        <v>0</v>
      </c>
    </row>
    <row r="334" spans="1:5" x14ac:dyDescent="0.25">
      <c r="A334" s="186"/>
      <c r="B334" s="11" t="s">
        <v>256</v>
      </c>
      <c r="C334" s="12">
        <v>0</v>
      </c>
      <c r="D334" s="12">
        <v>0</v>
      </c>
      <c r="E334" s="20">
        <v>0</v>
      </c>
    </row>
    <row r="335" spans="1:5" x14ac:dyDescent="0.25">
      <c r="A335" s="186"/>
      <c r="B335" s="11" t="s">
        <v>257</v>
      </c>
      <c r="C335" s="12">
        <v>16</v>
      </c>
      <c r="D335" s="12">
        <v>28</v>
      </c>
      <c r="E335" s="20">
        <v>11</v>
      </c>
    </row>
    <row r="336" spans="1:5" x14ac:dyDescent="0.25">
      <c r="A336" s="186"/>
      <c r="B336" s="11" t="s">
        <v>258</v>
      </c>
      <c r="C336" s="12">
        <v>109</v>
      </c>
      <c r="D336" s="12">
        <v>181</v>
      </c>
      <c r="E336" s="20">
        <v>29</v>
      </c>
    </row>
    <row r="337" spans="1:5" x14ac:dyDescent="0.25">
      <c r="A337" s="186"/>
      <c r="B337" s="11" t="s">
        <v>259</v>
      </c>
      <c r="C337" s="12">
        <v>0</v>
      </c>
      <c r="D337" s="12">
        <v>0</v>
      </c>
      <c r="E337" s="20">
        <v>0</v>
      </c>
    </row>
    <row r="338" spans="1:5" x14ac:dyDescent="0.25">
      <c r="A338" s="186"/>
      <c r="B338" s="11" t="s">
        <v>260</v>
      </c>
      <c r="C338" s="12">
        <v>3</v>
      </c>
      <c r="D338" s="12">
        <v>6</v>
      </c>
      <c r="E338" s="20">
        <v>2</v>
      </c>
    </row>
    <row r="339" spans="1:5" x14ac:dyDescent="0.25">
      <c r="A339" s="186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6"/>
      <c r="B340" s="11" t="s">
        <v>262</v>
      </c>
      <c r="C340" s="12">
        <v>0</v>
      </c>
      <c r="D340" s="12">
        <v>0</v>
      </c>
      <c r="E340" s="20">
        <v>0</v>
      </c>
    </row>
    <row r="341" spans="1:5" x14ac:dyDescent="0.25">
      <c r="A341" s="186"/>
      <c r="B341" s="11" t="s">
        <v>263</v>
      </c>
      <c r="C341" s="12">
        <v>16</v>
      </c>
      <c r="D341" s="12">
        <v>28</v>
      </c>
      <c r="E341" s="20">
        <v>0</v>
      </c>
    </row>
    <row r="342" spans="1:5" x14ac:dyDescent="0.25">
      <c r="A342" s="186"/>
      <c r="B342" s="11" t="s">
        <v>264</v>
      </c>
      <c r="C342" s="12">
        <v>0</v>
      </c>
      <c r="D342" s="12">
        <v>0</v>
      </c>
      <c r="E342" s="20">
        <v>0</v>
      </c>
    </row>
    <row r="343" spans="1:5" x14ac:dyDescent="0.25">
      <c r="A343" s="186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7"/>
      <c r="B344" s="11" t="s">
        <v>266</v>
      </c>
      <c r="C344" s="12">
        <v>0</v>
      </c>
      <c r="D344" s="12">
        <v>3</v>
      </c>
      <c r="E344" s="20">
        <v>0</v>
      </c>
    </row>
    <row r="345" spans="1:5" x14ac:dyDescent="0.25">
      <c r="A345" s="185" t="s">
        <v>267</v>
      </c>
      <c r="B345" s="11" t="s">
        <v>268</v>
      </c>
      <c r="C345" s="12">
        <v>0</v>
      </c>
      <c r="D345" s="12">
        <v>0</v>
      </c>
      <c r="E345" s="20">
        <v>0</v>
      </c>
    </row>
    <row r="346" spans="1:5" x14ac:dyDescent="0.25">
      <c r="A346" s="186"/>
      <c r="B346" s="11" t="s">
        <v>269</v>
      </c>
      <c r="C346" s="12">
        <v>1</v>
      </c>
      <c r="D346" s="12">
        <v>2</v>
      </c>
      <c r="E346" s="20">
        <v>0</v>
      </c>
    </row>
    <row r="347" spans="1:5" x14ac:dyDescent="0.25">
      <c r="A347" s="186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6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6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6"/>
      <c r="B350" s="11" t="s">
        <v>273</v>
      </c>
      <c r="C350" s="12">
        <v>4</v>
      </c>
      <c r="D350" s="12">
        <v>12</v>
      </c>
      <c r="E350" s="20">
        <v>0</v>
      </c>
    </row>
    <row r="351" spans="1:5" x14ac:dyDescent="0.25">
      <c r="A351" s="186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6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6"/>
      <c r="B353" s="11" t="s">
        <v>276</v>
      </c>
      <c r="C353" s="12">
        <v>5</v>
      </c>
      <c r="D353" s="12">
        <v>6</v>
      </c>
      <c r="E353" s="20">
        <v>0</v>
      </c>
    </row>
    <row r="354" spans="1:5" x14ac:dyDescent="0.25">
      <c r="A354" s="186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7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5" t="s">
        <v>279</v>
      </c>
      <c r="B356" s="11" t="s">
        <v>280</v>
      </c>
      <c r="C356" s="12">
        <v>21</v>
      </c>
      <c r="D356" s="12">
        <v>35</v>
      </c>
      <c r="E356" s="20">
        <v>0</v>
      </c>
    </row>
    <row r="357" spans="1:5" x14ac:dyDescent="0.25">
      <c r="A357" s="186"/>
      <c r="B357" s="11" t="s">
        <v>281</v>
      </c>
      <c r="C357" s="12">
        <v>0</v>
      </c>
      <c r="D357" s="12">
        <v>0</v>
      </c>
      <c r="E357" s="20">
        <v>0</v>
      </c>
    </row>
    <row r="358" spans="1:5" x14ac:dyDescent="0.25">
      <c r="A358" s="186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6"/>
      <c r="B359" s="11" t="s">
        <v>283</v>
      </c>
      <c r="C359" s="12">
        <v>9</v>
      </c>
      <c r="D359" s="12">
        <v>7</v>
      </c>
      <c r="E359" s="20">
        <v>0</v>
      </c>
    </row>
    <row r="360" spans="1:5" x14ac:dyDescent="0.25">
      <c r="A360" s="186"/>
      <c r="B360" s="11" t="s">
        <v>284</v>
      </c>
      <c r="C360" s="12">
        <v>0</v>
      </c>
      <c r="D360" s="12">
        <v>0</v>
      </c>
      <c r="E360" s="20">
        <v>0</v>
      </c>
    </row>
    <row r="361" spans="1:5" x14ac:dyDescent="0.25">
      <c r="A361" s="186"/>
      <c r="B361" s="11" t="s">
        <v>285</v>
      </c>
      <c r="C361" s="12">
        <v>0</v>
      </c>
      <c r="D361" s="12">
        <v>0</v>
      </c>
      <c r="E361" s="20">
        <v>0</v>
      </c>
    </row>
    <row r="362" spans="1:5" x14ac:dyDescent="0.25">
      <c r="A362" s="186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6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7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5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6"/>
      <c r="B366" s="11" t="s">
        <v>291</v>
      </c>
      <c r="C366" s="12">
        <v>2</v>
      </c>
      <c r="D366" s="12">
        <v>1</v>
      </c>
      <c r="E366" s="20">
        <v>0</v>
      </c>
    </row>
    <row r="367" spans="1:5" x14ac:dyDescent="0.25">
      <c r="A367" s="186"/>
      <c r="B367" s="11" t="s">
        <v>292</v>
      </c>
      <c r="C367" s="12">
        <v>5</v>
      </c>
      <c r="D367" s="12">
        <v>4</v>
      </c>
      <c r="E367" s="20">
        <v>0</v>
      </c>
    </row>
    <row r="368" spans="1:5" x14ac:dyDescent="0.25">
      <c r="A368" s="186"/>
      <c r="B368" s="11" t="s">
        <v>293</v>
      </c>
      <c r="C368" s="12">
        <v>0</v>
      </c>
      <c r="D368" s="12">
        <v>0</v>
      </c>
      <c r="E368" s="20">
        <v>0</v>
      </c>
    </row>
    <row r="369" spans="1:5" x14ac:dyDescent="0.25">
      <c r="A369" s="186"/>
      <c r="B369" s="11" t="s">
        <v>209</v>
      </c>
      <c r="C369" s="12">
        <v>0</v>
      </c>
      <c r="D369" s="12">
        <v>0</v>
      </c>
      <c r="E369" s="20">
        <v>0</v>
      </c>
    </row>
    <row r="370" spans="1:5" x14ac:dyDescent="0.25">
      <c r="A370" s="186"/>
      <c r="B370" s="11" t="s">
        <v>294</v>
      </c>
      <c r="C370" s="12">
        <v>0</v>
      </c>
      <c r="D370" s="12">
        <v>0</v>
      </c>
      <c r="E370" s="20">
        <v>0</v>
      </c>
    </row>
    <row r="371" spans="1:5" x14ac:dyDescent="0.25">
      <c r="A371" s="186"/>
      <c r="B371" s="11" t="s">
        <v>295</v>
      </c>
      <c r="C371" s="12">
        <v>0</v>
      </c>
      <c r="D371" s="12">
        <v>0</v>
      </c>
      <c r="E371" s="20">
        <v>0</v>
      </c>
    </row>
    <row r="372" spans="1:5" x14ac:dyDescent="0.25">
      <c r="A372" s="186"/>
      <c r="B372" s="11" t="s">
        <v>296</v>
      </c>
      <c r="C372" s="12">
        <v>1</v>
      </c>
      <c r="D372" s="12">
        <v>1</v>
      </c>
      <c r="E372" s="20">
        <v>0</v>
      </c>
    </row>
    <row r="373" spans="1:5" x14ac:dyDescent="0.25">
      <c r="A373" s="186"/>
      <c r="B373" s="11" t="s">
        <v>297</v>
      </c>
      <c r="C373" s="12">
        <v>0</v>
      </c>
      <c r="D373" s="12">
        <v>0</v>
      </c>
      <c r="E373" s="20">
        <v>0</v>
      </c>
    </row>
    <row r="374" spans="1:5" x14ac:dyDescent="0.25">
      <c r="A374" s="186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6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6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7"/>
      <c r="B377" s="11" t="s">
        <v>301</v>
      </c>
      <c r="C377" s="12">
        <v>163</v>
      </c>
      <c r="D377" s="12">
        <v>8</v>
      </c>
      <c r="E377" s="20">
        <v>8</v>
      </c>
    </row>
  </sheetData>
  <sheetProtection algorithmName="SHA-512" hashValue="zXiLatp89ysX3zh1vioE4toW+es4HLzMnPQpu2QQYdYhsba3SWMWROZ0g729QXSwlNKXr1NNwbuFWT34qdRpcQ==" saltValue="2D4d/K5Go1WsqZKO9/+8p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5" t="s">
        <v>318</v>
      </c>
      <c r="B5" s="196"/>
      <c r="C5" s="22">
        <v>35</v>
      </c>
      <c r="D5" s="22">
        <v>20</v>
      </c>
      <c r="E5" s="23">
        <v>0.75</v>
      </c>
      <c r="F5" s="22">
        <v>0</v>
      </c>
      <c r="G5" s="22">
        <v>0</v>
      </c>
      <c r="H5" s="22">
        <v>0</v>
      </c>
      <c r="I5" s="22">
        <v>2</v>
      </c>
      <c r="J5" s="22">
        <v>2</v>
      </c>
      <c r="K5" s="22">
        <v>2</v>
      </c>
      <c r="L5" s="22">
        <v>0</v>
      </c>
      <c r="M5" s="22">
        <v>1</v>
      </c>
      <c r="N5" s="22">
        <v>1</v>
      </c>
      <c r="O5" s="22">
        <v>3</v>
      </c>
      <c r="P5" s="24">
        <v>4</v>
      </c>
    </row>
    <row r="6" spans="1:16" x14ac:dyDescent="0.25">
      <c r="A6" s="25" t="s">
        <v>319</v>
      </c>
      <c r="B6" s="25" t="s">
        <v>320</v>
      </c>
      <c r="C6" s="12">
        <v>8</v>
      </c>
      <c r="D6" s="12">
        <v>9</v>
      </c>
      <c r="E6" s="26">
        <v>-0.11111111111111099</v>
      </c>
      <c r="F6" s="12">
        <v>0</v>
      </c>
      <c r="G6" s="12">
        <v>0</v>
      </c>
      <c r="H6" s="12">
        <v>0</v>
      </c>
      <c r="I6" s="12">
        <v>0</v>
      </c>
      <c r="J6" s="12">
        <v>2</v>
      </c>
      <c r="K6" s="12">
        <v>2</v>
      </c>
      <c r="L6" s="12">
        <v>0</v>
      </c>
      <c r="M6" s="12">
        <v>0</v>
      </c>
      <c r="N6" s="12">
        <v>0</v>
      </c>
      <c r="O6" s="12">
        <v>2</v>
      </c>
      <c r="P6" s="20">
        <v>1</v>
      </c>
    </row>
    <row r="7" spans="1:16" x14ac:dyDescent="0.25">
      <c r="A7" s="25" t="s">
        <v>321</v>
      </c>
      <c r="B7" s="25" t="s">
        <v>322</v>
      </c>
      <c r="C7" s="12">
        <v>1</v>
      </c>
      <c r="D7" s="12">
        <v>0</v>
      </c>
      <c r="E7" s="26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1</v>
      </c>
      <c r="P7" s="20">
        <v>0</v>
      </c>
    </row>
    <row r="8" spans="1:16" x14ac:dyDescent="0.25">
      <c r="A8" s="25" t="s">
        <v>323</v>
      </c>
      <c r="B8" s="25" t="s">
        <v>324</v>
      </c>
      <c r="C8" s="12">
        <v>3</v>
      </c>
      <c r="D8" s="12">
        <v>7</v>
      </c>
      <c r="E8" s="26">
        <v>-0.57142857142857095</v>
      </c>
      <c r="F8" s="12">
        <v>0</v>
      </c>
      <c r="G8" s="12">
        <v>0</v>
      </c>
      <c r="H8" s="12">
        <v>0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0">
        <v>3</v>
      </c>
    </row>
    <row r="9" spans="1:16" x14ac:dyDescent="0.25">
      <c r="A9" s="25" t="s">
        <v>325</v>
      </c>
      <c r="B9" s="25" t="s">
        <v>326</v>
      </c>
      <c r="C9" s="12">
        <v>23</v>
      </c>
      <c r="D9" s="12">
        <v>4</v>
      </c>
      <c r="E9" s="26">
        <v>4.75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5" t="s">
        <v>327</v>
      </c>
      <c r="B10" s="196"/>
      <c r="C10" s="22">
        <v>0</v>
      </c>
      <c r="D10" s="22">
        <v>1</v>
      </c>
      <c r="E10" s="23">
        <v>-1</v>
      </c>
      <c r="F10" s="22">
        <v>0</v>
      </c>
      <c r="G10" s="22">
        <v>0</v>
      </c>
      <c r="H10" s="22">
        <v>1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0</v>
      </c>
      <c r="D11" s="12">
        <v>1</v>
      </c>
      <c r="E11" s="26">
        <v>-1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5" t="s">
        <v>332</v>
      </c>
      <c r="B13" s="196"/>
      <c r="C13" s="22">
        <v>1355</v>
      </c>
      <c r="D13" s="22">
        <v>1681</v>
      </c>
      <c r="E13" s="23">
        <v>-0.193932183224271</v>
      </c>
      <c r="F13" s="22">
        <v>85</v>
      </c>
      <c r="G13" s="22">
        <v>30</v>
      </c>
      <c r="H13" s="22">
        <v>297</v>
      </c>
      <c r="I13" s="22">
        <v>144</v>
      </c>
      <c r="J13" s="22">
        <v>4</v>
      </c>
      <c r="K13" s="22">
        <v>1</v>
      </c>
      <c r="L13" s="22">
        <v>0</v>
      </c>
      <c r="M13" s="22">
        <v>0</v>
      </c>
      <c r="N13" s="22">
        <v>3</v>
      </c>
      <c r="O13" s="22">
        <v>4</v>
      </c>
      <c r="P13" s="24">
        <v>189</v>
      </c>
    </row>
    <row r="14" spans="1:16" x14ac:dyDescent="0.25">
      <c r="A14" s="25" t="s">
        <v>333</v>
      </c>
      <c r="B14" s="25" t="s">
        <v>334</v>
      </c>
      <c r="C14" s="12">
        <v>643</v>
      </c>
      <c r="D14" s="12">
        <v>766</v>
      </c>
      <c r="E14" s="26">
        <v>-0.16057441253263699</v>
      </c>
      <c r="F14" s="12">
        <v>3</v>
      </c>
      <c r="G14" s="12">
        <v>3</v>
      </c>
      <c r="H14" s="12">
        <v>128</v>
      </c>
      <c r="I14" s="12">
        <v>62</v>
      </c>
      <c r="J14" s="12">
        <v>3</v>
      </c>
      <c r="K14" s="12">
        <v>0</v>
      </c>
      <c r="L14" s="12">
        <v>0</v>
      </c>
      <c r="M14" s="12">
        <v>0</v>
      </c>
      <c r="N14" s="12">
        <v>2</v>
      </c>
      <c r="O14" s="12">
        <v>3</v>
      </c>
      <c r="P14" s="20">
        <v>87</v>
      </c>
    </row>
    <row r="15" spans="1:16" x14ac:dyDescent="0.25">
      <c r="A15" s="25" t="s">
        <v>335</v>
      </c>
      <c r="B15" s="25" t="s">
        <v>336</v>
      </c>
      <c r="C15" s="12">
        <v>14</v>
      </c>
      <c r="D15" s="12">
        <v>3</v>
      </c>
      <c r="E15" s="26">
        <v>3.6666666666666701</v>
      </c>
      <c r="F15" s="12">
        <v>0</v>
      </c>
      <c r="G15" s="12">
        <v>0</v>
      </c>
      <c r="H15" s="12">
        <v>9</v>
      </c>
      <c r="I15" s="12">
        <v>8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">
        <v>9</v>
      </c>
    </row>
    <row r="16" spans="1:16" x14ac:dyDescent="0.25">
      <c r="A16" s="25" t="s">
        <v>337</v>
      </c>
      <c r="B16" s="25" t="s">
        <v>338</v>
      </c>
      <c r="C16" s="12">
        <v>145</v>
      </c>
      <c r="D16" s="12">
        <v>253</v>
      </c>
      <c r="E16" s="26">
        <v>-0.42687747035573098</v>
      </c>
      <c r="F16" s="12">
        <v>0</v>
      </c>
      <c r="G16" s="12">
        <v>0</v>
      </c>
      <c r="H16" s="12">
        <v>13</v>
      </c>
      <c r="I16" s="12">
        <v>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0">
        <v>10</v>
      </c>
    </row>
    <row r="17" spans="1:16" ht="33.75" x14ac:dyDescent="0.25">
      <c r="A17" s="25" t="s">
        <v>339</v>
      </c>
      <c r="B17" s="25" t="s">
        <v>340</v>
      </c>
      <c r="C17" s="12">
        <v>551</v>
      </c>
      <c r="D17" s="12">
        <v>655</v>
      </c>
      <c r="E17" s="26">
        <v>-0.158778625954198</v>
      </c>
      <c r="F17" s="12">
        <v>82</v>
      </c>
      <c r="G17" s="12">
        <v>27</v>
      </c>
      <c r="H17" s="12">
        <v>145</v>
      </c>
      <c r="I17" s="12">
        <v>69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1</v>
      </c>
      <c r="P17" s="20">
        <v>83</v>
      </c>
    </row>
    <row r="18" spans="1:16" x14ac:dyDescent="0.25">
      <c r="A18" s="25" t="s">
        <v>341</v>
      </c>
      <c r="B18" s="25" t="s">
        <v>342</v>
      </c>
      <c r="C18" s="12">
        <v>2</v>
      </c>
      <c r="D18" s="12">
        <v>4</v>
      </c>
      <c r="E18" s="26">
        <v>-0.5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0</v>
      </c>
    </row>
    <row r="19" spans="1:16" x14ac:dyDescent="0.25">
      <c r="A19" s="25" t="s">
        <v>343</v>
      </c>
      <c r="B19" s="25" t="s">
        <v>344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5" t="s">
        <v>345</v>
      </c>
      <c r="B20" s="196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0</v>
      </c>
      <c r="D21" s="12">
        <v>0</v>
      </c>
      <c r="E21" s="26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0</v>
      </c>
      <c r="D22" s="12">
        <v>0</v>
      </c>
      <c r="E22" s="2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5" t="s">
        <v>350</v>
      </c>
      <c r="B23" s="196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5" t="s">
        <v>363</v>
      </c>
      <c r="B30" s="196"/>
      <c r="C30" s="22">
        <v>419</v>
      </c>
      <c r="D30" s="22">
        <v>409</v>
      </c>
      <c r="E30" s="23">
        <v>2.44498777506112E-2</v>
      </c>
      <c r="F30" s="22">
        <v>16</v>
      </c>
      <c r="G30" s="22">
        <v>8</v>
      </c>
      <c r="H30" s="22">
        <v>57</v>
      </c>
      <c r="I30" s="22">
        <v>53</v>
      </c>
      <c r="J30" s="22">
        <v>1</v>
      </c>
      <c r="K30" s="22">
        <v>0</v>
      </c>
      <c r="L30" s="22">
        <v>0</v>
      </c>
      <c r="M30" s="22">
        <v>0</v>
      </c>
      <c r="N30" s="22">
        <v>7</v>
      </c>
      <c r="O30" s="22">
        <v>1</v>
      </c>
      <c r="P30" s="24">
        <v>82</v>
      </c>
    </row>
    <row r="31" spans="1:16" x14ac:dyDescent="0.25">
      <c r="A31" s="25" t="s">
        <v>364</v>
      </c>
      <c r="B31" s="25" t="s">
        <v>365</v>
      </c>
      <c r="C31" s="12">
        <v>19</v>
      </c>
      <c r="D31" s="12">
        <v>18</v>
      </c>
      <c r="E31" s="26">
        <v>5.5555555555555601E-2</v>
      </c>
      <c r="F31" s="12">
        <v>0</v>
      </c>
      <c r="G31" s="12">
        <v>0</v>
      </c>
      <c r="H31" s="12">
        <v>2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0">
        <v>0</v>
      </c>
    </row>
    <row r="32" spans="1:16" x14ac:dyDescent="0.25">
      <c r="A32" s="25" t="s">
        <v>366</v>
      </c>
      <c r="B32" s="25" t="s">
        <v>367</v>
      </c>
      <c r="C32" s="12">
        <v>0</v>
      </c>
      <c r="D32" s="12">
        <v>1</v>
      </c>
      <c r="E32" s="26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236</v>
      </c>
      <c r="D33" s="12">
        <v>264</v>
      </c>
      <c r="E33" s="26">
        <v>-0.10606060606060599</v>
      </c>
      <c r="F33" s="12">
        <v>11</v>
      </c>
      <c r="G33" s="12">
        <v>2</v>
      </c>
      <c r="H33" s="12">
        <v>39</v>
      </c>
      <c r="I33" s="12">
        <v>17</v>
      </c>
      <c r="J33" s="12">
        <v>0</v>
      </c>
      <c r="K33" s="12">
        <v>0</v>
      </c>
      <c r="L33" s="12">
        <v>0</v>
      </c>
      <c r="M33" s="12">
        <v>0</v>
      </c>
      <c r="N33" s="12">
        <v>4</v>
      </c>
      <c r="O33" s="12">
        <v>1</v>
      </c>
      <c r="P33" s="20">
        <v>18</v>
      </c>
    </row>
    <row r="34" spans="1:16" x14ac:dyDescent="0.25">
      <c r="A34" s="25" t="s">
        <v>370</v>
      </c>
      <c r="B34" s="25" t="s">
        <v>371</v>
      </c>
      <c r="C34" s="12">
        <v>11</v>
      </c>
      <c r="D34" s="12">
        <v>4</v>
      </c>
      <c r="E34" s="26">
        <v>1.75</v>
      </c>
      <c r="F34" s="12">
        <v>0</v>
      </c>
      <c r="G34" s="12">
        <v>1</v>
      </c>
      <c r="H34" s="12">
        <v>3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6</v>
      </c>
    </row>
    <row r="35" spans="1:16" x14ac:dyDescent="0.25">
      <c r="A35" s="25" t="s">
        <v>372</v>
      </c>
      <c r="B35" s="25" t="s">
        <v>373</v>
      </c>
      <c r="C35" s="12">
        <v>82</v>
      </c>
      <c r="D35" s="12">
        <v>62</v>
      </c>
      <c r="E35" s="26">
        <v>0.32258064516128998</v>
      </c>
      <c r="F35" s="12">
        <v>0</v>
      </c>
      <c r="G35" s="12">
        <v>0</v>
      </c>
      <c r="H35" s="12">
        <v>2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3</v>
      </c>
      <c r="O35" s="12">
        <v>0</v>
      </c>
      <c r="P35" s="20">
        <v>6</v>
      </c>
    </row>
    <row r="36" spans="1:16" ht="22.5" x14ac:dyDescent="0.25">
      <c r="A36" s="25" t="s">
        <v>374</v>
      </c>
      <c r="B36" s="25" t="s">
        <v>375</v>
      </c>
      <c r="C36" s="12">
        <v>15</v>
      </c>
      <c r="D36" s="12">
        <v>17</v>
      </c>
      <c r="E36" s="26">
        <v>-0.11764705882352899</v>
      </c>
      <c r="F36" s="12">
        <v>2</v>
      </c>
      <c r="G36" s="12">
        <v>2</v>
      </c>
      <c r="H36" s="12">
        <v>4</v>
      </c>
      <c r="I36" s="12">
        <v>13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0">
        <v>34</v>
      </c>
    </row>
    <row r="37" spans="1:16" ht="22.5" x14ac:dyDescent="0.25">
      <c r="A37" s="25" t="s">
        <v>376</v>
      </c>
      <c r="B37" s="25" t="s">
        <v>377</v>
      </c>
      <c r="C37" s="12">
        <v>3</v>
      </c>
      <c r="D37" s="12">
        <v>6</v>
      </c>
      <c r="E37" s="26">
        <v>-0.5</v>
      </c>
      <c r="F37" s="12">
        <v>0</v>
      </c>
      <c r="G37" s="12">
        <v>1</v>
      </c>
      <c r="H37" s="12">
        <v>0</v>
      </c>
      <c r="I37" s="12">
        <v>12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0">
        <v>12</v>
      </c>
    </row>
    <row r="38" spans="1:16" ht="22.5" x14ac:dyDescent="0.25">
      <c r="A38" s="25" t="s">
        <v>378</v>
      </c>
      <c r="B38" s="25" t="s">
        <v>379</v>
      </c>
      <c r="C38" s="12">
        <v>3</v>
      </c>
      <c r="D38" s="12">
        <v>3</v>
      </c>
      <c r="E38" s="26">
        <v>0</v>
      </c>
      <c r="F38" s="12">
        <v>2</v>
      </c>
      <c r="G38" s="12">
        <v>0</v>
      </c>
      <c r="H38" s="12">
        <v>1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3</v>
      </c>
    </row>
    <row r="39" spans="1:16" ht="33.75" x14ac:dyDescent="0.25">
      <c r="A39" s="25" t="s">
        <v>380</v>
      </c>
      <c r="B39" s="25" t="s">
        <v>381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50</v>
      </c>
      <c r="D41" s="12">
        <v>34</v>
      </c>
      <c r="E41" s="26">
        <v>0.47058823529411797</v>
      </c>
      <c r="F41" s="12">
        <v>1</v>
      </c>
      <c r="G41" s="12">
        <v>2</v>
      </c>
      <c r="H41" s="12">
        <v>6</v>
      </c>
      <c r="I41" s="12">
        <v>4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0">
        <v>3</v>
      </c>
    </row>
    <row r="42" spans="1:16" x14ac:dyDescent="0.25">
      <c r="A42" s="195" t="s">
        <v>386</v>
      </c>
      <c r="B42" s="196"/>
      <c r="C42" s="22">
        <v>273</v>
      </c>
      <c r="D42" s="22">
        <v>289</v>
      </c>
      <c r="E42" s="23">
        <v>-5.5363321799308002E-2</v>
      </c>
      <c r="F42" s="22">
        <v>69</v>
      </c>
      <c r="G42" s="22">
        <v>19</v>
      </c>
      <c r="H42" s="22">
        <v>58</v>
      </c>
      <c r="I42" s="22">
        <v>27</v>
      </c>
      <c r="J42" s="22">
        <v>0</v>
      </c>
      <c r="K42" s="22">
        <v>1</v>
      </c>
      <c r="L42" s="22">
        <v>0</v>
      </c>
      <c r="M42" s="22">
        <v>0</v>
      </c>
      <c r="N42" s="22">
        <v>4</v>
      </c>
      <c r="O42" s="22">
        <v>1</v>
      </c>
      <c r="P42" s="24">
        <v>54</v>
      </c>
    </row>
    <row r="43" spans="1:16" x14ac:dyDescent="0.25">
      <c r="A43" s="25" t="s">
        <v>387</v>
      </c>
      <c r="B43" s="25" t="s">
        <v>388</v>
      </c>
      <c r="C43" s="12">
        <v>9</v>
      </c>
      <c r="D43" s="12">
        <v>4</v>
      </c>
      <c r="E43" s="26">
        <v>1.25</v>
      </c>
      <c r="F43" s="12">
        <v>2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0">
        <v>1</v>
      </c>
    </row>
    <row r="44" spans="1:16" ht="22.5" x14ac:dyDescent="0.25">
      <c r="A44" s="25" t="s">
        <v>389</v>
      </c>
      <c r="B44" s="25" t="s">
        <v>390</v>
      </c>
      <c r="C44" s="12">
        <v>254</v>
      </c>
      <c r="D44" s="12">
        <v>277</v>
      </c>
      <c r="E44" s="26">
        <v>-8.3032490974729201E-2</v>
      </c>
      <c r="F44" s="12">
        <v>67</v>
      </c>
      <c r="G44" s="12">
        <v>19</v>
      </c>
      <c r="H44" s="12">
        <v>58</v>
      </c>
      <c r="I44" s="12">
        <v>26</v>
      </c>
      <c r="J44" s="12">
        <v>0</v>
      </c>
      <c r="K44" s="12">
        <v>1</v>
      </c>
      <c r="L44" s="12">
        <v>0</v>
      </c>
      <c r="M44" s="12">
        <v>0</v>
      </c>
      <c r="N44" s="12">
        <v>3</v>
      </c>
      <c r="O44" s="12">
        <v>1</v>
      </c>
      <c r="P44" s="20">
        <v>53</v>
      </c>
    </row>
    <row r="45" spans="1:16" x14ac:dyDescent="0.25">
      <c r="A45" s="25" t="s">
        <v>391</v>
      </c>
      <c r="B45" s="25" t="s">
        <v>392</v>
      </c>
      <c r="C45" s="12">
        <v>0</v>
      </c>
      <c r="D45" s="12">
        <v>0</v>
      </c>
      <c r="E45" s="26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5</v>
      </c>
      <c r="D46" s="12">
        <v>3</v>
      </c>
      <c r="E46" s="26">
        <v>0.66666666666666696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0</v>
      </c>
    </row>
    <row r="47" spans="1:16" ht="22.5" x14ac:dyDescent="0.25">
      <c r="A47" s="25" t="s">
        <v>395</v>
      </c>
      <c r="B47" s="25" t="s">
        <v>396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5</v>
      </c>
      <c r="D48" s="12">
        <v>4</v>
      </c>
      <c r="E48" s="26">
        <v>0.25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399</v>
      </c>
      <c r="B49" s="25" t="s">
        <v>400</v>
      </c>
      <c r="C49" s="12">
        <v>0</v>
      </c>
      <c r="D49" s="12">
        <v>1</v>
      </c>
      <c r="E49" s="26">
        <v>-1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195" t="s">
        <v>401</v>
      </c>
      <c r="B50" s="196"/>
      <c r="C50" s="22">
        <v>159</v>
      </c>
      <c r="D50" s="22">
        <v>190</v>
      </c>
      <c r="E50" s="23">
        <v>-0.163157894736842</v>
      </c>
      <c r="F50" s="22">
        <v>0</v>
      </c>
      <c r="G50" s="22">
        <v>0</v>
      </c>
      <c r="H50" s="22">
        <v>36</v>
      </c>
      <c r="I50" s="22">
        <v>10</v>
      </c>
      <c r="J50" s="22">
        <v>16</v>
      </c>
      <c r="K50" s="22">
        <v>9</v>
      </c>
      <c r="L50" s="22">
        <v>0</v>
      </c>
      <c r="M50" s="22">
        <v>0</v>
      </c>
      <c r="N50" s="22">
        <v>14</v>
      </c>
      <c r="O50" s="22">
        <v>3</v>
      </c>
      <c r="P50" s="24">
        <v>20</v>
      </c>
    </row>
    <row r="51" spans="1:16" x14ac:dyDescent="0.25">
      <c r="A51" s="25" t="s">
        <v>402</v>
      </c>
      <c r="B51" s="25" t="s">
        <v>403</v>
      </c>
      <c r="C51" s="12">
        <v>108</v>
      </c>
      <c r="D51" s="12">
        <v>131</v>
      </c>
      <c r="E51" s="26">
        <v>-0.17557251908396901</v>
      </c>
      <c r="F51" s="12">
        <v>0</v>
      </c>
      <c r="G51" s="12">
        <v>0</v>
      </c>
      <c r="H51" s="12">
        <v>16</v>
      </c>
      <c r="I51" s="12">
        <v>3</v>
      </c>
      <c r="J51" s="12">
        <v>10</v>
      </c>
      <c r="K51" s="12">
        <v>4</v>
      </c>
      <c r="L51" s="12">
        <v>0</v>
      </c>
      <c r="M51" s="12">
        <v>0</v>
      </c>
      <c r="N51" s="12">
        <v>7</v>
      </c>
      <c r="O51" s="12">
        <v>1</v>
      </c>
      <c r="P51" s="20">
        <v>2</v>
      </c>
    </row>
    <row r="52" spans="1:16" x14ac:dyDescent="0.25">
      <c r="A52" s="25" t="s">
        <v>404</v>
      </c>
      <c r="B52" s="25" t="s">
        <v>405</v>
      </c>
      <c r="C52" s="12">
        <v>0</v>
      </c>
      <c r="D52" s="12">
        <v>2</v>
      </c>
      <c r="E52" s="26">
        <v>-1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0">
        <v>0</v>
      </c>
    </row>
    <row r="53" spans="1:16" x14ac:dyDescent="0.25">
      <c r="A53" s="25" t="s">
        <v>406</v>
      </c>
      <c r="B53" s="25" t="s">
        <v>407</v>
      </c>
      <c r="C53" s="12">
        <v>6</v>
      </c>
      <c r="D53" s="12">
        <v>12</v>
      </c>
      <c r="E53" s="26">
        <v>-0.5</v>
      </c>
      <c r="F53" s="12">
        <v>0</v>
      </c>
      <c r="G53" s="12">
        <v>0</v>
      </c>
      <c r="H53" s="12">
        <v>3</v>
      </c>
      <c r="I53" s="12">
        <v>3</v>
      </c>
      <c r="J53" s="12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0">
        <v>3</v>
      </c>
    </row>
    <row r="54" spans="1:16" ht="22.5" x14ac:dyDescent="0.25">
      <c r="A54" s="25" t="s">
        <v>408</v>
      </c>
      <c r="B54" s="25" t="s">
        <v>409</v>
      </c>
      <c r="C54" s="12">
        <v>0</v>
      </c>
      <c r="D54" s="12">
        <v>0</v>
      </c>
      <c r="E54" s="26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0">
        <v>3</v>
      </c>
    </row>
    <row r="55" spans="1:16" x14ac:dyDescent="0.25">
      <c r="A55" s="25" t="s">
        <v>410</v>
      </c>
      <c r="B55" s="25" t="s">
        <v>411</v>
      </c>
      <c r="C55" s="12">
        <v>0</v>
      </c>
      <c r="D55" s="12">
        <v>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8</v>
      </c>
      <c r="D56" s="12">
        <v>3</v>
      </c>
      <c r="E56" s="26">
        <v>1.6666666666666701</v>
      </c>
      <c r="F56" s="12">
        <v>0</v>
      </c>
      <c r="G56" s="12">
        <v>0</v>
      </c>
      <c r="H56" s="12">
        <v>2</v>
      </c>
      <c r="I56" s="12">
        <v>0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0">
        <v>1</v>
      </c>
    </row>
    <row r="57" spans="1:16" ht="22.5" x14ac:dyDescent="0.25">
      <c r="A57" s="25" t="s">
        <v>414</v>
      </c>
      <c r="B57" s="25" t="s">
        <v>415</v>
      </c>
      <c r="C57" s="12">
        <v>5</v>
      </c>
      <c r="D57" s="12">
        <v>2</v>
      </c>
      <c r="E57" s="26">
        <v>1.5</v>
      </c>
      <c r="F57" s="12">
        <v>0</v>
      </c>
      <c r="G57" s="12">
        <v>0</v>
      </c>
      <c r="H57" s="12">
        <v>1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20">
        <v>0</v>
      </c>
    </row>
    <row r="58" spans="1:16" ht="22.5" x14ac:dyDescent="0.25">
      <c r="A58" s="25" t="s">
        <v>416</v>
      </c>
      <c r="B58" s="25" t="s">
        <v>417</v>
      </c>
      <c r="C58" s="12">
        <v>0</v>
      </c>
      <c r="D58" s="12">
        <v>3</v>
      </c>
      <c r="E58" s="26">
        <v>-1</v>
      </c>
      <c r="F58" s="12">
        <v>0</v>
      </c>
      <c r="G58" s="12">
        <v>0</v>
      </c>
      <c r="H58" s="12">
        <v>0</v>
      </c>
      <c r="I58" s="12">
        <v>1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0">
        <v>0</v>
      </c>
    </row>
    <row r="59" spans="1:16" ht="22.5" x14ac:dyDescent="0.25">
      <c r="A59" s="25" t="s">
        <v>418</v>
      </c>
      <c r="B59" s="25" t="s">
        <v>419</v>
      </c>
      <c r="C59" s="12">
        <v>1</v>
      </c>
      <c r="D59" s="12">
        <v>5</v>
      </c>
      <c r="E59" s="26">
        <v>-0.8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3</v>
      </c>
    </row>
    <row r="60" spans="1:16" ht="22.5" x14ac:dyDescent="0.25">
      <c r="A60" s="25" t="s">
        <v>420</v>
      </c>
      <c r="B60" s="25" t="s">
        <v>421</v>
      </c>
      <c r="C60" s="12">
        <v>0</v>
      </c>
      <c r="D60" s="12">
        <v>2</v>
      </c>
      <c r="E60" s="26">
        <v>-1</v>
      </c>
      <c r="F60" s="12">
        <v>0</v>
      </c>
      <c r="G60" s="12">
        <v>0</v>
      </c>
      <c r="H60" s="12">
        <v>5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1</v>
      </c>
    </row>
    <row r="61" spans="1:16" ht="33.75" x14ac:dyDescent="0.25">
      <c r="A61" s="25" t="s">
        <v>422</v>
      </c>
      <c r="B61" s="25" t="s">
        <v>423</v>
      </c>
      <c r="C61" s="12">
        <v>3</v>
      </c>
      <c r="D61" s="12">
        <v>6</v>
      </c>
      <c r="E61" s="26">
        <v>-0.5</v>
      </c>
      <c r="F61" s="12">
        <v>0</v>
      </c>
      <c r="G61" s="12">
        <v>0</v>
      </c>
      <c r="H61" s="12">
        <v>5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0">
        <v>0</v>
      </c>
    </row>
    <row r="62" spans="1:16" x14ac:dyDescent="0.25">
      <c r="A62" s="25" t="s">
        <v>424</v>
      </c>
      <c r="B62" s="25" t="s">
        <v>425</v>
      </c>
      <c r="C62" s="12">
        <v>1</v>
      </c>
      <c r="D62" s="12">
        <v>1</v>
      </c>
      <c r="E62" s="26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0</v>
      </c>
    </row>
    <row r="63" spans="1:16" ht="22.5" x14ac:dyDescent="0.25">
      <c r="A63" s="25" t="s">
        <v>426</v>
      </c>
      <c r="B63" s="25" t="s">
        <v>427</v>
      </c>
      <c r="C63" s="12">
        <v>3</v>
      </c>
      <c r="D63" s="12">
        <v>3</v>
      </c>
      <c r="E63" s="26">
        <v>0</v>
      </c>
      <c r="F63" s="12">
        <v>0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0</v>
      </c>
      <c r="P63" s="20">
        <v>4</v>
      </c>
    </row>
    <row r="64" spans="1:16" ht="22.5" x14ac:dyDescent="0.25">
      <c r="A64" s="25" t="s">
        <v>428</v>
      </c>
      <c r="B64" s="25" t="s">
        <v>429</v>
      </c>
      <c r="C64" s="12">
        <v>23</v>
      </c>
      <c r="D64" s="12">
        <v>19</v>
      </c>
      <c r="E64" s="26">
        <v>0.21052631578947401</v>
      </c>
      <c r="F64" s="12">
        <v>0</v>
      </c>
      <c r="G64" s="12">
        <v>0</v>
      </c>
      <c r="H64" s="12">
        <v>4</v>
      </c>
      <c r="I64" s="12">
        <v>0</v>
      </c>
      <c r="J64" s="12">
        <v>3</v>
      </c>
      <c r="K64" s="12">
        <v>2</v>
      </c>
      <c r="L64" s="12">
        <v>0</v>
      </c>
      <c r="M64" s="12">
        <v>0</v>
      </c>
      <c r="N64" s="12">
        <v>4</v>
      </c>
      <c r="O64" s="12">
        <v>2</v>
      </c>
      <c r="P64" s="20">
        <v>2</v>
      </c>
    </row>
    <row r="65" spans="1:16" ht="33.75" x14ac:dyDescent="0.25">
      <c r="A65" s="25" t="s">
        <v>430</v>
      </c>
      <c r="B65" s="25" t="s">
        <v>431</v>
      </c>
      <c r="C65" s="12">
        <v>1</v>
      </c>
      <c r="D65" s="12">
        <v>1</v>
      </c>
      <c r="E65" s="26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0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1</v>
      </c>
    </row>
    <row r="67" spans="1:16" ht="33.75" x14ac:dyDescent="0.25">
      <c r="A67" s="25" t="s">
        <v>434</v>
      </c>
      <c r="B67" s="25" t="s">
        <v>435</v>
      </c>
      <c r="C67" s="12">
        <v>0</v>
      </c>
      <c r="D67" s="12">
        <v>0</v>
      </c>
      <c r="E67" s="26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0">
        <v>0</v>
      </c>
    </row>
    <row r="68" spans="1:16" ht="33.75" x14ac:dyDescent="0.25">
      <c r="A68" s="25" t="s">
        <v>436</v>
      </c>
      <c r="B68" s="25" t="s">
        <v>437</v>
      </c>
      <c r="C68" s="12">
        <v>0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0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0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5" t="s">
        <v>444</v>
      </c>
      <c r="B72" s="196"/>
      <c r="C72" s="22">
        <v>3</v>
      </c>
      <c r="D72" s="22">
        <v>2</v>
      </c>
      <c r="E72" s="23">
        <v>0.5</v>
      </c>
      <c r="F72" s="22">
        <v>0</v>
      </c>
      <c r="G72" s="22">
        <v>0</v>
      </c>
      <c r="H72" s="22">
        <v>2</v>
      </c>
      <c r="I72" s="22">
        <v>1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1</v>
      </c>
    </row>
    <row r="73" spans="1:16" x14ac:dyDescent="0.25">
      <c r="A73" s="25" t="s">
        <v>445</v>
      </c>
      <c r="B73" s="25" t="s">
        <v>446</v>
      </c>
      <c r="C73" s="12">
        <v>3</v>
      </c>
      <c r="D73" s="12">
        <v>2</v>
      </c>
      <c r="E73" s="26">
        <v>0.5</v>
      </c>
      <c r="F73" s="12">
        <v>0</v>
      </c>
      <c r="G73" s="12">
        <v>0</v>
      </c>
      <c r="H73" s="12">
        <v>2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1</v>
      </c>
    </row>
    <row r="74" spans="1:16" x14ac:dyDescent="0.25">
      <c r="A74" s="195" t="s">
        <v>447</v>
      </c>
      <c r="B74" s="196"/>
      <c r="C74" s="22">
        <v>33</v>
      </c>
      <c r="D74" s="22">
        <v>45</v>
      </c>
      <c r="E74" s="23">
        <v>-0.266666666666667</v>
      </c>
      <c r="F74" s="22">
        <v>1</v>
      </c>
      <c r="G74" s="22">
        <v>1</v>
      </c>
      <c r="H74" s="22">
        <v>3</v>
      </c>
      <c r="I74" s="22">
        <v>2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3</v>
      </c>
    </row>
    <row r="75" spans="1:16" x14ac:dyDescent="0.25">
      <c r="A75" s="25" t="s">
        <v>448</v>
      </c>
      <c r="B75" s="25" t="s">
        <v>449</v>
      </c>
      <c r="C75" s="12">
        <v>15</v>
      </c>
      <c r="D75" s="12">
        <v>22</v>
      </c>
      <c r="E75" s="26">
        <v>-0.31818181818181801</v>
      </c>
      <c r="F75" s="12">
        <v>1</v>
      </c>
      <c r="G75" s="12">
        <v>0</v>
      </c>
      <c r="H75" s="12">
        <v>3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0">
        <v>1</v>
      </c>
    </row>
    <row r="76" spans="1:16" ht="33.75" x14ac:dyDescent="0.25">
      <c r="A76" s="25" t="s">
        <v>450</v>
      </c>
      <c r="B76" s="25" t="s">
        <v>451</v>
      </c>
      <c r="C76" s="12">
        <v>2</v>
      </c>
      <c r="D76" s="12">
        <v>2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11</v>
      </c>
      <c r="D77" s="12">
        <v>9</v>
      </c>
      <c r="E77" s="26">
        <v>0.22222222222222199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0">
        <v>0</v>
      </c>
    </row>
    <row r="78" spans="1:16" x14ac:dyDescent="0.25">
      <c r="A78" s="25" t="s">
        <v>454</v>
      </c>
      <c r="B78" s="25" t="s">
        <v>455</v>
      </c>
      <c r="C78" s="12">
        <v>1</v>
      </c>
      <c r="D78" s="12">
        <v>1</v>
      </c>
      <c r="E78" s="2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0</v>
      </c>
    </row>
    <row r="79" spans="1:16" ht="22.5" x14ac:dyDescent="0.25">
      <c r="A79" s="25" t="s">
        <v>456</v>
      </c>
      <c r="B79" s="25" t="s">
        <v>457</v>
      </c>
      <c r="C79" s="12">
        <v>4</v>
      </c>
      <c r="D79" s="12">
        <v>10</v>
      </c>
      <c r="E79" s="26">
        <v>-0.6</v>
      </c>
      <c r="F79" s="12">
        <v>0</v>
      </c>
      <c r="G79" s="12">
        <v>1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1</v>
      </c>
    </row>
    <row r="80" spans="1:16" ht="33.75" x14ac:dyDescent="0.25">
      <c r="A80" s="25" t="s">
        <v>458</v>
      </c>
      <c r="B80" s="25" t="s">
        <v>459</v>
      </c>
      <c r="C80" s="12">
        <v>0</v>
      </c>
      <c r="D80" s="12">
        <v>1</v>
      </c>
      <c r="E80" s="26">
        <v>-1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0</v>
      </c>
      <c r="D81" s="12">
        <v>0</v>
      </c>
      <c r="E81" s="26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1</v>
      </c>
    </row>
    <row r="82" spans="1:16" x14ac:dyDescent="0.25">
      <c r="A82" s="195" t="s">
        <v>462</v>
      </c>
      <c r="B82" s="196"/>
      <c r="C82" s="22">
        <v>51</v>
      </c>
      <c r="D82" s="22">
        <v>56</v>
      </c>
      <c r="E82" s="23">
        <v>-8.9285714285714302E-2</v>
      </c>
      <c r="F82" s="22">
        <v>0</v>
      </c>
      <c r="G82" s="22">
        <v>2</v>
      </c>
      <c r="H82" s="22">
        <v>1</v>
      </c>
      <c r="I82" s="22">
        <v>1</v>
      </c>
      <c r="J82" s="22">
        <v>0</v>
      </c>
      <c r="K82" s="22">
        <v>0</v>
      </c>
      <c r="L82" s="22">
        <v>0</v>
      </c>
      <c r="M82" s="22">
        <v>0</v>
      </c>
      <c r="N82" s="22">
        <v>1</v>
      </c>
      <c r="O82" s="22">
        <v>0</v>
      </c>
      <c r="P82" s="24">
        <v>6</v>
      </c>
    </row>
    <row r="83" spans="1:16" x14ac:dyDescent="0.25">
      <c r="A83" s="25" t="s">
        <v>463</v>
      </c>
      <c r="B83" s="25" t="s">
        <v>464</v>
      </c>
      <c r="C83" s="12">
        <v>17</v>
      </c>
      <c r="D83" s="12">
        <v>17</v>
      </c>
      <c r="E83" s="26">
        <v>0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0">
        <v>2</v>
      </c>
    </row>
    <row r="84" spans="1:16" x14ac:dyDescent="0.25">
      <c r="A84" s="25" t="s">
        <v>465</v>
      </c>
      <c r="B84" s="25" t="s">
        <v>466</v>
      </c>
      <c r="C84" s="12">
        <v>34</v>
      </c>
      <c r="D84" s="12">
        <v>39</v>
      </c>
      <c r="E84" s="26">
        <v>-0.128205128205128</v>
      </c>
      <c r="F84" s="12">
        <v>0</v>
      </c>
      <c r="G84" s="12">
        <v>2</v>
      </c>
      <c r="H84" s="12">
        <v>0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0">
        <v>4</v>
      </c>
    </row>
    <row r="85" spans="1:16" x14ac:dyDescent="0.25">
      <c r="A85" s="195" t="s">
        <v>467</v>
      </c>
      <c r="B85" s="196"/>
      <c r="C85" s="22">
        <v>160</v>
      </c>
      <c r="D85" s="22">
        <v>182</v>
      </c>
      <c r="E85" s="23">
        <v>-0.120879120879121</v>
      </c>
      <c r="F85" s="22">
        <v>0</v>
      </c>
      <c r="G85" s="22">
        <v>1</v>
      </c>
      <c r="H85" s="22">
        <v>57</v>
      </c>
      <c r="I85" s="22">
        <v>13</v>
      </c>
      <c r="J85" s="22">
        <v>0</v>
      </c>
      <c r="K85" s="22">
        <v>0</v>
      </c>
      <c r="L85" s="22">
        <v>0</v>
      </c>
      <c r="M85" s="22">
        <v>0</v>
      </c>
      <c r="N85" s="22">
        <v>6</v>
      </c>
      <c r="O85" s="22">
        <v>0</v>
      </c>
      <c r="P85" s="24">
        <v>29</v>
      </c>
    </row>
    <row r="86" spans="1:16" x14ac:dyDescent="0.25">
      <c r="A86" s="25" t="s">
        <v>468</v>
      </c>
      <c r="B86" s="25" t="s">
        <v>469</v>
      </c>
      <c r="C86" s="12">
        <v>0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0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472</v>
      </c>
      <c r="B88" s="25" t="s">
        <v>473</v>
      </c>
      <c r="C88" s="12">
        <v>1</v>
      </c>
      <c r="D88" s="12">
        <v>0</v>
      </c>
      <c r="E88" s="26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45</v>
      </c>
      <c r="D89" s="12">
        <v>60</v>
      </c>
      <c r="E89" s="26">
        <v>-0.25</v>
      </c>
      <c r="F89" s="12">
        <v>0</v>
      </c>
      <c r="G89" s="12">
        <v>1</v>
      </c>
      <c r="H89" s="12">
        <v>2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0</v>
      </c>
    </row>
    <row r="90" spans="1:16" ht="22.5" x14ac:dyDescent="0.25">
      <c r="A90" s="25" t="s">
        <v>476</v>
      </c>
      <c r="B90" s="25" t="s">
        <v>477</v>
      </c>
      <c r="C90" s="12">
        <v>2</v>
      </c>
      <c r="D90" s="12">
        <v>0</v>
      </c>
      <c r="E90" s="26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7</v>
      </c>
      <c r="D91" s="12">
        <v>3</v>
      </c>
      <c r="E91" s="26">
        <v>1.3333333333333299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0">
        <v>0</v>
      </c>
    </row>
    <row r="92" spans="1:16" x14ac:dyDescent="0.25">
      <c r="A92" s="25" t="s">
        <v>480</v>
      </c>
      <c r="B92" s="25" t="s">
        <v>481</v>
      </c>
      <c r="C92" s="12">
        <v>19</v>
      </c>
      <c r="D92" s="12">
        <v>26</v>
      </c>
      <c r="E92" s="26">
        <v>-0.269230769230769</v>
      </c>
      <c r="F92" s="12">
        <v>0</v>
      </c>
      <c r="G92" s="12">
        <v>0</v>
      </c>
      <c r="H92" s="12">
        <v>11</v>
      </c>
      <c r="I92" s="12">
        <v>6</v>
      </c>
      <c r="J92" s="12">
        <v>0</v>
      </c>
      <c r="K92" s="12">
        <v>0</v>
      </c>
      <c r="L92" s="12">
        <v>0</v>
      </c>
      <c r="M92" s="12">
        <v>0</v>
      </c>
      <c r="N92" s="12">
        <v>4</v>
      </c>
      <c r="O92" s="12">
        <v>0</v>
      </c>
      <c r="P92" s="20">
        <v>24</v>
      </c>
    </row>
    <row r="93" spans="1:16" x14ac:dyDescent="0.25">
      <c r="A93" s="25" t="s">
        <v>482</v>
      </c>
      <c r="B93" s="25" t="s">
        <v>483</v>
      </c>
      <c r="C93" s="12">
        <v>5</v>
      </c>
      <c r="D93" s="12">
        <v>13</v>
      </c>
      <c r="E93" s="26">
        <v>-0.61538461538461497</v>
      </c>
      <c r="F93" s="12">
        <v>0</v>
      </c>
      <c r="G93" s="12">
        <v>0</v>
      </c>
      <c r="H93" s="12">
        <v>3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2</v>
      </c>
      <c r="O93" s="12">
        <v>0</v>
      </c>
      <c r="P93" s="20">
        <v>0</v>
      </c>
    </row>
    <row r="94" spans="1:16" x14ac:dyDescent="0.25">
      <c r="A94" s="25" t="s">
        <v>484</v>
      </c>
      <c r="B94" s="25" t="s">
        <v>485</v>
      </c>
      <c r="C94" s="12">
        <v>79</v>
      </c>
      <c r="D94" s="12">
        <v>79</v>
      </c>
      <c r="E94" s="26">
        <v>0</v>
      </c>
      <c r="F94" s="12">
        <v>0</v>
      </c>
      <c r="G94" s="12">
        <v>0</v>
      </c>
      <c r="H94" s="12">
        <v>41</v>
      </c>
      <c r="I94" s="12">
        <v>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5</v>
      </c>
    </row>
    <row r="95" spans="1:16" ht="22.5" x14ac:dyDescent="0.25">
      <c r="A95" s="25" t="s">
        <v>486</v>
      </c>
      <c r="B95" s="25" t="s">
        <v>487</v>
      </c>
      <c r="C95" s="12">
        <v>0</v>
      </c>
      <c r="D95" s="12">
        <v>0</v>
      </c>
      <c r="E95" s="26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488</v>
      </c>
      <c r="B96" s="25" t="s">
        <v>489</v>
      </c>
      <c r="C96" s="12">
        <v>2</v>
      </c>
      <c r="D96" s="12">
        <v>1</v>
      </c>
      <c r="E96" s="26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5" t="s">
        <v>490</v>
      </c>
      <c r="B97" s="196"/>
      <c r="C97" s="22">
        <v>2122</v>
      </c>
      <c r="D97" s="22">
        <v>2059</v>
      </c>
      <c r="E97" s="23">
        <v>3.0597377367654201E-2</v>
      </c>
      <c r="F97" s="22">
        <v>28</v>
      </c>
      <c r="G97" s="22">
        <v>19</v>
      </c>
      <c r="H97" s="22">
        <v>548</v>
      </c>
      <c r="I97" s="22">
        <v>211</v>
      </c>
      <c r="J97" s="22">
        <v>0</v>
      </c>
      <c r="K97" s="22">
        <v>1</v>
      </c>
      <c r="L97" s="22">
        <v>0</v>
      </c>
      <c r="M97" s="22">
        <v>0</v>
      </c>
      <c r="N97" s="22">
        <v>10</v>
      </c>
      <c r="O97" s="22">
        <v>14</v>
      </c>
      <c r="P97" s="24">
        <v>225</v>
      </c>
    </row>
    <row r="98" spans="1:16" x14ac:dyDescent="0.25">
      <c r="A98" s="25" t="s">
        <v>491</v>
      </c>
      <c r="B98" s="25" t="s">
        <v>492</v>
      </c>
      <c r="C98" s="12">
        <v>407</v>
      </c>
      <c r="D98" s="12">
        <v>432</v>
      </c>
      <c r="E98" s="26">
        <v>-5.7870370370370398E-2</v>
      </c>
      <c r="F98" s="12">
        <v>10</v>
      </c>
      <c r="G98" s="12">
        <v>5</v>
      </c>
      <c r="H98" s="12">
        <v>154</v>
      </c>
      <c r="I98" s="12">
        <v>48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0">
        <v>40</v>
      </c>
    </row>
    <row r="99" spans="1:16" x14ac:dyDescent="0.25">
      <c r="A99" s="25" t="s">
        <v>493</v>
      </c>
      <c r="B99" s="25" t="s">
        <v>494</v>
      </c>
      <c r="C99" s="12">
        <v>162</v>
      </c>
      <c r="D99" s="12">
        <v>183</v>
      </c>
      <c r="E99" s="26">
        <v>-0.114754098360656</v>
      </c>
      <c r="F99" s="12">
        <v>8</v>
      </c>
      <c r="G99" s="12">
        <v>6</v>
      </c>
      <c r="H99" s="12">
        <v>88</v>
      </c>
      <c r="I99" s="12">
        <v>14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7</v>
      </c>
      <c r="P99" s="20">
        <v>37</v>
      </c>
    </row>
    <row r="100" spans="1:16" ht="33.75" x14ac:dyDescent="0.25">
      <c r="A100" s="25" t="s">
        <v>495</v>
      </c>
      <c r="B100" s="25" t="s">
        <v>496</v>
      </c>
      <c r="C100" s="12">
        <v>24</v>
      </c>
      <c r="D100" s="12">
        <v>26</v>
      </c>
      <c r="E100" s="26">
        <v>-7.69230769230769E-2</v>
      </c>
      <c r="F100" s="12">
        <v>0</v>
      </c>
      <c r="G100" s="12">
        <v>1</v>
      </c>
      <c r="H100" s="12">
        <v>5</v>
      </c>
      <c r="I100" s="12">
        <v>19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3</v>
      </c>
      <c r="P100" s="20">
        <v>20</v>
      </c>
    </row>
    <row r="101" spans="1:16" ht="22.5" x14ac:dyDescent="0.25">
      <c r="A101" s="25" t="s">
        <v>497</v>
      </c>
      <c r="B101" s="25" t="s">
        <v>498</v>
      </c>
      <c r="C101" s="12">
        <v>62</v>
      </c>
      <c r="D101" s="12">
        <v>98</v>
      </c>
      <c r="E101" s="26">
        <v>-0.36734693877551</v>
      </c>
      <c r="F101" s="12">
        <v>3</v>
      </c>
      <c r="G101" s="12">
        <v>1</v>
      </c>
      <c r="H101" s="12">
        <v>60</v>
      </c>
      <c r="I101" s="12">
        <v>17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4</v>
      </c>
      <c r="P101" s="20">
        <v>21</v>
      </c>
    </row>
    <row r="102" spans="1:16" x14ac:dyDescent="0.25">
      <c r="A102" s="25" t="s">
        <v>499</v>
      </c>
      <c r="B102" s="25" t="s">
        <v>500</v>
      </c>
      <c r="C102" s="12">
        <v>11</v>
      </c>
      <c r="D102" s="12">
        <v>17</v>
      </c>
      <c r="E102" s="26">
        <v>-0.35294117647058798</v>
      </c>
      <c r="F102" s="12">
        <v>0</v>
      </c>
      <c r="G102" s="12">
        <v>0</v>
      </c>
      <c r="H102" s="12">
        <v>7</v>
      </c>
      <c r="I102" s="12">
        <v>2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0">
        <v>4</v>
      </c>
    </row>
    <row r="103" spans="1:16" ht="22.5" x14ac:dyDescent="0.25">
      <c r="A103" s="25" t="s">
        <v>501</v>
      </c>
      <c r="B103" s="25" t="s">
        <v>502</v>
      </c>
      <c r="C103" s="12">
        <v>26</v>
      </c>
      <c r="D103" s="12">
        <v>34</v>
      </c>
      <c r="E103" s="26">
        <v>-0.23529411764705899</v>
      </c>
      <c r="F103" s="12">
        <v>1</v>
      </c>
      <c r="G103" s="12">
        <v>1</v>
      </c>
      <c r="H103" s="12">
        <v>9</v>
      </c>
      <c r="I103" s="12">
        <v>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7</v>
      </c>
    </row>
    <row r="104" spans="1:16" x14ac:dyDescent="0.25">
      <c r="A104" s="25" t="s">
        <v>503</v>
      </c>
      <c r="B104" s="25" t="s">
        <v>504</v>
      </c>
      <c r="C104" s="12">
        <v>16</v>
      </c>
      <c r="D104" s="12">
        <v>28</v>
      </c>
      <c r="E104" s="26">
        <v>-0.42857142857142799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0">
        <v>0</v>
      </c>
    </row>
    <row r="105" spans="1:16" x14ac:dyDescent="0.25">
      <c r="A105" s="25" t="s">
        <v>505</v>
      </c>
      <c r="B105" s="25" t="s">
        <v>506</v>
      </c>
      <c r="C105" s="12">
        <v>875</v>
      </c>
      <c r="D105" s="12">
        <v>678</v>
      </c>
      <c r="E105" s="26">
        <v>0.290560471976401</v>
      </c>
      <c r="F105" s="12">
        <v>3</v>
      </c>
      <c r="G105" s="12">
        <v>3</v>
      </c>
      <c r="H105" s="12">
        <v>130</v>
      </c>
      <c r="I105" s="12">
        <v>61</v>
      </c>
      <c r="J105" s="12">
        <v>0</v>
      </c>
      <c r="K105" s="12">
        <v>1</v>
      </c>
      <c r="L105" s="12">
        <v>0</v>
      </c>
      <c r="M105" s="12">
        <v>0</v>
      </c>
      <c r="N105" s="12">
        <v>5</v>
      </c>
      <c r="O105" s="12">
        <v>0</v>
      </c>
      <c r="P105" s="20">
        <v>46</v>
      </c>
    </row>
    <row r="106" spans="1:16" ht="22.5" x14ac:dyDescent="0.25">
      <c r="A106" s="25" t="s">
        <v>507</v>
      </c>
      <c r="B106" s="25" t="s">
        <v>508</v>
      </c>
      <c r="C106" s="12">
        <v>158</v>
      </c>
      <c r="D106" s="12">
        <v>149</v>
      </c>
      <c r="E106" s="26">
        <v>6.0402684563758399E-2</v>
      </c>
      <c r="F106" s="12">
        <v>0</v>
      </c>
      <c r="G106" s="12">
        <v>1</v>
      </c>
      <c r="H106" s="12">
        <v>34</v>
      </c>
      <c r="I106" s="12">
        <v>10</v>
      </c>
      <c r="J106" s="12">
        <v>0</v>
      </c>
      <c r="K106" s="12">
        <v>0</v>
      </c>
      <c r="L106" s="12">
        <v>0</v>
      </c>
      <c r="M106" s="12">
        <v>0</v>
      </c>
      <c r="N106" s="12">
        <v>2</v>
      </c>
      <c r="O106" s="12">
        <v>0</v>
      </c>
      <c r="P106" s="20">
        <v>9</v>
      </c>
    </row>
    <row r="107" spans="1:16" ht="22.5" x14ac:dyDescent="0.25">
      <c r="A107" s="25" t="s">
        <v>509</v>
      </c>
      <c r="B107" s="25" t="s">
        <v>510</v>
      </c>
      <c r="C107" s="12">
        <v>3</v>
      </c>
      <c r="D107" s="12">
        <v>14</v>
      </c>
      <c r="E107" s="26">
        <v>-0.78571428571428603</v>
      </c>
      <c r="F107" s="12">
        <v>0</v>
      </c>
      <c r="G107" s="12">
        <v>0</v>
      </c>
      <c r="H107" s="12">
        <v>2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0">
        <v>1</v>
      </c>
    </row>
    <row r="108" spans="1:16" x14ac:dyDescent="0.25">
      <c r="A108" s="25" t="s">
        <v>511</v>
      </c>
      <c r="B108" s="25" t="s">
        <v>512</v>
      </c>
      <c r="C108" s="12">
        <v>6</v>
      </c>
      <c r="D108" s="12">
        <v>6</v>
      </c>
      <c r="E108" s="26">
        <v>0</v>
      </c>
      <c r="F108" s="12">
        <v>0</v>
      </c>
      <c r="G108" s="12">
        <v>0</v>
      </c>
      <c r="H108" s="12">
        <v>8</v>
      </c>
      <c r="I108" s="12">
        <v>3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0">
        <v>2</v>
      </c>
    </row>
    <row r="109" spans="1:16" x14ac:dyDescent="0.25">
      <c r="A109" s="25" t="s">
        <v>513</v>
      </c>
      <c r="B109" s="25" t="s">
        <v>514</v>
      </c>
      <c r="C109" s="12">
        <v>4</v>
      </c>
      <c r="D109" s="12">
        <v>0</v>
      </c>
      <c r="E109" s="26">
        <v>0</v>
      </c>
      <c r="F109" s="12">
        <v>0</v>
      </c>
      <c r="G109" s="12">
        <v>0</v>
      </c>
      <c r="H109" s="12">
        <v>1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1</v>
      </c>
    </row>
    <row r="110" spans="1:16" ht="22.5" x14ac:dyDescent="0.25">
      <c r="A110" s="25" t="s">
        <v>515</v>
      </c>
      <c r="B110" s="25" t="s">
        <v>516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332</v>
      </c>
      <c r="D111" s="12">
        <v>363</v>
      </c>
      <c r="E111" s="26">
        <v>-8.5399449035812702E-2</v>
      </c>
      <c r="F111" s="12">
        <v>3</v>
      </c>
      <c r="G111" s="12">
        <v>1</v>
      </c>
      <c r="H111" s="12">
        <v>42</v>
      </c>
      <c r="I111" s="12">
        <v>23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0">
        <v>28</v>
      </c>
    </row>
    <row r="112" spans="1:16" ht="22.5" x14ac:dyDescent="0.25">
      <c r="A112" s="25" t="s">
        <v>519</v>
      </c>
      <c r="B112" s="25" t="s">
        <v>520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0</v>
      </c>
      <c r="D113" s="12">
        <v>1</v>
      </c>
      <c r="E113" s="26">
        <v>-1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523</v>
      </c>
      <c r="B114" s="25" t="s">
        <v>524</v>
      </c>
      <c r="C114" s="12">
        <v>12</v>
      </c>
      <c r="D114" s="12">
        <v>8</v>
      </c>
      <c r="E114" s="26">
        <v>0.5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2</v>
      </c>
      <c r="D115" s="12">
        <v>0</v>
      </c>
      <c r="E115" s="26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527</v>
      </c>
      <c r="B116" s="25" t="s">
        <v>528</v>
      </c>
      <c r="C116" s="12">
        <v>2</v>
      </c>
      <c r="D116" s="12">
        <v>3</v>
      </c>
      <c r="E116" s="26">
        <v>-0.33333333333333298</v>
      </c>
      <c r="F116" s="12">
        <v>0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0</v>
      </c>
    </row>
    <row r="117" spans="1:16" ht="22.5" x14ac:dyDescent="0.25">
      <c r="A117" s="25" t="s">
        <v>529</v>
      </c>
      <c r="B117" s="25" t="s">
        <v>530</v>
      </c>
      <c r="C117" s="12">
        <v>0</v>
      </c>
      <c r="D117" s="12">
        <v>0</v>
      </c>
      <c r="E117" s="26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4</v>
      </c>
      <c r="D118" s="12">
        <v>0</v>
      </c>
      <c r="E118" s="26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0</v>
      </c>
    </row>
    <row r="119" spans="1:16" ht="22.5" x14ac:dyDescent="0.25">
      <c r="A119" s="25" t="s">
        <v>533</v>
      </c>
      <c r="B119" s="25" t="s">
        <v>534</v>
      </c>
      <c r="C119" s="12">
        <v>0</v>
      </c>
      <c r="D119" s="12">
        <v>0</v>
      </c>
      <c r="E119" s="26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1</v>
      </c>
      <c r="D120" s="12">
        <v>0</v>
      </c>
      <c r="E120" s="26">
        <v>0</v>
      </c>
      <c r="F120" s="12">
        <v>0</v>
      </c>
      <c r="G120" s="12">
        <v>0</v>
      </c>
      <c r="H120" s="12">
        <v>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7</v>
      </c>
      <c r="D121" s="12">
        <v>11</v>
      </c>
      <c r="E121" s="26">
        <v>-0.36363636363636398</v>
      </c>
      <c r="F121" s="12">
        <v>0</v>
      </c>
      <c r="G121" s="12">
        <v>0</v>
      </c>
      <c r="H121" s="12">
        <v>3</v>
      </c>
      <c r="I121" s="12">
        <v>3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20">
        <v>6</v>
      </c>
    </row>
    <row r="122" spans="1:16" x14ac:dyDescent="0.25">
      <c r="A122" s="25" t="s">
        <v>539</v>
      </c>
      <c r="B122" s="25" t="s">
        <v>540</v>
      </c>
      <c r="C122" s="12">
        <v>5</v>
      </c>
      <c r="D122" s="12">
        <v>3</v>
      </c>
      <c r="E122" s="26">
        <v>0.66666666666666696</v>
      </c>
      <c r="F122" s="12">
        <v>0</v>
      </c>
      <c r="G122" s="12">
        <v>0</v>
      </c>
      <c r="H122" s="12">
        <v>0</v>
      </c>
      <c r="I122" s="12">
        <v>7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0">
        <v>3</v>
      </c>
    </row>
    <row r="123" spans="1:16" x14ac:dyDescent="0.25">
      <c r="A123" s="25" t="s">
        <v>541</v>
      </c>
      <c r="B123" s="25" t="s">
        <v>542</v>
      </c>
      <c r="C123" s="12">
        <v>0</v>
      </c>
      <c r="D123" s="12">
        <v>2</v>
      </c>
      <c r="E123" s="26">
        <v>-1</v>
      </c>
      <c r="F123" s="12">
        <v>0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543</v>
      </c>
      <c r="B124" s="25" t="s">
        <v>544</v>
      </c>
      <c r="C124" s="12">
        <v>0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3</v>
      </c>
      <c r="D126" s="12">
        <v>3</v>
      </c>
      <c r="E126" s="26">
        <v>0</v>
      </c>
      <c r="F126" s="12">
        <v>0</v>
      </c>
      <c r="G126" s="12">
        <v>0</v>
      </c>
      <c r="H126" s="12">
        <v>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0">
        <v>0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0</v>
      </c>
      <c r="E127" s="26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0</v>
      </c>
      <c r="D128" s="12">
        <v>0</v>
      </c>
      <c r="E128" s="26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0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0</v>
      </c>
      <c r="D130" s="12">
        <v>0</v>
      </c>
      <c r="E130" s="26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195" t="s">
        <v>557</v>
      </c>
      <c r="B131" s="196"/>
      <c r="C131" s="22">
        <v>3</v>
      </c>
      <c r="D131" s="22">
        <v>4</v>
      </c>
      <c r="E131" s="23">
        <v>-0.25</v>
      </c>
      <c r="F131" s="22">
        <v>0</v>
      </c>
      <c r="G131" s="22">
        <v>0</v>
      </c>
      <c r="H131" s="22">
        <v>1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</v>
      </c>
      <c r="O131" s="22">
        <v>0</v>
      </c>
      <c r="P131" s="24">
        <v>3</v>
      </c>
    </row>
    <row r="132" spans="1:16" x14ac:dyDescent="0.25">
      <c r="A132" s="25" t="s">
        <v>558</v>
      </c>
      <c r="B132" s="25" t="s">
        <v>559</v>
      </c>
      <c r="C132" s="12">
        <v>0</v>
      </c>
      <c r="D132" s="12">
        <v>1</v>
      </c>
      <c r="E132" s="26">
        <v>-1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0">
        <v>0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1</v>
      </c>
      <c r="D134" s="12">
        <v>2</v>
      </c>
      <c r="E134" s="26">
        <v>-0.5</v>
      </c>
      <c r="F134" s="12">
        <v>0</v>
      </c>
      <c r="G134" s="12">
        <v>0</v>
      </c>
      <c r="H134" s="12">
        <v>1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0">
        <v>2</v>
      </c>
    </row>
    <row r="135" spans="1:16" x14ac:dyDescent="0.25">
      <c r="A135" s="25" t="s">
        <v>564</v>
      </c>
      <c r="B135" s="25" t="s">
        <v>565</v>
      </c>
      <c r="C135" s="12">
        <v>2</v>
      </c>
      <c r="D135" s="12">
        <v>1</v>
      </c>
      <c r="E135" s="26">
        <v>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0">
        <v>0</v>
      </c>
    </row>
    <row r="136" spans="1:16" x14ac:dyDescent="0.25">
      <c r="A136" s="25" t="s">
        <v>566</v>
      </c>
      <c r="B136" s="25" t="s">
        <v>567</v>
      </c>
      <c r="C136" s="12">
        <v>0</v>
      </c>
      <c r="D136" s="12">
        <v>0</v>
      </c>
      <c r="E136" s="2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1</v>
      </c>
    </row>
    <row r="137" spans="1:16" x14ac:dyDescent="0.25">
      <c r="A137" s="195" t="s">
        <v>568</v>
      </c>
      <c r="B137" s="196"/>
      <c r="C137" s="22">
        <v>84</v>
      </c>
      <c r="D137" s="22">
        <v>50</v>
      </c>
      <c r="E137" s="23">
        <v>0.68</v>
      </c>
      <c r="F137" s="22">
        <v>0</v>
      </c>
      <c r="G137" s="22">
        <v>0</v>
      </c>
      <c r="H137" s="22">
        <v>20</v>
      </c>
      <c r="I137" s="22">
        <v>7</v>
      </c>
      <c r="J137" s="22">
        <v>0</v>
      </c>
      <c r="K137" s="22">
        <v>0</v>
      </c>
      <c r="L137" s="22">
        <v>0</v>
      </c>
      <c r="M137" s="22">
        <v>0</v>
      </c>
      <c r="N137" s="22">
        <v>55</v>
      </c>
      <c r="O137" s="22">
        <v>0</v>
      </c>
      <c r="P137" s="24">
        <v>5</v>
      </c>
    </row>
    <row r="138" spans="1:16" ht="22.5" x14ac:dyDescent="0.25">
      <c r="A138" s="25" t="s">
        <v>569</v>
      </c>
      <c r="B138" s="25" t="s">
        <v>570</v>
      </c>
      <c r="C138" s="12">
        <v>15</v>
      </c>
      <c r="D138" s="12">
        <v>9</v>
      </c>
      <c r="E138" s="26">
        <v>0.66666666666666696</v>
      </c>
      <c r="F138" s="12">
        <v>0</v>
      </c>
      <c r="G138" s="12">
        <v>0</v>
      </c>
      <c r="H138" s="12">
        <v>3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1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1</v>
      </c>
      <c r="D140" s="12">
        <v>0</v>
      </c>
      <c r="E140" s="26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575</v>
      </c>
      <c r="B141" s="25" t="s">
        <v>576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63</v>
      </c>
      <c r="D142" s="12">
        <v>40</v>
      </c>
      <c r="E142" s="26">
        <v>0.57499999999999996</v>
      </c>
      <c r="F142" s="12">
        <v>0</v>
      </c>
      <c r="G142" s="12">
        <v>0</v>
      </c>
      <c r="H142" s="12">
        <v>14</v>
      </c>
      <c r="I142" s="12">
        <v>4</v>
      </c>
      <c r="J142" s="12">
        <v>0</v>
      </c>
      <c r="K142" s="12">
        <v>0</v>
      </c>
      <c r="L142" s="12">
        <v>0</v>
      </c>
      <c r="M142" s="12">
        <v>0</v>
      </c>
      <c r="N142" s="12">
        <v>55</v>
      </c>
      <c r="O142" s="12">
        <v>0</v>
      </c>
      <c r="P142" s="20">
        <v>3</v>
      </c>
    </row>
    <row r="143" spans="1:16" ht="22.5" x14ac:dyDescent="0.25">
      <c r="A143" s="25" t="s">
        <v>579</v>
      </c>
      <c r="B143" s="25" t="s">
        <v>580</v>
      </c>
      <c r="C143" s="12">
        <v>4</v>
      </c>
      <c r="D143" s="12">
        <v>1</v>
      </c>
      <c r="E143" s="26">
        <v>3</v>
      </c>
      <c r="F143" s="12">
        <v>0</v>
      </c>
      <c r="G143" s="12">
        <v>0</v>
      </c>
      <c r="H143" s="12">
        <v>3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2</v>
      </c>
    </row>
    <row r="144" spans="1:16" x14ac:dyDescent="0.25">
      <c r="A144" s="195" t="s">
        <v>581</v>
      </c>
      <c r="B144" s="196"/>
      <c r="C144" s="22">
        <v>1</v>
      </c>
      <c r="D144" s="22">
        <v>3</v>
      </c>
      <c r="E144" s="23">
        <v>-0.66666666666666696</v>
      </c>
      <c r="F144" s="22">
        <v>0</v>
      </c>
      <c r="G144" s="22">
        <v>0</v>
      </c>
      <c r="H144" s="22">
        <v>1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ht="22.5" x14ac:dyDescent="0.25">
      <c r="A145" s="25" t="s">
        <v>582</v>
      </c>
      <c r="B145" s="25" t="s">
        <v>583</v>
      </c>
      <c r="C145" s="12">
        <v>1</v>
      </c>
      <c r="D145" s="12">
        <v>2</v>
      </c>
      <c r="E145" s="26">
        <v>-0.5</v>
      </c>
      <c r="F145" s="12">
        <v>0</v>
      </c>
      <c r="G145" s="12">
        <v>0</v>
      </c>
      <c r="H145" s="12">
        <v>1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0</v>
      </c>
    </row>
    <row r="146" spans="1:16" ht="22.5" x14ac:dyDescent="0.25">
      <c r="A146" s="25" t="s">
        <v>584</v>
      </c>
      <c r="B146" s="25" t="s">
        <v>585</v>
      </c>
      <c r="C146" s="12">
        <v>0</v>
      </c>
      <c r="D146" s="12">
        <v>1</v>
      </c>
      <c r="E146" s="26">
        <v>-1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0">
        <v>0</v>
      </c>
    </row>
    <row r="147" spans="1:16" x14ac:dyDescent="0.25">
      <c r="A147" s="195" t="s">
        <v>586</v>
      </c>
      <c r="B147" s="196"/>
      <c r="C147" s="22">
        <v>26</v>
      </c>
      <c r="D147" s="22">
        <v>37</v>
      </c>
      <c r="E147" s="23">
        <v>-0.29729729729729698</v>
      </c>
      <c r="F147" s="22">
        <v>0</v>
      </c>
      <c r="G147" s="22">
        <v>1</v>
      </c>
      <c r="H147" s="22">
        <v>21</v>
      </c>
      <c r="I147" s="22">
        <v>6</v>
      </c>
      <c r="J147" s="22">
        <v>0</v>
      </c>
      <c r="K147" s="22">
        <v>0</v>
      </c>
      <c r="L147" s="22">
        <v>0</v>
      </c>
      <c r="M147" s="22">
        <v>0</v>
      </c>
      <c r="N147" s="22">
        <v>12</v>
      </c>
      <c r="O147" s="22">
        <v>0</v>
      </c>
      <c r="P147" s="24">
        <v>4</v>
      </c>
    </row>
    <row r="148" spans="1:16" ht="22.5" x14ac:dyDescent="0.25">
      <c r="A148" s="25" t="s">
        <v>587</v>
      </c>
      <c r="B148" s="25" t="s">
        <v>588</v>
      </c>
      <c r="C148" s="12">
        <v>4</v>
      </c>
      <c r="D148" s="12">
        <v>1</v>
      </c>
      <c r="E148" s="26">
        <v>3</v>
      </c>
      <c r="F148" s="12">
        <v>0</v>
      </c>
      <c r="G148" s="12">
        <v>0</v>
      </c>
      <c r="H148" s="12">
        <v>6</v>
      </c>
      <c r="I148" s="12">
        <v>1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0">
        <v>0</v>
      </c>
    </row>
    <row r="149" spans="1:16" x14ac:dyDescent="0.25">
      <c r="A149" s="25" t="s">
        <v>589</v>
      </c>
      <c r="B149" s="25" t="s">
        <v>590</v>
      </c>
      <c r="C149" s="12">
        <v>0</v>
      </c>
      <c r="D149" s="12">
        <v>1</v>
      </c>
      <c r="E149" s="26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0</v>
      </c>
      <c r="D150" s="12">
        <v>0</v>
      </c>
      <c r="E150" s="26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7</v>
      </c>
      <c r="D151" s="12">
        <v>9</v>
      </c>
      <c r="E151" s="26">
        <v>-0.22222222222222199</v>
      </c>
      <c r="F151" s="12">
        <v>0</v>
      </c>
      <c r="G151" s="12">
        <v>0</v>
      </c>
      <c r="H151" s="12">
        <v>7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0">
        <v>0</v>
      </c>
    </row>
    <row r="152" spans="1:16" ht="33.75" x14ac:dyDescent="0.25">
      <c r="A152" s="25" t="s">
        <v>595</v>
      </c>
      <c r="B152" s="25" t="s">
        <v>596</v>
      </c>
      <c r="C152" s="12">
        <v>0</v>
      </c>
      <c r="D152" s="12">
        <v>0</v>
      </c>
      <c r="E152" s="26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0">
        <v>0</v>
      </c>
    </row>
    <row r="153" spans="1:16" x14ac:dyDescent="0.25">
      <c r="A153" s="25" t="s">
        <v>597</v>
      </c>
      <c r="B153" s="25" t="s">
        <v>598</v>
      </c>
      <c r="C153" s="12">
        <v>0</v>
      </c>
      <c r="D153" s="12">
        <v>1</v>
      </c>
      <c r="E153" s="26">
        <v>-1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0">
        <v>0</v>
      </c>
    </row>
    <row r="154" spans="1:16" x14ac:dyDescent="0.25">
      <c r="A154" s="25" t="s">
        <v>599</v>
      </c>
      <c r="B154" s="25" t="s">
        <v>600</v>
      </c>
      <c r="C154" s="12">
        <v>5</v>
      </c>
      <c r="D154" s="12">
        <v>2</v>
      </c>
      <c r="E154" s="26">
        <v>1.5</v>
      </c>
      <c r="F154" s="12">
        <v>0</v>
      </c>
      <c r="G154" s="12">
        <v>1</v>
      </c>
      <c r="H154" s="12">
        <v>3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6</v>
      </c>
      <c r="O154" s="12">
        <v>0</v>
      </c>
      <c r="P154" s="20">
        <v>2</v>
      </c>
    </row>
    <row r="155" spans="1:16" ht="22.5" x14ac:dyDescent="0.25">
      <c r="A155" s="25" t="s">
        <v>601</v>
      </c>
      <c r="B155" s="25" t="s">
        <v>602</v>
      </c>
      <c r="C155" s="12">
        <v>10</v>
      </c>
      <c r="D155" s="12">
        <v>23</v>
      </c>
      <c r="E155" s="26">
        <v>-0.565217391304348</v>
      </c>
      <c r="F155" s="12">
        <v>0</v>
      </c>
      <c r="G155" s="12">
        <v>0</v>
      </c>
      <c r="H155" s="12">
        <v>5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0">
        <v>2</v>
      </c>
    </row>
    <row r="156" spans="1:16" x14ac:dyDescent="0.25">
      <c r="A156" s="195" t="s">
        <v>603</v>
      </c>
      <c r="B156" s="196"/>
      <c r="C156" s="22">
        <v>16</v>
      </c>
      <c r="D156" s="22">
        <v>33</v>
      </c>
      <c r="E156" s="23">
        <v>-0.51515151515151503</v>
      </c>
      <c r="F156" s="22">
        <v>0</v>
      </c>
      <c r="G156" s="22">
        <v>1</v>
      </c>
      <c r="H156" s="22">
        <v>3</v>
      </c>
      <c r="I156" s="22">
        <v>1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3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0</v>
      </c>
      <c r="E158" s="26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612</v>
      </c>
      <c r="B161" s="25" t="s">
        <v>613</v>
      </c>
      <c r="C161" s="12">
        <v>0</v>
      </c>
      <c r="D161" s="12">
        <v>0</v>
      </c>
      <c r="E161" s="26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0">
        <v>0</v>
      </c>
    </row>
    <row r="162" spans="1:16" x14ac:dyDescent="0.25">
      <c r="A162" s="25" t="s">
        <v>614</v>
      </c>
      <c r="B162" s="25" t="s">
        <v>615</v>
      </c>
      <c r="C162" s="12">
        <v>13</v>
      </c>
      <c r="D162" s="12">
        <v>20</v>
      </c>
      <c r="E162" s="26">
        <v>-0.35</v>
      </c>
      <c r="F162" s="12">
        <v>0</v>
      </c>
      <c r="G162" s="12">
        <v>1</v>
      </c>
      <c r="H162" s="12">
        <v>3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0">
        <v>2</v>
      </c>
    </row>
    <row r="163" spans="1:16" ht="22.5" x14ac:dyDescent="0.25">
      <c r="A163" s="25" t="s">
        <v>616</v>
      </c>
      <c r="B163" s="25" t="s">
        <v>617</v>
      </c>
      <c r="C163" s="12">
        <v>0</v>
      </c>
      <c r="D163" s="12">
        <v>1</v>
      </c>
      <c r="E163" s="26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2</v>
      </c>
      <c r="D164" s="12">
        <v>6</v>
      </c>
      <c r="E164" s="26">
        <v>-0.66666666666666696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620</v>
      </c>
      <c r="B165" s="25" t="s">
        <v>621</v>
      </c>
      <c r="C165" s="12">
        <v>1</v>
      </c>
      <c r="D165" s="12">
        <v>6</v>
      </c>
      <c r="E165" s="26">
        <v>-0.83333333333333304</v>
      </c>
      <c r="F165" s="12">
        <v>0</v>
      </c>
      <c r="G165" s="12">
        <v>0</v>
      </c>
      <c r="H165" s="12">
        <v>0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1</v>
      </c>
    </row>
    <row r="166" spans="1:16" x14ac:dyDescent="0.25">
      <c r="A166" s="195" t="s">
        <v>622</v>
      </c>
      <c r="B166" s="196"/>
      <c r="C166" s="22">
        <v>64</v>
      </c>
      <c r="D166" s="22">
        <v>93</v>
      </c>
      <c r="E166" s="23">
        <v>-0.31182795698924698</v>
      </c>
      <c r="F166" s="22">
        <v>1</v>
      </c>
      <c r="G166" s="22">
        <v>1</v>
      </c>
      <c r="H166" s="22">
        <v>58</v>
      </c>
      <c r="I166" s="22">
        <v>25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11</v>
      </c>
      <c r="P166" s="24">
        <v>45</v>
      </c>
    </row>
    <row r="167" spans="1:16" ht="22.5" x14ac:dyDescent="0.25">
      <c r="A167" s="25" t="s">
        <v>623</v>
      </c>
      <c r="B167" s="25" t="s">
        <v>624</v>
      </c>
      <c r="C167" s="12">
        <v>3</v>
      </c>
      <c r="D167" s="12">
        <v>9</v>
      </c>
      <c r="E167" s="26">
        <v>-0.66666666666666696</v>
      </c>
      <c r="F167" s="12">
        <v>0</v>
      </c>
      <c r="G167" s="12">
        <v>0</v>
      </c>
      <c r="H167" s="12">
        <v>3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0">
        <v>0</v>
      </c>
    </row>
    <row r="168" spans="1:16" ht="22.5" x14ac:dyDescent="0.25">
      <c r="A168" s="25" t="s">
        <v>625</v>
      </c>
      <c r="B168" s="25" t="s">
        <v>626</v>
      </c>
      <c r="C168" s="12">
        <v>0</v>
      </c>
      <c r="D168" s="12">
        <v>0</v>
      </c>
      <c r="E168" s="26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627</v>
      </c>
      <c r="B169" s="25" t="s">
        <v>628</v>
      </c>
      <c r="C169" s="12">
        <v>0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1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0</v>
      </c>
      <c r="D171" s="12">
        <v>0</v>
      </c>
      <c r="E171" s="26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35</v>
      </c>
      <c r="D173" s="12">
        <v>53</v>
      </c>
      <c r="E173" s="26">
        <v>-0.339622641509434</v>
      </c>
      <c r="F173" s="12">
        <v>0</v>
      </c>
      <c r="G173" s="12">
        <v>0</v>
      </c>
      <c r="H173" s="12">
        <v>43</v>
      </c>
      <c r="I173" s="12">
        <v>16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8</v>
      </c>
      <c r="P173" s="20">
        <v>26</v>
      </c>
    </row>
    <row r="174" spans="1:16" ht="22.5" x14ac:dyDescent="0.25">
      <c r="A174" s="25" t="s">
        <v>637</v>
      </c>
      <c r="B174" s="25" t="s">
        <v>638</v>
      </c>
      <c r="C174" s="12">
        <v>17</v>
      </c>
      <c r="D174" s="12">
        <v>25</v>
      </c>
      <c r="E174" s="26">
        <v>-0.32</v>
      </c>
      <c r="F174" s="12">
        <v>1</v>
      </c>
      <c r="G174" s="12">
        <v>1</v>
      </c>
      <c r="H174" s="12">
        <v>8</v>
      </c>
      <c r="I174" s="12">
        <v>7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3</v>
      </c>
      <c r="P174" s="20">
        <v>18</v>
      </c>
    </row>
    <row r="175" spans="1:16" x14ac:dyDescent="0.25">
      <c r="A175" s="25" t="s">
        <v>639</v>
      </c>
      <c r="B175" s="25" t="s">
        <v>640</v>
      </c>
      <c r="C175" s="12">
        <v>8</v>
      </c>
      <c r="D175" s="12">
        <v>6</v>
      </c>
      <c r="E175" s="26">
        <v>0.33333333333333298</v>
      </c>
      <c r="F175" s="12">
        <v>0</v>
      </c>
      <c r="G175" s="12">
        <v>0</v>
      </c>
      <c r="H175" s="12">
        <v>4</v>
      </c>
      <c r="I175" s="12">
        <v>2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0">
        <v>1</v>
      </c>
    </row>
    <row r="176" spans="1:16" ht="22.5" x14ac:dyDescent="0.25">
      <c r="A176" s="25" t="s">
        <v>641</v>
      </c>
      <c r="B176" s="25" t="s">
        <v>642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0</v>
      </c>
    </row>
    <row r="177" spans="1:16" x14ac:dyDescent="0.25">
      <c r="A177" s="25" t="s">
        <v>643</v>
      </c>
      <c r="B177" s="25" t="s">
        <v>644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195" t="s">
        <v>645</v>
      </c>
      <c r="B178" s="196"/>
      <c r="C178" s="22">
        <v>215</v>
      </c>
      <c r="D178" s="22">
        <v>231</v>
      </c>
      <c r="E178" s="23">
        <v>-6.9264069264069306E-2</v>
      </c>
      <c r="F178" s="22">
        <v>536</v>
      </c>
      <c r="G178" s="22">
        <v>420</v>
      </c>
      <c r="H178" s="22">
        <v>116</v>
      </c>
      <c r="I178" s="22">
        <v>82</v>
      </c>
      <c r="J178" s="22">
        <v>0</v>
      </c>
      <c r="K178" s="22">
        <v>0</v>
      </c>
      <c r="L178" s="22">
        <v>0</v>
      </c>
      <c r="M178" s="22">
        <v>0</v>
      </c>
      <c r="N178" s="22">
        <v>14</v>
      </c>
      <c r="O178" s="22">
        <v>0</v>
      </c>
      <c r="P178" s="24">
        <v>591</v>
      </c>
    </row>
    <row r="179" spans="1:16" ht="22.5" x14ac:dyDescent="0.25">
      <c r="A179" s="25" t="s">
        <v>646</v>
      </c>
      <c r="B179" s="25" t="s">
        <v>647</v>
      </c>
      <c r="C179" s="12">
        <v>5</v>
      </c>
      <c r="D179" s="12">
        <v>5</v>
      </c>
      <c r="E179" s="26">
        <v>0</v>
      </c>
      <c r="F179" s="12">
        <v>9</v>
      </c>
      <c r="G179" s="12">
        <v>4</v>
      </c>
      <c r="H179" s="12">
        <v>3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5</v>
      </c>
    </row>
    <row r="180" spans="1:16" ht="22.5" x14ac:dyDescent="0.25">
      <c r="A180" s="25" t="s">
        <v>648</v>
      </c>
      <c r="B180" s="25" t="s">
        <v>649</v>
      </c>
      <c r="C180" s="12">
        <v>115</v>
      </c>
      <c r="D180" s="12">
        <v>126</v>
      </c>
      <c r="E180" s="26">
        <v>-8.7301587301587297E-2</v>
      </c>
      <c r="F180" s="12">
        <v>304</v>
      </c>
      <c r="G180" s="12">
        <v>254</v>
      </c>
      <c r="H180" s="12">
        <v>55</v>
      </c>
      <c r="I180" s="12">
        <v>38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20">
        <v>337</v>
      </c>
    </row>
    <row r="181" spans="1:16" x14ac:dyDescent="0.25">
      <c r="A181" s="25" t="s">
        <v>650</v>
      </c>
      <c r="B181" s="25" t="s">
        <v>651</v>
      </c>
      <c r="C181" s="12">
        <v>16</v>
      </c>
      <c r="D181" s="12">
        <v>22</v>
      </c>
      <c r="E181" s="26">
        <v>-0.27272727272727298</v>
      </c>
      <c r="F181" s="12">
        <v>6</v>
      </c>
      <c r="G181" s="12">
        <v>4</v>
      </c>
      <c r="H181" s="12">
        <v>10</v>
      </c>
      <c r="I181" s="12">
        <v>11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0">
        <v>19</v>
      </c>
    </row>
    <row r="182" spans="1:16" ht="22.5" x14ac:dyDescent="0.25">
      <c r="A182" s="25" t="s">
        <v>652</v>
      </c>
      <c r="B182" s="25" t="s">
        <v>653</v>
      </c>
      <c r="C182" s="12">
        <v>0</v>
      </c>
      <c r="D182" s="12">
        <v>0</v>
      </c>
      <c r="E182" s="26">
        <v>0</v>
      </c>
      <c r="F182" s="12">
        <v>0</v>
      </c>
      <c r="G182" s="12">
        <v>2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0</v>
      </c>
    </row>
    <row r="183" spans="1:16" ht="22.5" x14ac:dyDescent="0.25">
      <c r="A183" s="25" t="s">
        <v>654</v>
      </c>
      <c r="B183" s="25" t="s">
        <v>655</v>
      </c>
      <c r="C183" s="12">
        <v>6</v>
      </c>
      <c r="D183" s="12">
        <v>8</v>
      </c>
      <c r="E183" s="26">
        <v>-0.25</v>
      </c>
      <c r="F183" s="12">
        <v>15</v>
      </c>
      <c r="G183" s="12">
        <v>10</v>
      </c>
      <c r="H183" s="12">
        <v>6</v>
      </c>
      <c r="I183" s="12">
        <v>9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21</v>
      </c>
    </row>
    <row r="184" spans="1:16" ht="22.5" x14ac:dyDescent="0.25">
      <c r="A184" s="25" t="s">
        <v>656</v>
      </c>
      <c r="B184" s="25" t="s">
        <v>657</v>
      </c>
      <c r="C184" s="12">
        <v>71</v>
      </c>
      <c r="D184" s="12">
        <v>68</v>
      </c>
      <c r="E184" s="26">
        <v>4.4117647058823498E-2</v>
      </c>
      <c r="F184" s="12">
        <v>202</v>
      </c>
      <c r="G184" s="12">
        <v>146</v>
      </c>
      <c r="H184" s="12">
        <v>42</v>
      </c>
      <c r="I184" s="12">
        <v>24</v>
      </c>
      <c r="J184" s="12">
        <v>0</v>
      </c>
      <c r="K184" s="12">
        <v>0</v>
      </c>
      <c r="L184" s="12">
        <v>0</v>
      </c>
      <c r="M184" s="12">
        <v>0</v>
      </c>
      <c r="N184" s="12">
        <v>13</v>
      </c>
      <c r="O184" s="12">
        <v>0</v>
      </c>
      <c r="P184" s="20">
        <v>209</v>
      </c>
    </row>
    <row r="185" spans="1:16" ht="22.5" x14ac:dyDescent="0.25">
      <c r="A185" s="25" t="s">
        <v>658</v>
      </c>
      <c r="B185" s="25" t="s">
        <v>659</v>
      </c>
      <c r="C185" s="12">
        <v>2</v>
      </c>
      <c r="D185" s="12">
        <v>2</v>
      </c>
      <c r="E185" s="26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0</v>
      </c>
    </row>
    <row r="186" spans="1:16" x14ac:dyDescent="0.25">
      <c r="A186" s="195" t="s">
        <v>660</v>
      </c>
      <c r="B186" s="196"/>
      <c r="C186" s="22">
        <v>111</v>
      </c>
      <c r="D186" s="22">
        <v>73</v>
      </c>
      <c r="E186" s="23">
        <v>0.52054794520547898</v>
      </c>
      <c r="F186" s="22">
        <v>3</v>
      </c>
      <c r="G186" s="22">
        <v>3</v>
      </c>
      <c r="H186" s="22">
        <v>19</v>
      </c>
      <c r="I186" s="22">
        <v>13</v>
      </c>
      <c r="J186" s="22">
        <v>0</v>
      </c>
      <c r="K186" s="22">
        <v>1</v>
      </c>
      <c r="L186" s="22">
        <v>0</v>
      </c>
      <c r="M186" s="22">
        <v>0</v>
      </c>
      <c r="N186" s="22">
        <v>3</v>
      </c>
      <c r="O186" s="22">
        <v>0</v>
      </c>
      <c r="P186" s="24">
        <v>10</v>
      </c>
    </row>
    <row r="187" spans="1:16" x14ac:dyDescent="0.25">
      <c r="A187" s="25" t="s">
        <v>661</v>
      </c>
      <c r="B187" s="25" t="s">
        <v>662</v>
      </c>
      <c r="C187" s="12">
        <v>2</v>
      </c>
      <c r="D187" s="12">
        <v>1</v>
      </c>
      <c r="E187" s="26">
        <v>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0">
        <v>0</v>
      </c>
    </row>
    <row r="188" spans="1:16" ht="22.5" x14ac:dyDescent="0.25">
      <c r="A188" s="25" t="s">
        <v>663</v>
      </c>
      <c r="B188" s="25" t="s">
        <v>664</v>
      </c>
      <c r="C188" s="12">
        <v>0</v>
      </c>
      <c r="D188" s="12">
        <v>0</v>
      </c>
      <c r="E188" s="26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46</v>
      </c>
      <c r="D189" s="12">
        <v>28</v>
      </c>
      <c r="E189" s="26">
        <v>0.64285714285714302</v>
      </c>
      <c r="F189" s="12">
        <v>3</v>
      </c>
      <c r="G189" s="12">
        <v>2</v>
      </c>
      <c r="H189" s="12">
        <v>8</v>
      </c>
      <c r="I189" s="12">
        <v>3</v>
      </c>
      <c r="J189" s="12">
        <v>0</v>
      </c>
      <c r="K189" s="12">
        <v>0</v>
      </c>
      <c r="L189" s="12">
        <v>0</v>
      </c>
      <c r="M189" s="12">
        <v>0</v>
      </c>
      <c r="N189" s="12">
        <v>3</v>
      </c>
      <c r="O189" s="12">
        <v>0</v>
      </c>
      <c r="P189" s="20">
        <v>6</v>
      </c>
    </row>
    <row r="190" spans="1:16" ht="22.5" x14ac:dyDescent="0.25">
      <c r="A190" s="25" t="s">
        <v>667</v>
      </c>
      <c r="B190" s="25" t="s">
        <v>668</v>
      </c>
      <c r="C190" s="12">
        <v>1</v>
      </c>
      <c r="D190" s="12">
        <v>0</v>
      </c>
      <c r="E190" s="26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0</v>
      </c>
    </row>
    <row r="191" spans="1:16" ht="33.75" x14ac:dyDescent="0.25">
      <c r="A191" s="25" t="s">
        <v>669</v>
      </c>
      <c r="B191" s="25" t="s">
        <v>670</v>
      </c>
      <c r="C191" s="12">
        <v>5</v>
      </c>
      <c r="D191" s="12">
        <v>5</v>
      </c>
      <c r="E191" s="26">
        <v>0</v>
      </c>
      <c r="F191" s="12">
        <v>0</v>
      </c>
      <c r="G191" s="12">
        <v>0</v>
      </c>
      <c r="H191" s="12">
        <v>2</v>
      </c>
      <c r="I191" s="12">
        <v>4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0">
        <v>0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11</v>
      </c>
      <c r="D193" s="12">
        <v>5</v>
      </c>
      <c r="E193" s="26">
        <v>1.2</v>
      </c>
      <c r="F193" s="12">
        <v>0</v>
      </c>
      <c r="G193" s="12">
        <v>0</v>
      </c>
      <c r="H193" s="12">
        <v>1</v>
      </c>
      <c r="I193" s="12">
        <v>2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3</v>
      </c>
    </row>
    <row r="194" spans="1:16" x14ac:dyDescent="0.25">
      <c r="A194" s="25" t="s">
        <v>675</v>
      </c>
      <c r="B194" s="25" t="s">
        <v>676</v>
      </c>
      <c r="C194" s="12">
        <v>4</v>
      </c>
      <c r="D194" s="12">
        <v>0</v>
      </c>
      <c r="E194" s="26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1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679</v>
      </c>
      <c r="B196" s="25" t="s">
        <v>680</v>
      </c>
      <c r="C196" s="12">
        <v>2</v>
      </c>
      <c r="D196" s="12">
        <v>2</v>
      </c>
      <c r="E196" s="26">
        <v>0</v>
      </c>
      <c r="F196" s="12">
        <v>0</v>
      </c>
      <c r="G196" s="12">
        <v>1</v>
      </c>
      <c r="H196" s="12">
        <v>0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0</v>
      </c>
    </row>
    <row r="197" spans="1:16" x14ac:dyDescent="0.25">
      <c r="A197" s="25" t="s">
        <v>681</v>
      </c>
      <c r="B197" s="25" t="s">
        <v>682</v>
      </c>
      <c r="C197" s="12">
        <v>40</v>
      </c>
      <c r="D197" s="12">
        <v>31</v>
      </c>
      <c r="E197" s="26">
        <v>0.29032258064516098</v>
      </c>
      <c r="F197" s="12">
        <v>0</v>
      </c>
      <c r="G197" s="12">
        <v>0</v>
      </c>
      <c r="H197" s="12">
        <v>4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0">
        <v>0</v>
      </c>
    </row>
    <row r="198" spans="1:16" ht="22.5" x14ac:dyDescent="0.25">
      <c r="A198" s="25" t="s">
        <v>683</v>
      </c>
      <c r="B198" s="25" t="s">
        <v>684</v>
      </c>
      <c r="C198" s="12">
        <v>0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0</v>
      </c>
    </row>
    <row r="199" spans="1:16" x14ac:dyDescent="0.25">
      <c r="A199" s="25" t="s">
        <v>685</v>
      </c>
      <c r="B199" s="25" t="s">
        <v>686</v>
      </c>
      <c r="C199" s="12">
        <v>0</v>
      </c>
      <c r="D199" s="12">
        <v>1</v>
      </c>
      <c r="E199" s="26">
        <v>-1</v>
      </c>
      <c r="F199" s="12">
        <v>0</v>
      </c>
      <c r="G199" s="12">
        <v>0</v>
      </c>
      <c r="H199" s="12">
        <v>4</v>
      </c>
      <c r="I199" s="12">
        <v>2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0">
        <v>0</v>
      </c>
    </row>
    <row r="200" spans="1:16" ht="22.5" x14ac:dyDescent="0.25">
      <c r="A200" s="25" t="s">
        <v>687</v>
      </c>
      <c r="B200" s="25" t="s">
        <v>688</v>
      </c>
      <c r="C200" s="12">
        <v>0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5" t="s">
        <v>689</v>
      </c>
      <c r="B201" s="196"/>
      <c r="C201" s="22">
        <v>21</v>
      </c>
      <c r="D201" s="22">
        <v>17</v>
      </c>
      <c r="E201" s="23">
        <v>0.23529411764705899</v>
      </c>
      <c r="F201" s="22">
        <v>1</v>
      </c>
      <c r="G201" s="22">
        <v>2</v>
      </c>
      <c r="H201" s="22">
        <v>2</v>
      </c>
      <c r="I201" s="22">
        <v>1</v>
      </c>
      <c r="J201" s="22">
        <v>0</v>
      </c>
      <c r="K201" s="22">
        <v>0</v>
      </c>
      <c r="L201" s="22">
        <v>0</v>
      </c>
      <c r="M201" s="22">
        <v>0</v>
      </c>
      <c r="N201" s="22">
        <v>5</v>
      </c>
      <c r="O201" s="22">
        <v>0</v>
      </c>
      <c r="P201" s="24">
        <v>11</v>
      </c>
    </row>
    <row r="202" spans="1:16" x14ac:dyDescent="0.25">
      <c r="A202" s="25" t="s">
        <v>690</v>
      </c>
      <c r="B202" s="25" t="s">
        <v>691</v>
      </c>
      <c r="C202" s="12">
        <v>6</v>
      </c>
      <c r="D202" s="12">
        <v>3</v>
      </c>
      <c r="E202" s="26">
        <v>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5</v>
      </c>
      <c r="O202" s="12">
        <v>0</v>
      </c>
      <c r="P202" s="20">
        <v>1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0</v>
      </c>
      <c r="D204" s="12">
        <v>0</v>
      </c>
      <c r="E204" s="26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696</v>
      </c>
      <c r="B205" s="25" t="s">
        <v>697</v>
      </c>
      <c r="C205" s="12">
        <v>1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1</v>
      </c>
    </row>
    <row r="206" spans="1:16" ht="22.5" x14ac:dyDescent="0.25">
      <c r="A206" s="25" t="s">
        <v>698</v>
      </c>
      <c r="B206" s="25" t="s">
        <v>699</v>
      </c>
      <c r="C206" s="12">
        <v>10</v>
      </c>
      <c r="D206" s="12">
        <v>9</v>
      </c>
      <c r="E206" s="26">
        <v>0.11111111111111099</v>
      </c>
      <c r="F206" s="12">
        <v>1</v>
      </c>
      <c r="G206" s="12">
        <v>2</v>
      </c>
      <c r="H206" s="12">
        <v>2</v>
      </c>
      <c r="I206" s="12">
        <v>1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0">
        <v>4</v>
      </c>
    </row>
    <row r="207" spans="1:16" ht="22.5" x14ac:dyDescent="0.25">
      <c r="A207" s="25" t="s">
        <v>700</v>
      </c>
      <c r="B207" s="25" t="s">
        <v>701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0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1</v>
      </c>
    </row>
    <row r="211" spans="1:16" ht="22.5" x14ac:dyDescent="0.25">
      <c r="A211" s="25" t="s">
        <v>708</v>
      </c>
      <c r="B211" s="25" t="s">
        <v>709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0</v>
      </c>
      <c r="D212" s="12">
        <v>1</v>
      </c>
      <c r="E212" s="26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0">
        <v>2</v>
      </c>
    </row>
    <row r="213" spans="1:16" x14ac:dyDescent="0.25">
      <c r="A213" s="25" t="s">
        <v>712</v>
      </c>
      <c r="B213" s="25" t="s">
        <v>713</v>
      </c>
      <c r="C213" s="12">
        <v>0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0">
        <v>1</v>
      </c>
    </row>
    <row r="214" spans="1:16" x14ac:dyDescent="0.25">
      <c r="A214" s="25" t="s">
        <v>714</v>
      </c>
      <c r="B214" s="25" t="s">
        <v>715</v>
      </c>
      <c r="C214" s="12">
        <v>2</v>
      </c>
      <c r="D214" s="12">
        <v>0</v>
      </c>
      <c r="E214" s="26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0">
        <v>0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2</v>
      </c>
      <c r="D217" s="12">
        <v>1</v>
      </c>
      <c r="E217" s="26">
        <v>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1</v>
      </c>
    </row>
    <row r="218" spans="1:16" ht="33.75" x14ac:dyDescent="0.25">
      <c r="A218" s="25" t="s">
        <v>722</v>
      </c>
      <c r="B218" s="25" t="s">
        <v>723</v>
      </c>
      <c r="C218" s="12">
        <v>0</v>
      </c>
      <c r="D218" s="12">
        <v>3</v>
      </c>
      <c r="E218" s="26">
        <v>-1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0</v>
      </c>
      <c r="D222" s="12">
        <v>0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5" t="s">
        <v>732</v>
      </c>
      <c r="B223" s="196"/>
      <c r="C223" s="22">
        <v>325</v>
      </c>
      <c r="D223" s="22">
        <v>345</v>
      </c>
      <c r="E223" s="23">
        <v>-5.7971014492753603E-2</v>
      </c>
      <c r="F223" s="22">
        <v>67</v>
      </c>
      <c r="G223" s="22">
        <v>27</v>
      </c>
      <c r="H223" s="22">
        <v>148</v>
      </c>
      <c r="I223" s="22">
        <v>67</v>
      </c>
      <c r="J223" s="22">
        <v>0</v>
      </c>
      <c r="K223" s="22">
        <v>0</v>
      </c>
      <c r="L223" s="22">
        <v>0</v>
      </c>
      <c r="M223" s="22">
        <v>0</v>
      </c>
      <c r="N223" s="22">
        <v>2</v>
      </c>
      <c r="O223" s="22">
        <v>7</v>
      </c>
      <c r="P223" s="24">
        <v>84</v>
      </c>
    </row>
    <row r="224" spans="1:16" x14ac:dyDescent="0.25">
      <c r="A224" s="25" t="s">
        <v>733</v>
      </c>
      <c r="B224" s="25" t="s">
        <v>734</v>
      </c>
      <c r="C224" s="12">
        <v>1</v>
      </c>
      <c r="D224" s="12">
        <v>1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1</v>
      </c>
      <c r="D229" s="12">
        <v>0</v>
      </c>
      <c r="E229" s="26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3</v>
      </c>
      <c r="D230" s="12">
        <v>1</v>
      </c>
      <c r="E230" s="26">
        <v>2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0</v>
      </c>
    </row>
    <row r="231" spans="1:16" x14ac:dyDescent="0.25">
      <c r="A231" s="25" t="s">
        <v>747</v>
      </c>
      <c r="B231" s="25" t="s">
        <v>748</v>
      </c>
      <c r="C231" s="12">
        <v>15</v>
      </c>
      <c r="D231" s="12">
        <v>11</v>
      </c>
      <c r="E231" s="26">
        <v>0.36363636363636398</v>
      </c>
      <c r="F231" s="12">
        <v>0</v>
      </c>
      <c r="G231" s="12">
        <v>0</v>
      </c>
      <c r="H231" s="12">
        <v>7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0">
        <v>1</v>
      </c>
    </row>
    <row r="232" spans="1:16" x14ac:dyDescent="0.25">
      <c r="A232" s="25" t="s">
        <v>749</v>
      </c>
      <c r="B232" s="25" t="s">
        <v>750</v>
      </c>
      <c r="C232" s="12">
        <v>10</v>
      </c>
      <c r="D232" s="12">
        <v>5</v>
      </c>
      <c r="E232" s="26">
        <v>1</v>
      </c>
      <c r="F232" s="12">
        <v>0</v>
      </c>
      <c r="G232" s="12">
        <v>0</v>
      </c>
      <c r="H232" s="12">
        <v>1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1</v>
      </c>
    </row>
    <row r="233" spans="1:16" x14ac:dyDescent="0.25">
      <c r="A233" s="25" t="s">
        <v>751</v>
      </c>
      <c r="B233" s="25" t="s">
        <v>752</v>
      </c>
      <c r="C233" s="12">
        <v>9</v>
      </c>
      <c r="D233" s="12">
        <v>4</v>
      </c>
      <c r="E233" s="26">
        <v>1.25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0">
        <v>0</v>
      </c>
    </row>
    <row r="234" spans="1:16" ht="22.5" x14ac:dyDescent="0.25">
      <c r="A234" s="25" t="s">
        <v>753</v>
      </c>
      <c r="B234" s="25" t="s">
        <v>754</v>
      </c>
      <c r="C234" s="12">
        <v>2</v>
      </c>
      <c r="D234" s="12">
        <v>9</v>
      </c>
      <c r="E234" s="26">
        <v>-0.77777777777777801</v>
      </c>
      <c r="F234" s="12">
        <v>0</v>
      </c>
      <c r="G234" s="12">
        <v>0</v>
      </c>
      <c r="H234" s="12">
        <v>1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0</v>
      </c>
    </row>
    <row r="235" spans="1:16" ht="33.75" x14ac:dyDescent="0.25">
      <c r="A235" s="25" t="s">
        <v>755</v>
      </c>
      <c r="B235" s="25" t="s">
        <v>756</v>
      </c>
      <c r="C235" s="12">
        <v>10</v>
      </c>
      <c r="D235" s="12">
        <v>1</v>
      </c>
      <c r="E235" s="26">
        <v>9</v>
      </c>
      <c r="F235" s="12">
        <v>0</v>
      </c>
      <c r="G235" s="12">
        <v>0</v>
      </c>
      <c r="H235" s="12">
        <v>0</v>
      </c>
      <c r="I235" s="12">
        <v>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1</v>
      </c>
    </row>
    <row r="236" spans="1:16" x14ac:dyDescent="0.25">
      <c r="A236" s="25" t="s">
        <v>757</v>
      </c>
      <c r="B236" s="25" t="s">
        <v>758</v>
      </c>
      <c r="C236" s="12">
        <v>0</v>
      </c>
      <c r="D236" s="12">
        <v>4</v>
      </c>
      <c r="E236" s="26">
        <v>-1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0">
        <v>0</v>
      </c>
    </row>
    <row r="237" spans="1:16" ht="22.5" x14ac:dyDescent="0.25">
      <c r="A237" s="25" t="s">
        <v>759</v>
      </c>
      <c r="B237" s="25" t="s">
        <v>760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274</v>
      </c>
      <c r="D238" s="12">
        <v>307</v>
      </c>
      <c r="E238" s="26">
        <v>-0.10749185667752401</v>
      </c>
      <c r="F238" s="12">
        <v>67</v>
      </c>
      <c r="G238" s="12">
        <v>27</v>
      </c>
      <c r="H238" s="12">
        <v>139</v>
      </c>
      <c r="I238" s="12">
        <v>61</v>
      </c>
      <c r="J238" s="12">
        <v>0</v>
      </c>
      <c r="K238" s="12">
        <v>0</v>
      </c>
      <c r="L238" s="12">
        <v>0</v>
      </c>
      <c r="M238" s="12">
        <v>0</v>
      </c>
      <c r="N238" s="12">
        <v>1</v>
      </c>
      <c r="O238" s="12">
        <v>7</v>
      </c>
      <c r="P238" s="20">
        <v>81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0</v>
      </c>
      <c r="E241" s="26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2</v>
      </c>
      <c r="E242" s="26">
        <v>-1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5" t="s">
        <v>773</v>
      </c>
      <c r="B244" s="196"/>
      <c r="C244" s="22">
        <v>2</v>
      </c>
      <c r="D244" s="22">
        <v>1</v>
      </c>
      <c r="E244" s="23">
        <v>1</v>
      </c>
      <c r="F244" s="22">
        <v>0</v>
      </c>
      <c r="G244" s="22">
        <v>0</v>
      </c>
      <c r="H244" s="22">
        <v>1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4">
        <v>2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2</v>
      </c>
      <c r="D249" s="12">
        <v>0</v>
      </c>
      <c r="E249" s="26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0">
        <v>2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0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792</v>
      </c>
      <c r="B254" s="25" t="s">
        <v>793</v>
      </c>
      <c r="C254" s="12">
        <v>0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0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0</v>
      </c>
      <c r="D258" s="12">
        <v>1</v>
      </c>
      <c r="E258" s="26">
        <v>-1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0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5" t="s">
        <v>826</v>
      </c>
      <c r="B271" s="196"/>
      <c r="C271" s="22">
        <v>116</v>
      </c>
      <c r="D271" s="22">
        <v>109</v>
      </c>
      <c r="E271" s="23">
        <v>6.4220183486238494E-2</v>
      </c>
      <c r="F271" s="22">
        <v>20</v>
      </c>
      <c r="G271" s="22">
        <v>11</v>
      </c>
      <c r="H271" s="22">
        <v>71</v>
      </c>
      <c r="I271" s="22">
        <v>49</v>
      </c>
      <c r="J271" s="22">
        <v>0</v>
      </c>
      <c r="K271" s="22">
        <v>0</v>
      </c>
      <c r="L271" s="22">
        <v>0</v>
      </c>
      <c r="M271" s="22">
        <v>0</v>
      </c>
      <c r="N271" s="22">
        <v>1</v>
      </c>
      <c r="O271" s="22">
        <v>0</v>
      </c>
      <c r="P271" s="24">
        <v>86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38</v>
      </c>
      <c r="D273" s="12">
        <v>32</v>
      </c>
      <c r="E273" s="26">
        <v>0.1875</v>
      </c>
      <c r="F273" s="12">
        <v>4</v>
      </c>
      <c r="G273" s="12">
        <v>3</v>
      </c>
      <c r="H273" s="12">
        <v>20</v>
      </c>
      <c r="I273" s="12">
        <v>25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0">
        <v>54</v>
      </c>
    </row>
    <row r="274" spans="1:16" ht="33.75" x14ac:dyDescent="0.25">
      <c r="A274" s="25" t="s">
        <v>831</v>
      </c>
      <c r="B274" s="25" t="s">
        <v>832</v>
      </c>
      <c r="C274" s="12">
        <v>63</v>
      </c>
      <c r="D274" s="12">
        <v>59</v>
      </c>
      <c r="E274" s="26">
        <v>6.7796610169491497E-2</v>
      </c>
      <c r="F274" s="12">
        <v>13</v>
      </c>
      <c r="G274" s="12">
        <v>7</v>
      </c>
      <c r="H274" s="12">
        <v>51</v>
      </c>
      <c r="I274" s="12">
        <v>24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0">
        <v>27</v>
      </c>
    </row>
    <row r="275" spans="1:16" ht="22.5" x14ac:dyDescent="0.25">
      <c r="A275" s="25" t="s">
        <v>833</v>
      </c>
      <c r="B275" s="25" t="s">
        <v>834</v>
      </c>
      <c r="C275" s="12">
        <v>0</v>
      </c>
      <c r="D275" s="12">
        <v>1</v>
      </c>
      <c r="E275" s="26">
        <v>-1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1</v>
      </c>
    </row>
    <row r="276" spans="1:16" x14ac:dyDescent="0.25">
      <c r="A276" s="25" t="s">
        <v>835</v>
      </c>
      <c r="B276" s="25" t="s">
        <v>836</v>
      </c>
      <c r="C276" s="12">
        <v>2</v>
      </c>
      <c r="D276" s="12">
        <v>0</v>
      </c>
      <c r="E276" s="26">
        <v>0</v>
      </c>
      <c r="F276" s="12">
        <v>2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0</v>
      </c>
    </row>
    <row r="277" spans="1:16" x14ac:dyDescent="0.25">
      <c r="A277" s="25" t="s">
        <v>837</v>
      </c>
      <c r="B277" s="25" t="s">
        <v>838</v>
      </c>
      <c r="C277" s="12">
        <v>1</v>
      </c>
      <c r="D277" s="12">
        <v>0</v>
      </c>
      <c r="E277" s="26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0">
        <v>0</v>
      </c>
    </row>
    <row r="278" spans="1:16" ht="22.5" x14ac:dyDescent="0.25">
      <c r="A278" s="25" t="s">
        <v>839</v>
      </c>
      <c r="B278" s="25" t="s">
        <v>840</v>
      </c>
      <c r="C278" s="12">
        <v>9</v>
      </c>
      <c r="D278" s="12">
        <v>15</v>
      </c>
      <c r="E278" s="26">
        <v>-0.4</v>
      </c>
      <c r="F278" s="12">
        <v>1</v>
      </c>
      <c r="G278" s="12">
        <v>1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1</v>
      </c>
      <c r="O278" s="12">
        <v>0</v>
      </c>
      <c r="P278" s="20">
        <v>4</v>
      </c>
    </row>
    <row r="279" spans="1:16" ht="22.5" x14ac:dyDescent="0.25">
      <c r="A279" s="25" t="s">
        <v>841</v>
      </c>
      <c r="B279" s="25" t="s">
        <v>842</v>
      </c>
      <c r="C279" s="12">
        <v>1</v>
      </c>
      <c r="D279" s="12">
        <v>1</v>
      </c>
      <c r="E279" s="26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843</v>
      </c>
      <c r="B280" s="25" t="s">
        <v>844</v>
      </c>
      <c r="C280" s="12">
        <v>0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0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0</v>
      </c>
      <c r="E288" s="26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0</v>
      </c>
      <c r="D291" s="12">
        <v>0</v>
      </c>
      <c r="E291" s="26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0">
        <v>0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0</v>
      </c>
      <c r="D294" s="12">
        <v>0</v>
      </c>
      <c r="E294" s="26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0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2</v>
      </c>
      <c r="D296" s="12">
        <v>1</v>
      </c>
      <c r="E296" s="26">
        <v>1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5" t="s">
        <v>885</v>
      </c>
      <c r="B301" s="196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5" t="s">
        <v>892</v>
      </c>
      <c r="B305" s="196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0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5" t="s">
        <v>905</v>
      </c>
      <c r="B312" s="196"/>
      <c r="C312" s="22">
        <v>1</v>
      </c>
      <c r="D312" s="22">
        <v>1</v>
      </c>
      <c r="E312" s="23">
        <v>0</v>
      </c>
      <c r="F312" s="22">
        <v>1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2</v>
      </c>
    </row>
    <row r="313" spans="1:16" x14ac:dyDescent="0.25">
      <c r="A313" s="25" t="s">
        <v>906</v>
      </c>
      <c r="B313" s="25" t="s">
        <v>907</v>
      </c>
      <c r="C313" s="12">
        <v>0</v>
      </c>
      <c r="D313" s="12">
        <v>0</v>
      </c>
      <c r="E313" s="26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0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1</v>
      </c>
      <c r="D315" s="12">
        <v>1</v>
      </c>
      <c r="E315" s="26">
        <v>0</v>
      </c>
      <c r="F315" s="12">
        <v>1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2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5" t="s">
        <v>916</v>
      </c>
      <c r="B318" s="196"/>
      <c r="C318" s="22">
        <v>4</v>
      </c>
      <c r="D318" s="22">
        <v>13</v>
      </c>
      <c r="E318" s="23">
        <v>-0.69230769230769196</v>
      </c>
      <c r="F318" s="22">
        <v>0</v>
      </c>
      <c r="G318" s="22">
        <v>0</v>
      </c>
      <c r="H318" s="22">
        <v>5</v>
      </c>
      <c r="I318" s="22">
        <v>2</v>
      </c>
      <c r="J318" s="22">
        <v>0</v>
      </c>
      <c r="K318" s="22">
        <v>0</v>
      </c>
      <c r="L318" s="22">
        <v>0</v>
      </c>
      <c r="M318" s="22">
        <v>0</v>
      </c>
      <c r="N318" s="22">
        <v>4</v>
      </c>
      <c r="O318" s="22">
        <v>0</v>
      </c>
      <c r="P318" s="24">
        <v>0</v>
      </c>
    </row>
    <row r="319" spans="1:16" x14ac:dyDescent="0.25">
      <c r="A319" s="25" t="s">
        <v>917</v>
      </c>
      <c r="B319" s="25" t="s">
        <v>918</v>
      </c>
      <c r="C319" s="12">
        <v>4</v>
      </c>
      <c r="D319" s="12">
        <v>13</v>
      </c>
      <c r="E319" s="26">
        <v>-0.69230769230769196</v>
      </c>
      <c r="F319" s="12">
        <v>0</v>
      </c>
      <c r="G319" s="12">
        <v>0</v>
      </c>
      <c r="H319" s="12">
        <v>5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4</v>
      </c>
      <c r="O319" s="12">
        <v>0</v>
      </c>
      <c r="P319" s="20">
        <v>0</v>
      </c>
    </row>
    <row r="320" spans="1:16" x14ac:dyDescent="0.25">
      <c r="A320" s="195" t="s">
        <v>919</v>
      </c>
      <c r="B320" s="196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5" t="s">
        <v>924</v>
      </c>
      <c r="B323" s="196"/>
      <c r="C323" s="22">
        <v>1974</v>
      </c>
      <c r="D323" s="22">
        <v>2164</v>
      </c>
      <c r="E323" s="23">
        <v>-8.7800369685767099E-2</v>
      </c>
      <c r="F323" s="22">
        <v>3</v>
      </c>
      <c r="G323" s="22">
        <v>0</v>
      </c>
      <c r="H323" s="22">
        <v>52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29</v>
      </c>
      <c r="O323" s="22">
        <v>0</v>
      </c>
      <c r="P323" s="24">
        <v>0</v>
      </c>
    </row>
    <row r="324" spans="1:16" x14ac:dyDescent="0.25">
      <c r="A324" s="25" t="s">
        <v>925</v>
      </c>
      <c r="B324" s="25" t="s">
        <v>926</v>
      </c>
      <c r="C324" s="12">
        <v>1974</v>
      </c>
      <c r="D324" s="12">
        <v>2164</v>
      </c>
      <c r="E324" s="26">
        <v>-8.7800369685767099E-2</v>
      </c>
      <c r="F324" s="12">
        <v>3</v>
      </c>
      <c r="G324" s="12">
        <v>0</v>
      </c>
      <c r="H324" s="12">
        <v>52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29</v>
      </c>
      <c r="O324" s="12">
        <v>0</v>
      </c>
      <c r="P324" s="20">
        <v>0</v>
      </c>
    </row>
    <row r="325" spans="1:16" x14ac:dyDescent="0.25">
      <c r="A325" s="195" t="s">
        <v>927</v>
      </c>
      <c r="B325" s="196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0</v>
      </c>
      <c r="D328" s="12">
        <v>0</v>
      </c>
      <c r="E328" s="26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5" t="s">
        <v>950</v>
      </c>
      <c r="B337" s="196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5" t="s">
        <v>953</v>
      </c>
      <c r="B339" s="196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7" t="s">
        <v>956</v>
      </c>
      <c r="B341" s="198"/>
      <c r="C341" s="27">
        <v>7573</v>
      </c>
      <c r="D341" s="27">
        <v>8108</v>
      </c>
      <c r="E341" s="28">
        <v>-6.5984213122841598E-2</v>
      </c>
      <c r="F341" s="27">
        <v>831</v>
      </c>
      <c r="G341" s="27">
        <v>546</v>
      </c>
      <c r="H341" s="27">
        <v>1578</v>
      </c>
      <c r="I341" s="27">
        <v>718</v>
      </c>
      <c r="J341" s="27">
        <v>23</v>
      </c>
      <c r="K341" s="27">
        <v>15</v>
      </c>
      <c r="L341" s="27">
        <v>0</v>
      </c>
      <c r="M341" s="27">
        <v>1</v>
      </c>
      <c r="N341" s="27">
        <v>172</v>
      </c>
      <c r="O341" s="27">
        <v>44</v>
      </c>
      <c r="P341" s="27">
        <v>1459</v>
      </c>
    </row>
    <row r="342" spans="1:16" x14ac:dyDescent="0.25">
      <c r="A342" s="16"/>
    </row>
  </sheetData>
  <sheetProtection algorithmName="SHA-512" hashValue="TBKKrnCFTSb3ihCQbzdxow+TEZyPKltwfkNHyseUHKGuEt7NArIxg5geQOKMtv1Z8oWSkBWRqYNFFMHpnzXIAw==" saltValue="LANxm5WlYjpTid+sH0XTm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8" t="s">
        <v>960</v>
      </c>
      <c r="B7" s="11" t="s">
        <v>961</v>
      </c>
      <c r="C7" s="20">
        <v>0</v>
      </c>
    </row>
    <row r="8" spans="1:3" x14ac:dyDescent="0.25">
      <c r="A8" s="189"/>
      <c r="B8" s="11" t="s">
        <v>334</v>
      </c>
      <c r="C8" s="20">
        <v>55</v>
      </c>
    </row>
    <row r="9" spans="1:3" x14ac:dyDescent="0.25">
      <c r="A9" s="189"/>
      <c r="B9" s="11" t="s">
        <v>962</v>
      </c>
      <c r="C9" s="20">
        <v>19</v>
      </c>
    </row>
    <row r="10" spans="1:3" x14ac:dyDescent="0.25">
      <c r="A10" s="189"/>
      <c r="B10" s="11" t="s">
        <v>963</v>
      </c>
      <c r="C10" s="20">
        <v>7</v>
      </c>
    </row>
    <row r="11" spans="1:3" x14ac:dyDescent="0.25">
      <c r="A11" s="189"/>
      <c r="B11" s="11" t="s">
        <v>964</v>
      </c>
      <c r="C11" s="20">
        <v>11</v>
      </c>
    </row>
    <row r="12" spans="1:3" x14ac:dyDescent="0.25">
      <c r="A12" s="189"/>
      <c r="B12" s="11" t="s">
        <v>965</v>
      </c>
      <c r="C12" s="20">
        <v>3</v>
      </c>
    </row>
    <row r="13" spans="1:3" x14ac:dyDescent="0.25">
      <c r="A13" s="189"/>
      <c r="B13" s="11" t="s">
        <v>966</v>
      </c>
      <c r="C13" s="20">
        <v>19</v>
      </c>
    </row>
    <row r="14" spans="1:3" x14ac:dyDescent="0.25">
      <c r="A14" s="189"/>
      <c r="B14" s="11" t="s">
        <v>518</v>
      </c>
      <c r="C14" s="20">
        <v>55</v>
      </c>
    </row>
    <row r="15" spans="1:3" x14ac:dyDescent="0.25">
      <c r="A15" s="189"/>
      <c r="B15" s="11" t="s">
        <v>967</v>
      </c>
      <c r="C15" s="20">
        <v>7</v>
      </c>
    </row>
    <row r="16" spans="1:3" x14ac:dyDescent="0.25">
      <c r="A16" s="189"/>
      <c r="B16" s="11" t="s">
        <v>968</v>
      </c>
      <c r="C16" s="20">
        <v>0</v>
      </c>
    </row>
    <row r="17" spans="1:3" x14ac:dyDescent="0.25">
      <c r="A17" s="189"/>
      <c r="B17" s="11" t="s">
        <v>651</v>
      </c>
      <c r="C17" s="20">
        <v>0</v>
      </c>
    </row>
    <row r="18" spans="1:3" x14ac:dyDescent="0.25">
      <c r="A18" s="189"/>
      <c r="B18" s="11" t="s">
        <v>969</v>
      </c>
      <c r="C18" s="20">
        <v>16</v>
      </c>
    </row>
    <row r="19" spans="1:3" x14ac:dyDescent="0.25">
      <c r="A19" s="189"/>
      <c r="B19" s="11" t="s">
        <v>970</v>
      </c>
      <c r="C19" s="20">
        <v>9</v>
      </c>
    </row>
    <row r="20" spans="1:3" x14ac:dyDescent="0.25">
      <c r="A20" s="189"/>
      <c r="B20" s="11" t="s">
        <v>971</v>
      </c>
      <c r="C20" s="20">
        <v>1</v>
      </c>
    </row>
    <row r="21" spans="1:3" x14ac:dyDescent="0.25">
      <c r="A21" s="189"/>
      <c r="B21" s="11" t="s">
        <v>972</v>
      </c>
      <c r="C21" s="20">
        <v>1</v>
      </c>
    </row>
    <row r="22" spans="1:3" x14ac:dyDescent="0.25">
      <c r="A22" s="189"/>
      <c r="B22" s="11" t="s">
        <v>973</v>
      </c>
      <c r="C22" s="20">
        <v>6</v>
      </c>
    </row>
    <row r="23" spans="1:3" x14ac:dyDescent="0.25">
      <c r="A23" s="189"/>
      <c r="B23" s="11" t="s">
        <v>974</v>
      </c>
      <c r="C23" s="20">
        <v>1</v>
      </c>
    </row>
    <row r="24" spans="1:3" x14ac:dyDescent="0.25">
      <c r="A24" s="189"/>
      <c r="B24" s="11" t="s">
        <v>111</v>
      </c>
      <c r="C24" s="20">
        <v>162</v>
      </c>
    </row>
    <row r="25" spans="1:3" x14ac:dyDescent="0.25">
      <c r="A25" s="189"/>
      <c r="B25" s="11" t="s">
        <v>975</v>
      </c>
      <c r="C25" s="20">
        <v>20</v>
      </c>
    </row>
    <row r="26" spans="1:3" x14ac:dyDescent="0.25">
      <c r="A26" s="190"/>
      <c r="B26" s="11" t="s">
        <v>976</v>
      </c>
      <c r="C26" s="20">
        <v>1</v>
      </c>
    </row>
    <row r="27" spans="1:3" x14ac:dyDescent="0.25">
      <c r="A27" s="188" t="s">
        <v>977</v>
      </c>
      <c r="B27" s="11" t="s">
        <v>978</v>
      </c>
      <c r="C27" s="20">
        <v>34</v>
      </c>
    </row>
    <row r="28" spans="1:3" x14ac:dyDescent="0.25">
      <c r="A28" s="189"/>
      <c r="B28" s="11" t="s">
        <v>979</v>
      </c>
      <c r="C28" s="20">
        <v>88</v>
      </c>
    </row>
    <row r="29" spans="1:3" x14ac:dyDescent="0.25">
      <c r="A29" s="190"/>
      <c r="B29" s="11" t="s">
        <v>980</v>
      </c>
      <c r="C29" s="20">
        <v>2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77</v>
      </c>
    </row>
    <row r="34" spans="1:3" x14ac:dyDescent="0.25">
      <c r="A34" s="188" t="s">
        <v>983</v>
      </c>
      <c r="B34" s="11" t="s">
        <v>984</v>
      </c>
      <c r="C34" s="20">
        <v>3</v>
      </c>
    </row>
    <row r="35" spans="1:3" x14ac:dyDescent="0.25">
      <c r="A35" s="189"/>
      <c r="B35" s="11" t="s">
        <v>985</v>
      </c>
      <c r="C35" s="20">
        <v>4</v>
      </c>
    </row>
    <row r="36" spans="1:3" x14ac:dyDescent="0.25">
      <c r="A36" s="189"/>
      <c r="B36" s="11" t="s">
        <v>986</v>
      </c>
      <c r="C36" s="20">
        <v>0</v>
      </c>
    </row>
    <row r="37" spans="1:3" x14ac:dyDescent="0.25">
      <c r="A37" s="190"/>
      <c r="B37" s="11" t="s">
        <v>987</v>
      </c>
      <c r="C37" s="20">
        <v>10</v>
      </c>
    </row>
    <row r="38" spans="1:3" x14ac:dyDescent="0.25">
      <c r="A38" s="10" t="s">
        <v>988</v>
      </c>
      <c r="B38" s="15"/>
      <c r="C38" s="20">
        <v>0</v>
      </c>
    </row>
    <row r="39" spans="1:3" x14ac:dyDescent="0.25">
      <c r="A39" s="10" t="s">
        <v>989</v>
      </c>
      <c r="B39" s="15"/>
      <c r="C39" s="20">
        <v>25</v>
      </c>
    </row>
    <row r="40" spans="1:3" x14ac:dyDescent="0.25">
      <c r="A40" s="10" t="s">
        <v>990</v>
      </c>
      <c r="B40" s="15"/>
      <c r="C40" s="20">
        <v>1</v>
      </c>
    </row>
    <row r="41" spans="1:3" x14ac:dyDescent="0.25">
      <c r="A41" s="10" t="s">
        <v>991</v>
      </c>
      <c r="B41" s="15"/>
      <c r="C41" s="20">
        <v>15</v>
      </c>
    </row>
    <row r="42" spans="1:3" x14ac:dyDescent="0.25">
      <c r="A42" s="10" t="s">
        <v>992</v>
      </c>
      <c r="B42" s="15"/>
      <c r="C42" s="20">
        <v>0</v>
      </c>
    </row>
    <row r="43" spans="1:3" x14ac:dyDescent="0.25">
      <c r="A43" s="10" t="s">
        <v>993</v>
      </c>
      <c r="B43" s="15"/>
      <c r="C43" s="20">
        <v>1</v>
      </c>
    </row>
    <row r="44" spans="1:3" x14ac:dyDescent="0.25">
      <c r="A44" s="10" t="s">
        <v>994</v>
      </c>
      <c r="B44" s="15"/>
      <c r="C44" s="20">
        <v>0</v>
      </c>
    </row>
    <row r="45" spans="1:3" x14ac:dyDescent="0.25">
      <c r="A45" s="10" t="s">
        <v>995</v>
      </c>
      <c r="B45" s="15"/>
      <c r="C45" s="20">
        <v>3</v>
      </c>
    </row>
    <row r="46" spans="1:3" x14ac:dyDescent="0.25">
      <c r="A46" s="10" t="s">
        <v>980</v>
      </c>
      <c r="B46" s="15"/>
      <c r="C46" s="20">
        <v>2</v>
      </c>
    </row>
    <row r="47" spans="1:3" x14ac:dyDescent="0.25">
      <c r="A47" s="188" t="s">
        <v>996</v>
      </c>
      <c r="B47" s="11" t="s">
        <v>997</v>
      </c>
      <c r="C47" s="20">
        <v>4</v>
      </c>
    </row>
    <row r="48" spans="1:3" x14ac:dyDescent="0.25">
      <c r="A48" s="189"/>
      <c r="B48" s="11" t="s">
        <v>998</v>
      </c>
      <c r="C48" s="20">
        <v>0</v>
      </c>
    </row>
    <row r="49" spans="1:3" x14ac:dyDescent="0.25">
      <c r="A49" s="189"/>
      <c r="B49" s="11" t="s">
        <v>999</v>
      </c>
      <c r="C49" s="20">
        <v>1</v>
      </c>
    </row>
    <row r="50" spans="1:3" x14ac:dyDescent="0.25">
      <c r="A50" s="189"/>
      <c r="B50" s="11" t="s">
        <v>1000</v>
      </c>
      <c r="C50" s="20">
        <v>0</v>
      </c>
    </row>
    <row r="51" spans="1:3" x14ac:dyDescent="0.25">
      <c r="A51" s="190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3</v>
      </c>
    </row>
    <row r="56" spans="1:3" x14ac:dyDescent="0.25">
      <c r="A56" s="188" t="s">
        <v>79</v>
      </c>
      <c r="B56" s="11" t="s">
        <v>1003</v>
      </c>
      <c r="C56" s="20">
        <v>11</v>
      </c>
    </row>
    <row r="57" spans="1:3" x14ac:dyDescent="0.25">
      <c r="A57" s="190"/>
      <c r="B57" s="11" t="s">
        <v>1004</v>
      </c>
      <c r="C57" s="20">
        <v>39</v>
      </c>
    </row>
    <row r="58" spans="1:3" x14ac:dyDescent="0.25">
      <c r="A58" s="188" t="s">
        <v>1005</v>
      </c>
      <c r="B58" s="11" t="s">
        <v>1006</v>
      </c>
      <c r="C58" s="20">
        <v>0</v>
      </c>
    </row>
    <row r="59" spans="1:3" x14ac:dyDescent="0.25">
      <c r="A59" s="190"/>
      <c r="B59" s="11" t="s">
        <v>1007</v>
      </c>
      <c r="C59" s="20">
        <v>0</v>
      </c>
    </row>
    <row r="60" spans="1:3" x14ac:dyDescent="0.25">
      <c r="A60" s="188" t="s">
        <v>1008</v>
      </c>
      <c r="B60" s="11" t="s">
        <v>1006</v>
      </c>
      <c r="C60" s="20">
        <v>5</v>
      </c>
    </row>
    <row r="61" spans="1:3" x14ac:dyDescent="0.25">
      <c r="A61" s="190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8" t="s">
        <v>245</v>
      </c>
      <c r="B65" s="11" t="s">
        <v>20</v>
      </c>
      <c r="C65" s="20">
        <v>422</v>
      </c>
    </row>
    <row r="66" spans="1:3" x14ac:dyDescent="0.25">
      <c r="A66" s="189"/>
      <c r="B66" s="11" t="s">
        <v>1010</v>
      </c>
      <c r="C66" s="20">
        <v>31</v>
      </c>
    </row>
    <row r="67" spans="1:3" x14ac:dyDescent="0.25">
      <c r="A67" s="189"/>
      <c r="B67" s="11" t="s">
        <v>1011</v>
      </c>
      <c r="C67" s="20">
        <v>241</v>
      </c>
    </row>
    <row r="68" spans="1:3" x14ac:dyDescent="0.25">
      <c r="A68" s="190"/>
      <c r="B68" s="11" t="s">
        <v>1012</v>
      </c>
      <c r="C68" s="20">
        <v>19</v>
      </c>
    </row>
    <row r="69" spans="1:3" x14ac:dyDescent="0.25">
      <c r="A69" s="188" t="s">
        <v>1013</v>
      </c>
      <c r="B69" s="11" t="s">
        <v>1014</v>
      </c>
      <c r="C69" s="20">
        <v>46</v>
      </c>
    </row>
    <row r="70" spans="1:3" x14ac:dyDescent="0.25">
      <c r="A70" s="189"/>
      <c r="B70" s="11" t="s">
        <v>1015</v>
      </c>
      <c r="C70" s="20">
        <v>14</v>
      </c>
    </row>
    <row r="71" spans="1:3" x14ac:dyDescent="0.25">
      <c r="A71" s="190"/>
      <c r="B71" s="11" t="s">
        <v>1016</v>
      </c>
      <c r="C71" s="20">
        <v>0</v>
      </c>
    </row>
    <row r="72" spans="1:3" x14ac:dyDescent="0.25">
      <c r="A72" s="188" t="s">
        <v>1017</v>
      </c>
      <c r="B72" s="11" t="s">
        <v>1018</v>
      </c>
      <c r="C72" s="20">
        <v>86</v>
      </c>
    </row>
    <row r="73" spans="1:3" x14ac:dyDescent="0.25">
      <c r="A73" s="189"/>
      <c r="B73" s="11" t="s">
        <v>1019</v>
      </c>
      <c r="C73" s="20">
        <v>3</v>
      </c>
    </row>
    <row r="74" spans="1:3" x14ac:dyDescent="0.25">
      <c r="A74" s="189"/>
      <c r="B74" s="11" t="s">
        <v>1020</v>
      </c>
      <c r="C74" s="20">
        <v>1</v>
      </c>
    </row>
    <row r="75" spans="1:3" x14ac:dyDescent="0.25">
      <c r="A75" s="189"/>
      <c r="B75" s="11" t="s">
        <v>1021</v>
      </c>
      <c r="C75" s="20">
        <v>74</v>
      </c>
    </row>
    <row r="76" spans="1:3" x14ac:dyDescent="0.25">
      <c r="A76" s="190"/>
      <c r="B76" s="11" t="s">
        <v>1012</v>
      </c>
      <c r="C76" s="20">
        <v>13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0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8" t="s">
        <v>1027</v>
      </c>
      <c r="B86" s="11" t="s">
        <v>1018</v>
      </c>
      <c r="C86" s="20">
        <v>68</v>
      </c>
    </row>
    <row r="87" spans="1:3" x14ac:dyDescent="0.25">
      <c r="A87" s="190"/>
      <c r="B87" s="11" t="s">
        <v>1012</v>
      </c>
      <c r="C87" s="20">
        <v>146</v>
      </c>
    </row>
    <row r="88" spans="1:3" x14ac:dyDescent="0.25">
      <c r="A88" s="188" t="s">
        <v>1028</v>
      </c>
      <c r="B88" s="11" t="s">
        <v>1018</v>
      </c>
      <c r="C88" s="20">
        <v>16</v>
      </c>
    </row>
    <row r="89" spans="1:3" x14ac:dyDescent="0.25">
      <c r="A89" s="190"/>
      <c r="B89" s="11" t="s">
        <v>1012</v>
      </c>
      <c r="C89" s="20">
        <v>12</v>
      </c>
    </row>
    <row r="90" spans="1:3" x14ac:dyDescent="0.25">
      <c r="A90" s="188" t="s">
        <v>1029</v>
      </c>
      <c r="B90" s="11" t="s">
        <v>1018</v>
      </c>
      <c r="C90" s="20">
        <v>72</v>
      </c>
    </row>
    <row r="91" spans="1:3" x14ac:dyDescent="0.25">
      <c r="A91" s="190"/>
      <c r="B91" s="11" t="s">
        <v>1012</v>
      </c>
      <c r="C91" s="20">
        <v>195</v>
      </c>
    </row>
    <row r="92" spans="1:3" x14ac:dyDescent="0.25">
      <c r="A92" s="188" t="s">
        <v>1030</v>
      </c>
      <c r="B92" s="11" t="s">
        <v>1018</v>
      </c>
      <c r="C92" s="20">
        <v>0</v>
      </c>
    </row>
    <row r="93" spans="1:3" x14ac:dyDescent="0.25">
      <c r="A93" s="190"/>
      <c r="B93" s="11" t="s">
        <v>1012</v>
      </c>
      <c r="C93" s="20">
        <v>0</v>
      </c>
    </row>
    <row r="94" spans="1:3" x14ac:dyDescent="0.25">
      <c r="A94" s="188" t="s">
        <v>1031</v>
      </c>
      <c r="B94" s="11" t="s">
        <v>1018</v>
      </c>
      <c r="C94" s="20">
        <v>4</v>
      </c>
    </row>
    <row r="95" spans="1:3" x14ac:dyDescent="0.25">
      <c r="A95" s="190"/>
      <c r="B95" s="11" t="s">
        <v>1012</v>
      </c>
      <c r="C95" s="20">
        <v>2</v>
      </c>
    </row>
    <row r="96" spans="1:3" x14ac:dyDescent="0.25">
      <c r="A96" s="188" t="s">
        <v>1032</v>
      </c>
      <c r="B96" s="11" t="s">
        <v>1018</v>
      </c>
      <c r="C96" s="20">
        <v>0</v>
      </c>
    </row>
    <row r="97" spans="1:3" x14ac:dyDescent="0.25">
      <c r="A97" s="190"/>
      <c r="B97" s="11" t="s">
        <v>1012</v>
      </c>
      <c r="C97" s="20">
        <v>0</v>
      </c>
    </row>
    <row r="98" spans="1:3" x14ac:dyDescent="0.25">
      <c r="A98" s="188" t="s">
        <v>1033</v>
      </c>
      <c r="B98" s="11" t="s">
        <v>1018</v>
      </c>
      <c r="C98" s="20">
        <v>0</v>
      </c>
    </row>
    <row r="99" spans="1:3" x14ac:dyDescent="0.25">
      <c r="A99" s="190"/>
      <c r="B99" s="11" t="s">
        <v>1012</v>
      </c>
      <c r="C99" s="20">
        <v>0</v>
      </c>
    </row>
    <row r="100" spans="1:3" x14ac:dyDescent="0.25">
      <c r="A100" s="10" t="s">
        <v>1034</v>
      </c>
      <c r="B100" s="15"/>
      <c r="C100" s="20">
        <v>25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8" t="s">
        <v>1037</v>
      </c>
      <c r="B105" s="11" t="s">
        <v>1038</v>
      </c>
      <c r="C105" s="20">
        <v>0</v>
      </c>
    </row>
    <row r="106" spans="1:3" x14ac:dyDescent="0.25">
      <c r="A106" s="190"/>
      <c r="B106" s="11" t="s">
        <v>1039</v>
      </c>
      <c r="C106" s="20">
        <v>15</v>
      </c>
    </row>
    <row r="107" spans="1:3" x14ac:dyDescent="0.25">
      <c r="A107" s="10" t="s">
        <v>1040</v>
      </c>
      <c r="B107" s="15"/>
      <c r="C107" s="20">
        <v>9</v>
      </c>
    </row>
    <row r="108" spans="1:3" x14ac:dyDescent="0.25">
      <c r="A108" s="10" t="s">
        <v>1041</v>
      </c>
      <c r="B108" s="15"/>
      <c r="C108" s="20">
        <v>0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0</v>
      </c>
    </row>
    <row r="111" spans="1:3" x14ac:dyDescent="0.25">
      <c r="A111" s="10" t="s">
        <v>1044</v>
      </c>
      <c r="B111" s="15"/>
      <c r="C111" s="20">
        <v>0</v>
      </c>
    </row>
    <row r="112" spans="1:3" ht="22.5" x14ac:dyDescent="0.25">
      <c r="A112" s="10" t="s">
        <v>1045</v>
      </c>
      <c r="B112" s="15"/>
      <c r="C112" s="20">
        <v>0</v>
      </c>
    </row>
    <row r="113" spans="1:1" x14ac:dyDescent="0.25">
      <c r="A113" s="16"/>
    </row>
  </sheetData>
  <sheetProtection algorithmName="SHA-512" hashValue="+rrpslQRNEwRxVfVpjrhaCM3QAyytS6gU4pNCDauy+P4qKf832fZ3cQHUYF3efRaWX/xNLZo98jjtOxO5lEK+Q==" saltValue="B/yYZsCGw3FabTHiCReNB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8" t="s">
        <v>1048</v>
      </c>
      <c r="B5" s="30" t="s">
        <v>1049</v>
      </c>
      <c r="C5" s="20">
        <v>5</v>
      </c>
    </row>
    <row r="6" spans="1:3" x14ac:dyDescent="0.25">
      <c r="A6" s="189"/>
      <c r="B6" s="30" t="s">
        <v>304</v>
      </c>
      <c r="C6" s="20">
        <v>105</v>
      </c>
    </row>
    <row r="7" spans="1:3" x14ac:dyDescent="0.25">
      <c r="A7" s="189"/>
      <c r="B7" s="30" t="s">
        <v>1050</v>
      </c>
      <c r="C7" s="20">
        <v>40</v>
      </c>
    </row>
    <row r="8" spans="1:3" x14ac:dyDescent="0.25">
      <c r="A8" s="189"/>
      <c r="B8" s="30" t="s">
        <v>1051</v>
      </c>
      <c r="C8" s="20">
        <v>2</v>
      </c>
    </row>
    <row r="9" spans="1:3" x14ac:dyDescent="0.25">
      <c r="A9" s="189"/>
      <c r="B9" s="30" t="s">
        <v>1052</v>
      </c>
      <c r="C9" s="20">
        <v>2</v>
      </c>
    </row>
    <row r="10" spans="1:3" x14ac:dyDescent="0.25">
      <c r="A10" s="189"/>
      <c r="B10" s="30" t="s">
        <v>1053</v>
      </c>
      <c r="C10" s="20">
        <v>0</v>
      </c>
    </row>
    <row r="11" spans="1:3" x14ac:dyDescent="0.25">
      <c r="A11" s="190"/>
      <c r="B11" s="30" t="s">
        <v>1054</v>
      </c>
      <c r="C11" s="20">
        <v>0</v>
      </c>
    </row>
    <row r="12" spans="1:3" x14ac:dyDescent="0.25">
      <c r="A12" s="188" t="s">
        <v>1055</v>
      </c>
      <c r="B12" s="30" t="s">
        <v>65</v>
      </c>
      <c r="C12" s="20">
        <v>38</v>
      </c>
    </row>
    <row r="13" spans="1:3" x14ac:dyDescent="0.25">
      <c r="A13" s="189"/>
      <c r="B13" s="30" t="s">
        <v>1056</v>
      </c>
      <c r="C13" s="20">
        <v>14</v>
      </c>
    </row>
    <row r="14" spans="1:3" x14ac:dyDescent="0.25">
      <c r="A14" s="189"/>
      <c r="B14" s="30" t="s">
        <v>1057</v>
      </c>
      <c r="C14" s="20">
        <v>6</v>
      </c>
    </row>
    <row r="15" spans="1:3" x14ac:dyDescent="0.25">
      <c r="A15" s="190"/>
      <c r="B15" s="30" t="s">
        <v>1058</v>
      </c>
      <c r="C15" s="20">
        <v>9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1"/>
      <c r="C19" s="20">
        <v>7</v>
      </c>
    </row>
    <row r="20" spans="1:3" x14ac:dyDescent="0.25">
      <c r="A20" s="10" t="s">
        <v>1061</v>
      </c>
      <c r="B20" s="31"/>
      <c r="C20" s="20">
        <v>0</v>
      </c>
    </row>
    <row r="21" spans="1:3" x14ac:dyDescent="0.25">
      <c r="A21" s="10" t="s">
        <v>1062</v>
      </c>
      <c r="B21" s="31"/>
      <c r="C21" s="20">
        <v>1</v>
      </c>
    </row>
    <row r="22" spans="1:3" x14ac:dyDescent="0.25">
      <c r="A22" s="10" t="s">
        <v>1063</v>
      </c>
      <c r="B22" s="31"/>
      <c r="C22" s="20">
        <v>2</v>
      </c>
    </row>
    <row r="23" spans="1:3" x14ac:dyDescent="0.25">
      <c r="A23" s="10" t="s">
        <v>1064</v>
      </c>
      <c r="B23" s="31"/>
      <c r="C23" s="20">
        <v>25</v>
      </c>
    </row>
    <row r="24" spans="1:3" x14ac:dyDescent="0.25">
      <c r="A24" s="10" t="s">
        <v>1065</v>
      </c>
      <c r="B24" s="31"/>
      <c r="C24" s="20">
        <v>19</v>
      </c>
    </row>
    <row r="25" spans="1:3" x14ac:dyDescent="0.25">
      <c r="A25" s="10" t="s">
        <v>1066</v>
      </c>
      <c r="B25" s="31"/>
      <c r="C25" s="20">
        <v>9</v>
      </c>
    </row>
    <row r="26" spans="1:3" x14ac:dyDescent="0.25">
      <c r="A26" s="10" t="s">
        <v>1067</v>
      </c>
      <c r="B26" s="31"/>
      <c r="C26" s="20">
        <v>1</v>
      </c>
    </row>
    <row r="27" spans="1:3" x14ac:dyDescent="0.25">
      <c r="A27" s="10" t="s">
        <v>1068</v>
      </c>
      <c r="B27" s="31"/>
      <c r="C27" s="20">
        <v>0</v>
      </c>
    </row>
    <row r="28" spans="1:3" x14ac:dyDescent="0.25">
      <c r="A28" s="10" t="s">
        <v>1069</v>
      </c>
      <c r="B28" s="31"/>
      <c r="C28" s="20">
        <v>21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1"/>
      <c r="C32" s="20">
        <v>3</v>
      </c>
    </row>
    <row r="33" spans="1:6" x14ac:dyDescent="0.25">
      <c r="A33" s="10" t="s">
        <v>1072</v>
      </c>
      <c r="B33" s="31"/>
      <c r="C33" s="20">
        <v>3</v>
      </c>
    </row>
    <row r="34" spans="1:6" x14ac:dyDescent="0.25">
      <c r="A34" s="10" t="s">
        <v>1073</v>
      </c>
      <c r="B34" s="31"/>
      <c r="C34" s="20">
        <v>21</v>
      </c>
    </row>
    <row r="35" spans="1:6" x14ac:dyDescent="0.25">
      <c r="A35" s="10" t="s">
        <v>1074</v>
      </c>
      <c r="B35" s="31"/>
      <c r="C35" s="20">
        <v>20</v>
      </c>
    </row>
    <row r="36" spans="1:6" x14ac:dyDescent="0.25">
      <c r="A36" s="10" t="s">
        <v>1075</v>
      </c>
      <c r="B36" s="31"/>
      <c r="C36" s="20">
        <v>5</v>
      </c>
    </row>
    <row r="37" spans="1:6" x14ac:dyDescent="0.25">
      <c r="A37" s="10" t="s">
        <v>1076</v>
      </c>
      <c r="B37" s="31"/>
      <c r="C37" s="20">
        <v>9</v>
      </c>
    </row>
    <row r="38" spans="1:6" x14ac:dyDescent="0.25">
      <c r="A38" s="10" t="s">
        <v>1077</v>
      </c>
      <c r="B38" s="31"/>
      <c r="C38" s="20">
        <v>6</v>
      </c>
    </row>
    <row r="39" spans="1:6" x14ac:dyDescent="0.25">
      <c r="A39" s="10" t="s">
        <v>1078</v>
      </c>
      <c r="B39" s="31"/>
      <c r="C39" s="20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0</v>
      </c>
    </row>
    <row r="44" spans="1:6" x14ac:dyDescent="0.25">
      <c r="A44" s="10" t="s">
        <v>114</v>
      </c>
      <c r="B44" s="31"/>
      <c r="C44" s="20">
        <v>0</v>
      </c>
    </row>
    <row r="45" spans="1:6" x14ac:dyDescent="0.25">
      <c r="A45" s="10" t="s">
        <v>1080</v>
      </c>
      <c r="B45" s="31"/>
      <c r="C45" s="20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5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186"/>
      <c r="B49" s="11" t="s">
        <v>1084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186"/>
      <c r="B50" s="11" t="s">
        <v>1085</v>
      </c>
      <c r="C50" s="12">
        <v>1</v>
      </c>
      <c r="D50" s="12">
        <v>0</v>
      </c>
      <c r="E50" s="12">
        <v>0</v>
      </c>
      <c r="F50" s="20">
        <v>0</v>
      </c>
    </row>
    <row r="51" spans="1:6" x14ac:dyDescent="0.25">
      <c r="A51" s="186"/>
      <c r="B51" s="11" t="s">
        <v>1086</v>
      </c>
      <c r="C51" s="12">
        <v>0</v>
      </c>
      <c r="D51" s="12">
        <v>0</v>
      </c>
      <c r="E51" s="12">
        <v>0</v>
      </c>
      <c r="F51" s="20">
        <v>0</v>
      </c>
    </row>
    <row r="52" spans="1:6" x14ac:dyDescent="0.25">
      <c r="A52" s="186"/>
      <c r="B52" s="11" t="s">
        <v>334</v>
      </c>
      <c r="C52" s="12">
        <v>1</v>
      </c>
      <c r="D52" s="12">
        <v>2</v>
      </c>
      <c r="E52" s="12">
        <v>2</v>
      </c>
      <c r="F52" s="20">
        <v>1</v>
      </c>
    </row>
    <row r="53" spans="1:6" x14ac:dyDescent="0.25">
      <c r="A53" s="186"/>
      <c r="B53" s="11" t="s">
        <v>1087</v>
      </c>
      <c r="C53" s="12">
        <v>27</v>
      </c>
      <c r="D53" s="12">
        <v>18</v>
      </c>
      <c r="E53" s="12">
        <v>2</v>
      </c>
      <c r="F53" s="20">
        <v>6</v>
      </c>
    </row>
    <row r="54" spans="1:6" x14ac:dyDescent="0.25">
      <c r="A54" s="186"/>
      <c r="B54" s="11" t="s">
        <v>1088</v>
      </c>
      <c r="C54" s="12">
        <v>35</v>
      </c>
      <c r="D54" s="12">
        <v>10</v>
      </c>
      <c r="E54" s="12">
        <v>1</v>
      </c>
      <c r="F54" s="20">
        <v>5</v>
      </c>
    </row>
    <row r="55" spans="1:6" x14ac:dyDescent="0.25">
      <c r="A55" s="186"/>
      <c r="B55" s="11" t="s">
        <v>1089</v>
      </c>
      <c r="C55" s="12">
        <v>0</v>
      </c>
      <c r="D55" s="12">
        <v>0</v>
      </c>
      <c r="E55" s="12">
        <v>0</v>
      </c>
      <c r="F55" s="20">
        <v>1</v>
      </c>
    </row>
    <row r="56" spans="1:6" x14ac:dyDescent="0.25">
      <c r="A56" s="186"/>
      <c r="B56" s="11" t="s">
        <v>1090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186"/>
      <c r="B57" s="11" t="s">
        <v>1091</v>
      </c>
      <c r="C57" s="12">
        <v>2</v>
      </c>
      <c r="D57" s="12">
        <v>0</v>
      </c>
      <c r="E57" s="12">
        <v>0</v>
      </c>
      <c r="F57" s="20">
        <v>1</v>
      </c>
    </row>
    <row r="58" spans="1:6" x14ac:dyDescent="0.25">
      <c r="A58" s="186"/>
      <c r="B58" s="11" t="s">
        <v>1092</v>
      </c>
      <c r="C58" s="12">
        <v>0</v>
      </c>
      <c r="D58" s="12">
        <v>0</v>
      </c>
      <c r="E58" s="12">
        <v>0</v>
      </c>
      <c r="F58" s="20">
        <v>1</v>
      </c>
    </row>
    <row r="59" spans="1:6" x14ac:dyDescent="0.25">
      <c r="A59" s="186"/>
      <c r="B59" s="11" t="s">
        <v>1093</v>
      </c>
      <c r="C59" s="12">
        <v>0</v>
      </c>
      <c r="D59" s="12">
        <v>0</v>
      </c>
      <c r="E59" s="12">
        <v>0</v>
      </c>
      <c r="F59" s="20">
        <v>0</v>
      </c>
    </row>
    <row r="60" spans="1:6" x14ac:dyDescent="0.25">
      <c r="A60" s="186"/>
      <c r="B60" s="11" t="s">
        <v>405</v>
      </c>
      <c r="C60" s="12">
        <v>0</v>
      </c>
      <c r="D60" s="12">
        <v>0</v>
      </c>
      <c r="E60" s="12">
        <v>0</v>
      </c>
      <c r="F60" s="20">
        <v>0</v>
      </c>
    </row>
    <row r="61" spans="1:6" x14ac:dyDescent="0.25">
      <c r="A61" s="186"/>
      <c r="B61" s="11" t="s">
        <v>1094</v>
      </c>
      <c r="C61" s="12">
        <v>0</v>
      </c>
      <c r="D61" s="12">
        <v>0</v>
      </c>
      <c r="E61" s="12">
        <v>1</v>
      </c>
      <c r="F61" s="20">
        <v>0</v>
      </c>
    </row>
    <row r="62" spans="1:6" x14ac:dyDescent="0.25">
      <c r="A62" s="186"/>
      <c r="B62" s="11" t="s">
        <v>1095</v>
      </c>
      <c r="C62" s="12">
        <v>0</v>
      </c>
      <c r="D62" s="12">
        <v>0</v>
      </c>
      <c r="E62" s="12">
        <v>0</v>
      </c>
      <c r="F62" s="20">
        <v>0</v>
      </c>
    </row>
    <row r="63" spans="1:6" x14ac:dyDescent="0.25">
      <c r="A63" s="186"/>
      <c r="B63" s="11" t="s">
        <v>1096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1097</v>
      </c>
      <c r="C64" s="12">
        <v>12</v>
      </c>
      <c r="D64" s="12">
        <v>5</v>
      </c>
      <c r="E64" s="12">
        <v>2</v>
      </c>
      <c r="F64" s="20">
        <v>3</v>
      </c>
    </row>
    <row r="65" spans="1:6" x14ac:dyDescent="0.25">
      <c r="A65" s="186"/>
      <c r="B65" s="11" t="s">
        <v>1098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7"/>
      <c r="B66" s="11" t="s">
        <v>1099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99" t="s">
        <v>1100</v>
      </c>
      <c r="B67" s="200"/>
      <c r="C67" s="27">
        <v>78</v>
      </c>
      <c r="D67" s="27">
        <v>35</v>
      </c>
      <c r="E67" s="27">
        <v>8</v>
      </c>
      <c r="F67" s="27">
        <v>18</v>
      </c>
    </row>
    <row r="68" spans="1:6" x14ac:dyDescent="0.25">
      <c r="A68" s="185" t="s">
        <v>977</v>
      </c>
      <c r="B68" s="11" t="s">
        <v>1101</v>
      </c>
      <c r="C68" s="12">
        <v>0</v>
      </c>
      <c r="D68" s="12">
        <v>0</v>
      </c>
      <c r="E68" s="12">
        <v>0</v>
      </c>
      <c r="F68" s="20">
        <v>0</v>
      </c>
    </row>
    <row r="69" spans="1:6" x14ac:dyDescent="0.25">
      <c r="A69" s="186"/>
      <c r="B69" s="11" t="s">
        <v>1102</v>
      </c>
      <c r="C69" s="12">
        <v>0</v>
      </c>
      <c r="D69" s="12">
        <v>0</v>
      </c>
      <c r="E69" s="12">
        <v>0</v>
      </c>
      <c r="F69" s="20">
        <v>0</v>
      </c>
    </row>
    <row r="70" spans="1:6" x14ac:dyDescent="0.25">
      <c r="A70" s="187"/>
      <c r="B70" s="11" t="s">
        <v>111</v>
      </c>
      <c r="C70" s="12">
        <v>1</v>
      </c>
      <c r="D70" s="12">
        <v>0</v>
      </c>
      <c r="E70" s="12">
        <v>0</v>
      </c>
      <c r="F70" s="20">
        <v>0</v>
      </c>
    </row>
    <row r="71" spans="1:6" x14ac:dyDescent="0.25">
      <c r="A71" s="199" t="s">
        <v>1103</v>
      </c>
      <c r="B71" s="200"/>
      <c r="C71" s="27">
        <v>1</v>
      </c>
      <c r="D71" s="27">
        <v>0</v>
      </c>
      <c r="E71" s="27">
        <v>0</v>
      </c>
      <c r="F71" s="27">
        <v>0</v>
      </c>
    </row>
    <row r="72" spans="1:6" x14ac:dyDescent="0.25">
      <c r="A72" s="16"/>
    </row>
  </sheetData>
  <sheetProtection algorithmName="SHA-512" hashValue="JIAbqdaUQoXS3dgbybXMbdT6JTb/hBa7IX4meJPYIU9fT7i4n4oYMO3t0Qisvf3E8swfi+AHkA5ZEAa4Q1MQkA==" saltValue="PpcJK3wgDtEF66WzxFHm2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185" t="s">
        <v>1106</v>
      </c>
      <c r="B5" s="11" t="s">
        <v>1107</v>
      </c>
      <c r="C5" s="20">
        <v>168</v>
      </c>
    </row>
    <row r="6" spans="1:3" x14ac:dyDescent="0.25">
      <c r="A6" s="186"/>
      <c r="B6" s="11" t="s">
        <v>1049</v>
      </c>
      <c r="C6" s="20">
        <v>20</v>
      </c>
    </row>
    <row r="7" spans="1:3" x14ac:dyDescent="0.25">
      <c r="A7" s="186"/>
      <c r="B7" s="11" t="s">
        <v>1108</v>
      </c>
      <c r="C7" s="20">
        <v>525</v>
      </c>
    </row>
    <row r="8" spans="1:3" x14ac:dyDescent="0.25">
      <c r="A8" s="186"/>
      <c r="B8" s="11" t="s">
        <v>1109</v>
      </c>
      <c r="C8" s="20">
        <v>227</v>
      </c>
    </row>
    <row r="9" spans="1:3" x14ac:dyDescent="0.25">
      <c r="A9" s="186"/>
      <c r="B9" s="11" t="s">
        <v>1051</v>
      </c>
      <c r="C9" s="20">
        <v>1</v>
      </c>
    </row>
    <row r="10" spans="1:3" x14ac:dyDescent="0.25">
      <c r="A10" s="186"/>
      <c r="B10" s="11" t="s">
        <v>1052</v>
      </c>
      <c r="C10" s="20">
        <v>1</v>
      </c>
    </row>
    <row r="11" spans="1:3" x14ac:dyDescent="0.25">
      <c r="A11" s="186"/>
      <c r="B11" s="11" t="s">
        <v>1110</v>
      </c>
      <c r="C11" s="20">
        <v>0</v>
      </c>
    </row>
    <row r="12" spans="1:3" x14ac:dyDescent="0.25">
      <c r="A12" s="187"/>
      <c r="B12" s="11" t="s">
        <v>1111</v>
      </c>
      <c r="C12" s="20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213</v>
      </c>
    </row>
    <row r="17" spans="1:3" x14ac:dyDescent="0.25">
      <c r="A17" s="19" t="s">
        <v>1114</v>
      </c>
      <c r="B17" s="15"/>
      <c r="C17" s="20">
        <v>28</v>
      </c>
    </row>
    <row r="18" spans="1:3" x14ac:dyDescent="0.25">
      <c r="A18" s="19" t="s">
        <v>1115</v>
      </c>
      <c r="B18" s="15"/>
      <c r="C18" s="20">
        <v>115</v>
      </c>
    </row>
    <row r="19" spans="1:3" x14ac:dyDescent="0.25">
      <c r="A19" s="19" t="s">
        <v>1116</v>
      </c>
      <c r="B19" s="15"/>
      <c r="C19" s="20">
        <v>33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0</v>
      </c>
    </row>
    <row r="24" spans="1:3" x14ac:dyDescent="0.25">
      <c r="A24" s="19" t="s">
        <v>1119</v>
      </c>
      <c r="B24" s="15"/>
      <c r="C24" s="20">
        <v>0</v>
      </c>
    </row>
    <row r="25" spans="1:3" x14ac:dyDescent="0.25">
      <c r="A25" s="19" t="s">
        <v>1120</v>
      </c>
      <c r="B25" s="15"/>
      <c r="C25" s="20">
        <v>0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1</v>
      </c>
    </row>
    <row r="28" spans="1:3" x14ac:dyDescent="0.25">
      <c r="A28" s="19" t="s">
        <v>1123</v>
      </c>
      <c r="B28" s="15"/>
      <c r="C28" s="20">
        <v>2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11</v>
      </c>
    </row>
    <row r="38" spans="1:3" x14ac:dyDescent="0.25">
      <c r="A38" s="19" t="s">
        <v>1128</v>
      </c>
      <c r="B38" s="15"/>
      <c r="C38" s="20">
        <v>30</v>
      </c>
    </row>
    <row r="39" spans="1:3" x14ac:dyDescent="0.25">
      <c r="A39" s="19" t="s">
        <v>1129</v>
      </c>
      <c r="B39" s="15"/>
      <c r="C39" s="20">
        <v>199</v>
      </c>
    </row>
    <row r="40" spans="1:3" x14ac:dyDescent="0.25">
      <c r="A40" s="19" t="s">
        <v>1130</v>
      </c>
      <c r="B40" s="15"/>
      <c r="C40" s="20">
        <v>79</v>
      </c>
    </row>
    <row r="41" spans="1:3" x14ac:dyDescent="0.25">
      <c r="A41" s="19" t="s">
        <v>1131</v>
      </c>
      <c r="B41" s="15"/>
      <c r="C41" s="20">
        <v>92</v>
      </c>
    </row>
    <row r="42" spans="1:3" x14ac:dyDescent="0.25">
      <c r="A42" s="19" t="s">
        <v>1132</v>
      </c>
      <c r="B42" s="15"/>
      <c r="C42" s="20">
        <v>28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4</v>
      </c>
    </row>
    <row r="47" spans="1:3" x14ac:dyDescent="0.25">
      <c r="A47" s="19" t="s">
        <v>1135</v>
      </c>
      <c r="B47" s="15"/>
      <c r="C47" s="20">
        <v>18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185" t="s">
        <v>1137</v>
      </c>
      <c r="B51" s="11" t="s">
        <v>1138</v>
      </c>
      <c r="C51" s="20">
        <v>32</v>
      </c>
    </row>
    <row r="52" spans="1:6" x14ac:dyDescent="0.25">
      <c r="A52" s="186"/>
      <c r="B52" s="11" t="s">
        <v>1139</v>
      </c>
      <c r="C52" s="20">
        <v>19</v>
      </c>
    </row>
    <row r="53" spans="1:6" x14ac:dyDescent="0.25">
      <c r="A53" s="186"/>
      <c r="B53" s="11" t="s">
        <v>1140</v>
      </c>
      <c r="C53" s="20">
        <v>32</v>
      </c>
    </row>
    <row r="54" spans="1:6" x14ac:dyDescent="0.25">
      <c r="A54" s="187"/>
      <c r="B54" s="11" t="s">
        <v>1141</v>
      </c>
      <c r="C54" s="20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0</v>
      </c>
    </row>
    <row r="59" spans="1:6" x14ac:dyDescent="0.25">
      <c r="A59" s="19" t="s">
        <v>114</v>
      </c>
      <c r="B59" s="15"/>
      <c r="C59" s="20">
        <v>0</v>
      </c>
    </row>
    <row r="60" spans="1:6" x14ac:dyDescent="0.25">
      <c r="A60" s="19" t="s">
        <v>1080</v>
      </c>
      <c r="B60" s="15"/>
      <c r="C60" s="20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5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1084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6"/>
      <c r="B65" s="11" t="s">
        <v>1085</v>
      </c>
      <c r="C65" s="12">
        <v>1</v>
      </c>
      <c r="D65" s="12">
        <v>0</v>
      </c>
      <c r="E65" s="12">
        <v>0</v>
      </c>
      <c r="F65" s="20">
        <v>0</v>
      </c>
    </row>
    <row r="66" spans="1:6" x14ac:dyDescent="0.25">
      <c r="A66" s="186"/>
      <c r="B66" s="11" t="s">
        <v>1086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86"/>
      <c r="B67" s="11" t="s">
        <v>334</v>
      </c>
      <c r="C67" s="12">
        <v>3</v>
      </c>
      <c r="D67" s="12">
        <v>3</v>
      </c>
      <c r="E67" s="12">
        <v>2</v>
      </c>
      <c r="F67" s="20">
        <v>2</v>
      </c>
    </row>
    <row r="68" spans="1:6" x14ac:dyDescent="0.25">
      <c r="A68" s="186"/>
      <c r="B68" s="11" t="s">
        <v>1142</v>
      </c>
      <c r="C68" s="12">
        <v>329</v>
      </c>
      <c r="D68" s="12">
        <v>76</v>
      </c>
      <c r="E68" s="12">
        <v>18</v>
      </c>
      <c r="F68" s="20">
        <v>73</v>
      </c>
    </row>
    <row r="69" spans="1:6" x14ac:dyDescent="0.25">
      <c r="A69" s="186"/>
      <c r="B69" s="11" t="s">
        <v>1143</v>
      </c>
      <c r="C69" s="12">
        <v>107</v>
      </c>
      <c r="D69" s="12">
        <v>36</v>
      </c>
      <c r="E69" s="12">
        <v>6</v>
      </c>
      <c r="F69" s="20">
        <v>49</v>
      </c>
    </row>
    <row r="70" spans="1:6" x14ac:dyDescent="0.25">
      <c r="A70" s="186"/>
      <c r="B70" s="11" t="s">
        <v>1089</v>
      </c>
      <c r="C70" s="12">
        <v>0</v>
      </c>
      <c r="D70" s="12">
        <v>1</v>
      </c>
      <c r="E70" s="12">
        <v>2</v>
      </c>
      <c r="F70" s="20">
        <v>2</v>
      </c>
    </row>
    <row r="71" spans="1:6" x14ac:dyDescent="0.25">
      <c r="A71" s="186"/>
      <c r="B71" s="11" t="s">
        <v>1144</v>
      </c>
      <c r="C71" s="12">
        <v>0</v>
      </c>
      <c r="D71" s="12">
        <v>0</v>
      </c>
      <c r="E71" s="12">
        <v>0</v>
      </c>
      <c r="F71" s="20">
        <v>0</v>
      </c>
    </row>
    <row r="72" spans="1:6" x14ac:dyDescent="0.25">
      <c r="A72" s="186"/>
      <c r="B72" s="11" t="s">
        <v>1145</v>
      </c>
      <c r="C72" s="12">
        <v>6</v>
      </c>
      <c r="D72" s="12">
        <v>5</v>
      </c>
      <c r="E72" s="12">
        <v>6</v>
      </c>
      <c r="F72" s="20">
        <v>6</v>
      </c>
    </row>
    <row r="73" spans="1:6" x14ac:dyDescent="0.25">
      <c r="A73" s="186"/>
      <c r="B73" s="11" t="s">
        <v>1146</v>
      </c>
      <c r="C73" s="12">
        <v>1</v>
      </c>
      <c r="D73" s="12">
        <v>1</v>
      </c>
      <c r="E73" s="12">
        <v>2</v>
      </c>
      <c r="F73" s="20">
        <v>1</v>
      </c>
    </row>
    <row r="74" spans="1:6" x14ac:dyDescent="0.25">
      <c r="A74" s="186"/>
      <c r="B74" s="11" t="s">
        <v>1093</v>
      </c>
      <c r="C74" s="12">
        <v>3</v>
      </c>
      <c r="D74" s="12">
        <v>0</v>
      </c>
      <c r="E74" s="12">
        <v>0</v>
      </c>
      <c r="F74" s="20">
        <v>0</v>
      </c>
    </row>
    <row r="75" spans="1:6" x14ac:dyDescent="0.25">
      <c r="A75" s="186"/>
      <c r="B75" s="11" t="s">
        <v>405</v>
      </c>
      <c r="C75" s="12">
        <v>0</v>
      </c>
      <c r="D75" s="12">
        <v>0</v>
      </c>
      <c r="E75" s="12">
        <v>0</v>
      </c>
      <c r="F75" s="20">
        <v>0</v>
      </c>
    </row>
    <row r="76" spans="1:6" x14ac:dyDescent="0.25">
      <c r="A76" s="186"/>
      <c r="B76" s="11" t="s">
        <v>1094</v>
      </c>
      <c r="C76" s="12">
        <v>0</v>
      </c>
      <c r="D76" s="12">
        <v>0</v>
      </c>
      <c r="E76" s="12">
        <v>0</v>
      </c>
      <c r="F76" s="20">
        <v>0</v>
      </c>
    </row>
    <row r="77" spans="1:6" x14ac:dyDescent="0.25">
      <c r="A77" s="186"/>
      <c r="B77" s="11" t="s">
        <v>1095</v>
      </c>
      <c r="C77" s="12">
        <v>0</v>
      </c>
      <c r="D77" s="12">
        <v>1</v>
      </c>
      <c r="E77" s="12">
        <v>0</v>
      </c>
      <c r="F77" s="20">
        <v>1</v>
      </c>
    </row>
    <row r="78" spans="1:6" x14ac:dyDescent="0.25">
      <c r="A78" s="186"/>
      <c r="B78" s="11" t="s">
        <v>1096</v>
      </c>
      <c r="C78" s="12">
        <v>0</v>
      </c>
      <c r="D78" s="12">
        <v>0</v>
      </c>
      <c r="E78" s="12">
        <v>0</v>
      </c>
      <c r="F78" s="20">
        <v>0</v>
      </c>
    </row>
    <row r="79" spans="1:6" x14ac:dyDescent="0.25">
      <c r="A79" s="186"/>
      <c r="B79" s="11" t="s">
        <v>1097</v>
      </c>
      <c r="C79" s="12">
        <v>81</v>
      </c>
      <c r="D79" s="12">
        <v>53</v>
      </c>
      <c r="E79" s="12">
        <v>7</v>
      </c>
      <c r="F79" s="20">
        <v>36</v>
      </c>
    </row>
    <row r="80" spans="1:6" x14ac:dyDescent="0.25">
      <c r="A80" s="186"/>
      <c r="B80" s="11" t="s">
        <v>1098</v>
      </c>
      <c r="C80" s="12">
        <v>0</v>
      </c>
      <c r="D80" s="12">
        <v>0</v>
      </c>
      <c r="E80" s="12">
        <v>0</v>
      </c>
      <c r="F80" s="20">
        <v>0</v>
      </c>
    </row>
    <row r="81" spans="1:6" x14ac:dyDescent="0.25">
      <c r="A81" s="187"/>
      <c r="B81" s="11" t="s">
        <v>1099</v>
      </c>
      <c r="C81" s="12">
        <v>0</v>
      </c>
      <c r="D81" s="12">
        <v>0</v>
      </c>
      <c r="E81" s="12">
        <v>0</v>
      </c>
      <c r="F81" s="20">
        <v>1</v>
      </c>
    </row>
    <row r="82" spans="1:6" x14ac:dyDescent="0.25">
      <c r="A82" s="201" t="s">
        <v>1100</v>
      </c>
      <c r="B82" s="202"/>
      <c r="C82" s="27">
        <v>531</v>
      </c>
      <c r="D82" s="27">
        <v>176</v>
      </c>
      <c r="E82" s="27">
        <v>43</v>
      </c>
      <c r="F82" s="27">
        <v>171</v>
      </c>
    </row>
    <row r="83" spans="1:6" x14ac:dyDescent="0.25">
      <c r="A83" s="185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0">
        <v>0</v>
      </c>
    </row>
    <row r="84" spans="1:6" x14ac:dyDescent="0.25">
      <c r="A84" s="186"/>
      <c r="B84" s="11" t="s">
        <v>1102</v>
      </c>
      <c r="C84" s="12">
        <v>0</v>
      </c>
      <c r="D84" s="12">
        <v>0</v>
      </c>
      <c r="E84" s="12">
        <v>0</v>
      </c>
      <c r="F84" s="20">
        <v>0</v>
      </c>
    </row>
    <row r="85" spans="1:6" x14ac:dyDescent="0.25">
      <c r="A85" s="187"/>
      <c r="B85" s="11" t="s">
        <v>111</v>
      </c>
      <c r="C85" s="12">
        <v>0</v>
      </c>
      <c r="D85" s="12">
        <v>0</v>
      </c>
      <c r="E85" s="12">
        <v>0</v>
      </c>
      <c r="F85" s="20">
        <v>0</v>
      </c>
    </row>
    <row r="86" spans="1:6" x14ac:dyDescent="0.25">
      <c r="A86" s="201" t="s">
        <v>1148</v>
      </c>
      <c r="B86" s="202"/>
      <c r="C86" s="27">
        <v>0</v>
      </c>
      <c r="D86" s="27">
        <v>0</v>
      </c>
      <c r="E86" s="27">
        <v>0</v>
      </c>
      <c r="F86" s="27">
        <v>0</v>
      </c>
    </row>
    <row r="87" spans="1:6" x14ac:dyDescent="0.25">
      <c r="A87" s="16"/>
    </row>
  </sheetData>
  <sheetProtection algorithmName="SHA-512" hashValue="YriQ6qzhajZlP5MK/3Z/hq9w/jcVQYAARvkoNjDk7LsJRl+IcmRaxFp4zpoDTMgZHE/uENEqjw3r6n/sNygm9Q==" saltValue="jx+27XewWsV7AWeCgXChu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2</v>
      </c>
    </row>
    <row r="6" spans="1:3" ht="22.5" x14ac:dyDescent="0.25">
      <c r="A6" s="10" t="s">
        <v>1152</v>
      </c>
      <c r="B6" s="15"/>
      <c r="C6" s="20">
        <v>86</v>
      </c>
    </row>
    <row r="7" spans="1:3" x14ac:dyDescent="0.25">
      <c r="A7" s="10" t="s">
        <v>1153</v>
      </c>
      <c r="B7" s="15"/>
      <c r="C7" s="20">
        <v>88</v>
      </c>
    </row>
    <row r="8" spans="1:3" x14ac:dyDescent="0.25">
      <c r="A8" s="10" t="s">
        <v>1154</v>
      </c>
      <c r="B8" s="15"/>
      <c r="C8" s="20">
        <v>0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2</v>
      </c>
    </row>
    <row r="14" spans="1:3" ht="22.5" x14ac:dyDescent="0.25">
      <c r="A14" s="10" t="s">
        <v>1152</v>
      </c>
      <c r="B14" s="15"/>
      <c r="C14" s="20">
        <v>62</v>
      </c>
    </row>
    <row r="15" spans="1:3" x14ac:dyDescent="0.25">
      <c r="A15" s="10" t="s">
        <v>1157</v>
      </c>
      <c r="B15" s="15"/>
      <c r="C15" s="20">
        <v>64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55</v>
      </c>
    </row>
    <row r="22" spans="1:3" x14ac:dyDescent="0.25">
      <c r="A22" s="10" t="s">
        <v>1159</v>
      </c>
      <c r="B22" s="15"/>
      <c r="C22" s="20">
        <v>22</v>
      </c>
    </row>
    <row r="23" spans="1:3" ht="22.5" x14ac:dyDescent="0.25">
      <c r="A23" s="10" t="s">
        <v>1160</v>
      </c>
      <c r="B23" s="15"/>
      <c r="C23" s="20">
        <v>33</v>
      </c>
    </row>
    <row r="24" spans="1:3" x14ac:dyDescent="0.25">
      <c r="A24" s="10" t="s">
        <v>1161</v>
      </c>
      <c r="B24" s="15"/>
      <c r="C24" s="20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16</v>
      </c>
    </row>
    <row r="29" spans="1:3" x14ac:dyDescent="0.25">
      <c r="A29" s="10" t="s">
        <v>1164</v>
      </c>
      <c r="B29" s="15"/>
      <c r="C29" s="20">
        <v>0</v>
      </c>
    </row>
    <row r="30" spans="1:3" x14ac:dyDescent="0.25">
      <c r="A30" s="10" t="s">
        <v>1165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0</v>
      </c>
    </row>
    <row r="35" spans="1:3" x14ac:dyDescent="0.25">
      <c r="A35" s="10" t="s">
        <v>1168</v>
      </c>
      <c r="B35" s="15"/>
      <c r="C35" s="20">
        <v>18</v>
      </c>
    </row>
    <row r="36" spans="1:3" ht="22.5" x14ac:dyDescent="0.25">
      <c r="A36" s="10" t="s">
        <v>1169</v>
      </c>
      <c r="B36" s="15"/>
      <c r="C36" s="20">
        <v>8</v>
      </c>
    </row>
    <row r="37" spans="1:3" x14ac:dyDescent="0.25">
      <c r="A37" s="16"/>
    </row>
  </sheetData>
  <sheetProtection algorithmName="SHA-512" hashValue="A3CJti4RWTSTKp97Q55jGPwnOZhv+oPXwKzIKSv2sSVgH8IgrOJpOaYe77WLVzDI2LkEYFcHxhMXOOusoBG9VQ==" saltValue="YJXicMmgulnL1AljxrHKw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28</v>
      </c>
    </row>
    <row r="6" spans="1:3" x14ac:dyDescent="0.25">
      <c r="A6" s="10" t="s">
        <v>1173</v>
      </c>
      <c r="B6" s="15"/>
      <c r="C6" s="20">
        <v>40</v>
      </c>
    </row>
    <row r="7" spans="1:3" x14ac:dyDescent="0.25">
      <c r="A7" s="10" t="s">
        <v>1174</v>
      </c>
      <c r="B7" s="15"/>
      <c r="C7" s="20">
        <v>2</v>
      </c>
    </row>
    <row r="8" spans="1:3" x14ac:dyDescent="0.25">
      <c r="A8" s="10" t="s">
        <v>1175</v>
      </c>
      <c r="B8" s="15"/>
      <c r="C8" s="20">
        <v>10</v>
      </c>
    </row>
    <row r="9" spans="1:3" x14ac:dyDescent="0.25">
      <c r="A9" s="10" t="s">
        <v>1176</v>
      </c>
      <c r="B9" s="15"/>
      <c r="C9" s="20">
        <v>6</v>
      </c>
    </row>
    <row r="10" spans="1:3" x14ac:dyDescent="0.25">
      <c r="A10" s="10" t="s">
        <v>1177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2</v>
      </c>
    </row>
    <row r="15" spans="1:3" x14ac:dyDescent="0.25">
      <c r="A15" s="10" t="s">
        <v>1180</v>
      </c>
      <c r="B15" s="15"/>
      <c r="C15" s="20">
        <v>2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2</v>
      </c>
    </row>
    <row r="21" spans="1:3" x14ac:dyDescent="0.25">
      <c r="A21" s="10" t="s">
        <v>1184</v>
      </c>
      <c r="B21" s="15"/>
      <c r="C21" s="20">
        <v>2</v>
      </c>
    </row>
    <row r="22" spans="1:3" x14ac:dyDescent="0.25">
      <c r="A22" s="10" t="s">
        <v>1185</v>
      </c>
      <c r="B22" s="15"/>
      <c r="C22" s="20">
        <v>2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0</v>
      </c>
    </row>
    <row r="37" spans="1:3" x14ac:dyDescent="0.25">
      <c r="A37" s="10" t="s">
        <v>1113</v>
      </c>
      <c r="B37" s="15"/>
      <c r="C37" s="20">
        <v>1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0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0</v>
      </c>
    </row>
    <row r="46" spans="1:3" x14ac:dyDescent="0.25">
      <c r="A46" s="10" t="s">
        <v>1113</v>
      </c>
      <c r="B46" s="15"/>
      <c r="C46" s="20">
        <v>0</v>
      </c>
    </row>
    <row r="47" spans="1:3" x14ac:dyDescent="0.25">
      <c r="A47" s="10" t="s">
        <v>1196</v>
      </c>
      <c r="B47" s="15"/>
      <c r="C47" s="20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0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0</v>
      </c>
    </row>
    <row r="54" spans="1:3" x14ac:dyDescent="0.25">
      <c r="A54" s="10" t="s">
        <v>1113</v>
      </c>
      <c r="B54" s="15"/>
      <c r="C54" s="20">
        <v>0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0</v>
      </c>
    </row>
    <row r="62" spans="1:3" x14ac:dyDescent="0.25">
      <c r="A62" s="10" t="s">
        <v>1113</v>
      </c>
      <c r="B62" s="15"/>
      <c r="C62" s="20">
        <v>1</v>
      </c>
    </row>
    <row r="63" spans="1:3" x14ac:dyDescent="0.25">
      <c r="A63" s="10" t="s">
        <v>1196</v>
      </c>
      <c r="B63" s="15"/>
      <c r="C63" s="20">
        <v>0</v>
      </c>
    </row>
    <row r="64" spans="1:3" x14ac:dyDescent="0.25">
      <c r="A64" s="16"/>
    </row>
  </sheetData>
  <sheetProtection algorithmName="SHA-512" hashValue="5wOJOew5mY9bkO54eBQya4Txs3oy7M7bKXFyhY0iAQMEhG3lGCmam13pHXp2OJ8m3VED29+e5JX+gg2ztpPr/A==" saltValue="7B1zx0afMqzk34sT3LCc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199" t="s">
        <v>645</v>
      </c>
      <c r="B4" s="200"/>
      <c r="C4" s="27">
        <v>215</v>
      </c>
      <c r="D4" s="27">
        <v>231</v>
      </c>
      <c r="E4" s="28">
        <v>-1</v>
      </c>
      <c r="F4" s="27">
        <v>536</v>
      </c>
      <c r="G4" s="27">
        <v>420</v>
      </c>
      <c r="H4" s="27">
        <v>116</v>
      </c>
      <c r="I4" s="27">
        <v>82</v>
      </c>
      <c r="J4" s="27">
        <v>0</v>
      </c>
      <c r="K4" s="27">
        <v>0</v>
      </c>
      <c r="L4" s="27">
        <v>0</v>
      </c>
      <c r="M4" s="27">
        <v>0</v>
      </c>
      <c r="N4" s="27">
        <v>14</v>
      </c>
      <c r="O4" s="27">
        <v>0</v>
      </c>
      <c r="P4" s="27">
        <v>591</v>
      </c>
    </row>
    <row r="5" spans="1:16" ht="45" x14ac:dyDescent="0.25">
      <c r="A5" s="33" t="s">
        <v>646</v>
      </c>
      <c r="B5" s="33" t="s">
        <v>647</v>
      </c>
      <c r="C5" s="12">
        <v>5</v>
      </c>
      <c r="D5" s="12">
        <v>5</v>
      </c>
      <c r="E5" s="26">
        <v>0</v>
      </c>
      <c r="F5" s="12">
        <v>9</v>
      </c>
      <c r="G5" s="12">
        <v>4</v>
      </c>
      <c r="H5" s="12">
        <v>3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5</v>
      </c>
    </row>
    <row r="6" spans="1:16" ht="33.75" x14ac:dyDescent="0.25">
      <c r="A6" s="33" t="s">
        <v>648</v>
      </c>
      <c r="B6" s="33" t="s">
        <v>649</v>
      </c>
      <c r="C6" s="12">
        <v>115</v>
      </c>
      <c r="D6" s="12">
        <v>126</v>
      </c>
      <c r="E6" s="26">
        <v>-1</v>
      </c>
      <c r="F6" s="12">
        <v>304</v>
      </c>
      <c r="G6" s="12">
        <v>254</v>
      </c>
      <c r="H6" s="12">
        <v>55</v>
      </c>
      <c r="I6" s="12">
        <v>38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0">
        <v>337</v>
      </c>
    </row>
    <row r="7" spans="1:16" ht="22.5" x14ac:dyDescent="0.25">
      <c r="A7" s="33" t="s">
        <v>650</v>
      </c>
      <c r="B7" s="33" t="s">
        <v>651</v>
      </c>
      <c r="C7" s="12">
        <v>16</v>
      </c>
      <c r="D7" s="12">
        <v>22</v>
      </c>
      <c r="E7" s="26">
        <v>-1</v>
      </c>
      <c r="F7" s="12">
        <v>6</v>
      </c>
      <c r="G7" s="12">
        <v>4</v>
      </c>
      <c r="H7" s="12">
        <v>10</v>
      </c>
      <c r="I7" s="12">
        <v>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0">
        <v>19</v>
      </c>
    </row>
    <row r="8" spans="1:16" ht="33.75" x14ac:dyDescent="0.25">
      <c r="A8" s="33" t="s">
        <v>652</v>
      </c>
      <c r="B8" s="33" t="s">
        <v>653</v>
      </c>
      <c r="C8" s="12">
        <v>0</v>
      </c>
      <c r="D8" s="12">
        <v>0</v>
      </c>
      <c r="E8" s="26">
        <v>0</v>
      </c>
      <c r="F8" s="12">
        <v>0</v>
      </c>
      <c r="G8" s="12">
        <v>2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0</v>
      </c>
    </row>
    <row r="9" spans="1:16" ht="45" x14ac:dyDescent="0.25">
      <c r="A9" s="33" t="s">
        <v>654</v>
      </c>
      <c r="B9" s="33" t="s">
        <v>655</v>
      </c>
      <c r="C9" s="12">
        <v>6</v>
      </c>
      <c r="D9" s="12">
        <v>8</v>
      </c>
      <c r="E9" s="26">
        <v>-1</v>
      </c>
      <c r="F9" s="12">
        <v>15</v>
      </c>
      <c r="G9" s="12">
        <v>10</v>
      </c>
      <c r="H9" s="12">
        <v>6</v>
      </c>
      <c r="I9" s="12">
        <v>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21</v>
      </c>
    </row>
    <row r="10" spans="1:16" ht="22.5" x14ac:dyDescent="0.25">
      <c r="A10" s="33" t="s">
        <v>656</v>
      </c>
      <c r="B10" s="33" t="s">
        <v>657</v>
      </c>
      <c r="C10" s="12">
        <v>71</v>
      </c>
      <c r="D10" s="12">
        <v>68</v>
      </c>
      <c r="E10" s="26">
        <v>0</v>
      </c>
      <c r="F10" s="12">
        <v>202</v>
      </c>
      <c r="G10" s="12">
        <v>146</v>
      </c>
      <c r="H10" s="12">
        <v>42</v>
      </c>
      <c r="I10" s="12">
        <v>24</v>
      </c>
      <c r="J10" s="12">
        <v>0</v>
      </c>
      <c r="K10" s="12">
        <v>0</v>
      </c>
      <c r="L10" s="12">
        <v>0</v>
      </c>
      <c r="M10" s="12">
        <v>0</v>
      </c>
      <c r="N10" s="12">
        <v>13</v>
      </c>
      <c r="O10" s="12">
        <v>0</v>
      </c>
      <c r="P10" s="20">
        <v>209</v>
      </c>
    </row>
    <row r="11" spans="1:16" ht="45" x14ac:dyDescent="0.25">
      <c r="A11" s="33" t="s">
        <v>658</v>
      </c>
      <c r="B11" s="33" t="s">
        <v>659</v>
      </c>
      <c r="C11" s="12">
        <v>2</v>
      </c>
      <c r="D11" s="12">
        <v>2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16"/>
    </row>
  </sheetData>
  <sheetProtection algorithmName="SHA-512" hashValue="0/f44T+d3ujaO+HdwMu5ngqXvb/m03ohgWtaGd6yzp9qXUKlwPqTnaGQs5vSqFfJOcXfvkz1GKjvZsmFRP/7Qg==" saltValue="jxgcu+8Y2GKDy+wCOSzzN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3</v>
      </c>
      <c r="D5" s="12">
        <v>0</v>
      </c>
      <c r="E5" s="20">
        <v>1</v>
      </c>
    </row>
    <row r="6" spans="1:5" x14ac:dyDescent="0.25">
      <c r="A6" s="19" t="s">
        <v>1205</v>
      </c>
      <c r="B6" s="15"/>
      <c r="C6" s="12">
        <v>0</v>
      </c>
      <c r="D6" s="12">
        <v>0</v>
      </c>
      <c r="E6" s="20">
        <v>0</v>
      </c>
    </row>
    <row r="7" spans="1:5" x14ac:dyDescent="0.25">
      <c r="A7" s="19" t="s">
        <v>1206</v>
      </c>
      <c r="B7" s="15"/>
      <c r="C7" s="12">
        <v>1</v>
      </c>
      <c r="D7" s="12">
        <v>1</v>
      </c>
      <c r="E7" s="20">
        <v>0</v>
      </c>
    </row>
    <row r="8" spans="1:5" x14ac:dyDescent="0.25">
      <c r="A8" s="19" t="s">
        <v>1207</v>
      </c>
      <c r="B8" s="15"/>
      <c r="C8" s="12">
        <v>7</v>
      </c>
      <c r="D8" s="12">
        <v>2</v>
      </c>
      <c r="E8" s="20">
        <v>5</v>
      </c>
    </row>
    <row r="9" spans="1:5" x14ac:dyDescent="0.25">
      <c r="A9" s="19" t="s">
        <v>615</v>
      </c>
      <c r="B9" s="15"/>
      <c r="C9" s="12">
        <v>0</v>
      </c>
      <c r="D9" s="12">
        <v>0</v>
      </c>
      <c r="E9" s="20">
        <v>0</v>
      </c>
    </row>
    <row r="10" spans="1:5" x14ac:dyDescent="0.25">
      <c r="A10" s="19" t="s">
        <v>1208</v>
      </c>
      <c r="B10" s="15"/>
      <c r="C10" s="12">
        <v>1</v>
      </c>
      <c r="D10" s="12">
        <v>0</v>
      </c>
      <c r="E10" s="20">
        <v>1</v>
      </c>
    </row>
    <row r="11" spans="1:5" x14ac:dyDescent="0.25">
      <c r="A11" s="199" t="s">
        <v>956</v>
      </c>
      <c r="B11" s="200"/>
      <c r="C11" s="27">
        <v>12</v>
      </c>
      <c r="D11" s="27">
        <v>3</v>
      </c>
      <c r="E11" s="27">
        <v>7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0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199" t="s">
        <v>956</v>
      </c>
      <c r="B17" s="200"/>
      <c r="C17" s="27">
        <v>0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6</v>
      </c>
    </row>
    <row r="22" spans="1:3" x14ac:dyDescent="0.25">
      <c r="A22" s="19" t="s">
        <v>1205</v>
      </c>
      <c r="B22" s="15"/>
      <c r="C22" s="20">
        <v>3</v>
      </c>
    </row>
    <row r="23" spans="1:3" x14ac:dyDescent="0.25">
      <c r="A23" s="19" t="s">
        <v>1206</v>
      </c>
      <c r="B23" s="15"/>
      <c r="C23" s="20">
        <v>0</v>
      </c>
    </row>
    <row r="24" spans="1:3" x14ac:dyDescent="0.25">
      <c r="A24" s="19" t="s">
        <v>1207</v>
      </c>
      <c r="B24" s="15"/>
      <c r="C24" s="20">
        <v>12</v>
      </c>
    </row>
    <row r="25" spans="1:3" x14ac:dyDescent="0.25">
      <c r="A25" s="19" t="s">
        <v>615</v>
      </c>
      <c r="B25" s="15"/>
      <c r="C25" s="20">
        <v>11</v>
      </c>
    </row>
    <row r="26" spans="1:3" x14ac:dyDescent="0.25">
      <c r="A26" s="19" t="s">
        <v>1208</v>
      </c>
      <c r="B26" s="15"/>
      <c r="C26" s="20">
        <v>9</v>
      </c>
    </row>
    <row r="27" spans="1:3" x14ac:dyDescent="0.25">
      <c r="A27" s="199" t="s">
        <v>956</v>
      </c>
      <c r="B27" s="200"/>
      <c r="C27" s="27">
        <v>41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1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45</v>
      </c>
    </row>
    <row r="34" spans="1:3" x14ac:dyDescent="0.25">
      <c r="A34" s="19" t="s">
        <v>1147</v>
      </c>
      <c r="B34" s="15"/>
      <c r="C34" s="20">
        <v>3</v>
      </c>
    </row>
    <row r="35" spans="1:3" x14ac:dyDescent="0.25">
      <c r="A35" s="19" t="s">
        <v>1215</v>
      </c>
      <c r="B35" s="15"/>
      <c r="C35" s="20">
        <v>5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199" t="s">
        <v>956</v>
      </c>
      <c r="B40" s="200"/>
      <c r="C40" s="27">
        <v>54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1</v>
      </c>
    </row>
    <row r="45" spans="1:3" x14ac:dyDescent="0.25">
      <c r="A45" s="19" t="s">
        <v>1205</v>
      </c>
      <c r="B45" s="15"/>
      <c r="C45" s="20">
        <v>1</v>
      </c>
    </row>
    <row r="46" spans="1:3" x14ac:dyDescent="0.25">
      <c r="A46" s="19" t="s">
        <v>1206</v>
      </c>
      <c r="B46" s="15"/>
      <c r="C46" s="20">
        <v>0</v>
      </c>
    </row>
    <row r="47" spans="1:3" x14ac:dyDescent="0.25">
      <c r="A47" s="19" t="s">
        <v>1207</v>
      </c>
      <c r="B47" s="15"/>
      <c r="C47" s="20">
        <v>3</v>
      </c>
    </row>
    <row r="48" spans="1:3" x14ac:dyDescent="0.25">
      <c r="A48" s="19" t="s">
        <v>615</v>
      </c>
      <c r="B48" s="15"/>
      <c r="C48" s="20">
        <v>1</v>
      </c>
    </row>
    <row r="49" spans="1:3" x14ac:dyDescent="0.25">
      <c r="A49" s="19" t="s">
        <v>1208</v>
      </c>
      <c r="B49" s="15"/>
      <c r="C49" s="20">
        <v>2</v>
      </c>
    </row>
    <row r="50" spans="1:3" x14ac:dyDescent="0.25">
      <c r="A50" s="199" t="s">
        <v>956</v>
      </c>
      <c r="B50" s="200"/>
      <c r="C50" s="27">
        <v>8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5" t="s">
        <v>1204</v>
      </c>
      <c r="B53" s="11" t="s">
        <v>79</v>
      </c>
      <c r="C53" s="20">
        <v>1</v>
      </c>
    </row>
    <row r="54" spans="1:3" x14ac:dyDescent="0.25">
      <c r="A54" s="187"/>
      <c r="B54" s="11" t="s">
        <v>82</v>
      </c>
      <c r="C54" s="20">
        <v>0</v>
      </c>
    </row>
    <row r="55" spans="1:3" x14ac:dyDescent="0.25">
      <c r="A55" s="185" t="s">
        <v>1205</v>
      </c>
      <c r="B55" s="11" t="s">
        <v>79</v>
      </c>
      <c r="C55" s="20">
        <v>2</v>
      </c>
    </row>
    <row r="56" spans="1:3" x14ac:dyDescent="0.25">
      <c r="A56" s="187"/>
      <c r="B56" s="11" t="s">
        <v>82</v>
      </c>
      <c r="C56" s="20">
        <v>1</v>
      </c>
    </row>
    <row r="57" spans="1:3" x14ac:dyDescent="0.25">
      <c r="A57" s="185" t="s">
        <v>1206</v>
      </c>
      <c r="B57" s="11" t="s">
        <v>79</v>
      </c>
      <c r="C57" s="20">
        <v>0</v>
      </c>
    </row>
    <row r="58" spans="1:3" x14ac:dyDescent="0.25">
      <c r="A58" s="187"/>
      <c r="B58" s="11" t="s">
        <v>82</v>
      </c>
      <c r="C58" s="20">
        <v>0</v>
      </c>
    </row>
    <row r="59" spans="1:3" x14ac:dyDescent="0.25">
      <c r="A59" s="185" t="s">
        <v>1207</v>
      </c>
      <c r="B59" s="11" t="s">
        <v>79</v>
      </c>
      <c r="C59" s="20">
        <v>1</v>
      </c>
    </row>
    <row r="60" spans="1:3" x14ac:dyDescent="0.25">
      <c r="A60" s="187"/>
      <c r="B60" s="11" t="s">
        <v>82</v>
      </c>
      <c r="C60" s="20">
        <v>0</v>
      </c>
    </row>
    <row r="61" spans="1:3" x14ac:dyDescent="0.25">
      <c r="A61" s="185" t="s">
        <v>615</v>
      </c>
      <c r="B61" s="11" t="s">
        <v>79</v>
      </c>
      <c r="C61" s="20">
        <v>2</v>
      </c>
    </row>
    <row r="62" spans="1:3" x14ac:dyDescent="0.25">
      <c r="A62" s="187"/>
      <c r="B62" s="11" t="s">
        <v>82</v>
      </c>
      <c r="C62" s="20">
        <v>1</v>
      </c>
    </row>
    <row r="63" spans="1:3" x14ac:dyDescent="0.25">
      <c r="A63" s="185" t="s">
        <v>1208</v>
      </c>
      <c r="B63" s="11" t="s">
        <v>79</v>
      </c>
      <c r="C63" s="20">
        <v>4</v>
      </c>
    </row>
    <row r="64" spans="1:3" x14ac:dyDescent="0.25">
      <c r="A64" s="187"/>
      <c r="B64" s="11" t="s">
        <v>82</v>
      </c>
      <c r="C64" s="20">
        <v>1</v>
      </c>
    </row>
    <row r="65" spans="1:3" x14ac:dyDescent="0.25">
      <c r="A65" s="199" t="s">
        <v>956</v>
      </c>
      <c r="B65" s="200"/>
      <c r="C65" s="27">
        <v>13</v>
      </c>
    </row>
    <row r="66" spans="1:3" x14ac:dyDescent="0.25">
      <c r="A66" s="16"/>
    </row>
  </sheetData>
  <sheetProtection algorithmName="SHA-512" hashValue="lGRZCUmpJR/D3Ct8RrXW7FraiXupzL8x3scvaNpO+Y64vDyO2E1cqWXrmfZrEFXGfJOYmT1gsFy9IdZovl7tQg==" saltValue="m2Qk4fAZ+RN35Luu1UP9/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8" t="s">
        <v>1222</v>
      </c>
      <c r="B5" s="30" t="s">
        <v>1223</v>
      </c>
      <c r="C5" s="12">
        <v>0</v>
      </c>
      <c r="D5" s="12">
        <v>0</v>
      </c>
      <c r="E5" s="12">
        <v>0</v>
      </c>
      <c r="F5" s="20">
        <v>0</v>
      </c>
    </row>
    <row r="6" spans="1:6" x14ac:dyDescent="0.25">
      <c r="A6" s="190"/>
      <c r="B6" s="30" t="s">
        <v>1224</v>
      </c>
      <c r="C6" s="12">
        <v>0</v>
      </c>
      <c r="D6" s="12">
        <v>1</v>
      </c>
      <c r="E6" s="12">
        <v>0</v>
      </c>
      <c r="F6" s="20">
        <v>0</v>
      </c>
    </row>
    <row r="7" spans="1:6" x14ac:dyDescent="0.25">
      <c r="A7" s="10" t="s">
        <v>1225</v>
      </c>
      <c r="B7" s="30" t="s">
        <v>1226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188" t="s">
        <v>1227</v>
      </c>
      <c r="B8" s="30" t="s">
        <v>1228</v>
      </c>
      <c r="C8" s="12">
        <v>0</v>
      </c>
      <c r="D8" s="12">
        <v>0</v>
      </c>
      <c r="E8" s="12">
        <v>1</v>
      </c>
      <c r="F8" s="20">
        <v>0</v>
      </c>
    </row>
    <row r="9" spans="1:6" x14ac:dyDescent="0.25">
      <c r="A9" s="189"/>
      <c r="B9" s="30" t="s">
        <v>1229</v>
      </c>
      <c r="C9" s="12">
        <v>0</v>
      </c>
      <c r="D9" s="12">
        <v>0</v>
      </c>
      <c r="E9" s="12">
        <v>0</v>
      </c>
      <c r="F9" s="20">
        <v>0</v>
      </c>
    </row>
    <row r="10" spans="1:6" ht="22.5" x14ac:dyDescent="0.25">
      <c r="A10" s="190"/>
      <c r="B10" s="30" t="s">
        <v>1230</v>
      </c>
      <c r="C10" s="12">
        <v>0</v>
      </c>
      <c r="D10" s="12">
        <v>2</v>
      </c>
      <c r="E10" s="12">
        <v>4</v>
      </c>
      <c r="F10" s="20">
        <v>0</v>
      </c>
    </row>
    <row r="11" spans="1:6" ht="22.5" x14ac:dyDescent="0.25">
      <c r="A11" s="188" t="s">
        <v>1231</v>
      </c>
      <c r="B11" s="30" t="s">
        <v>1232</v>
      </c>
      <c r="C11" s="12">
        <v>0</v>
      </c>
      <c r="D11" s="12">
        <v>0</v>
      </c>
      <c r="E11" s="12">
        <v>0</v>
      </c>
      <c r="F11" s="20">
        <v>0</v>
      </c>
    </row>
    <row r="12" spans="1:6" x14ac:dyDescent="0.25">
      <c r="A12" s="189"/>
      <c r="B12" s="30" t="s">
        <v>1233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190"/>
      <c r="B13" s="30" t="s">
        <v>1234</v>
      </c>
      <c r="C13" s="12">
        <v>0</v>
      </c>
      <c r="D13" s="12">
        <v>0</v>
      </c>
      <c r="E13" s="12">
        <v>0</v>
      </c>
      <c r="F13" s="20">
        <v>0</v>
      </c>
    </row>
    <row r="14" spans="1:6" ht="22.5" x14ac:dyDescent="0.25">
      <c r="A14" s="10" t="s">
        <v>1235</v>
      </c>
      <c r="B14" s="30" t="s">
        <v>1236</v>
      </c>
      <c r="C14" s="12">
        <v>0</v>
      </c>
      <c r="D14" s="12">
        <v>0</v>
      </c>
      <c r="E14" s="12">
        <v>0</v>
      </c>
      <c r="F14" s="20">
        <v>0</v>
      </c>
    </row>
    <row r="15" spans="1:6" x14ac:dyDescent="0.25">
      <c r="A15" s="188" t="s">
        <v>1237</v>
      </c>
      <c r="B15" s="30" t="s">
        <v>1238</v>
      </c>
      <c r="C15" s="12">
        <v>149</v>
      </c>
      <c r="D15" s="12">
        <v>7</v>
      </c>
      <c r="E15" s="12">
        <v>23</v>
      </c>
      <c r="F15" s="20">
        <v>0</v>
      </c>
    </row>
    <row r="16" spans="1:6" x14ac:dyDescent="0.25">
      <c r="A16" s="189"/>
      <c r="B16" s="30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89"/>
      <c r="B17" s="30" t="s">
        <v>1240</v>
      </c>
      <c r="C17" s="12">
        <v>0</v>
      </c>
      <c r="D17" s="12">
        <v>0</v>
      </c>
      <c r="E17" s="12">
        <v>0</v>
      </c>
      <c r="F17" s="20">
        <v>0</v>
      </c>
    </row>
    <row r="18" spans="1:6" x14ac:dyDescent="0.25">
      <c r="A18" s="189"/>
      <c r="B18" s="30" t="s">
        <v>1241</v>
      </c>
      <c r="C18" s="12">
        <v>0</v>
      </c>
      <c r="D18" s="12">
        <v>0</v>
      </c>
      <c r="E18" s="12">
        <v>0</v>
      </c>
      <c r="F18" s="20">
        <v>0</v>
      </c>
    </row>
    <row r="19" spans="1:6" ht="22.5" x14ac:dyDescent="0.25">
      <c r="A19" s="190"/>
      <c r="B19" s="30" t="s">
        <v>1242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0" t="s">
        <v>1244</v>
      </c>
      <c r="C20" s="12">
        <v>0</v>
      </c>
      <c r="D20" s="12">
        <v>0</v>
      </c>
      <c r="E20" s="12">
        <v>0</v>
      </c>
      <c r="F20" s="20">
        <v>0</v>
      </c>
    </row>
    <row r="21" spans="1:6" x14ac:dyDescent="0.25">
      <c r="A21" s="10" t="s">
        <v>1245</v>
      </c>
      <c r="B21" s="30" t="s">
        <v>1246</v>
      </c>
      <c r="C21" s="12">
        <v>0</v>
      </c>
      <c r="D21" s="12">
        <v>0</v>
      </c>
      <c r="E21" s="12">
        <v>0</v>
      </c>
      <c r="F21" s="20">
        <v>0</v>
      </c>
    </row>
    <row r="22" spans="1:6" x14ac:dyDescent="0.25">
      <c r="A22" s="199" t="s">
        <v>956</v>
      </c>
      <c r="B22" s="200"/>
      <c r="C22" s="27">
        <v>149</v>
      </c>
      <c r="D22" s="27">
        <v>10</v>
      </c>
      <c r="E22" s="27">
        <v>28</v>
      </c>
      <c r="F22" s="27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0</v>
      </c>
    </row>
    <row r="26" spans="1:6" x14ac:dyDescent="0.25">
      <c r="A26" s="19" t="s">
        <v>114</v>
      </c>
      <c r="B26" s="15"/>
      <c r="C26" s="20">
        <v>0</v>
      </c>
    </row>
    <row r="27" spans="1:6" x14ac:dyDescent="0.25">
      <c r="A27" s="19" t="s">
        <v>1080</v>
      </c>
      <c r="B27" s="15"/>
      <c r="C27" s="20">
        <v>0</v>
      </c>
    </row>
    <row r="28" spans="1:6" x14ac:dyDescent="0.25">
      <c r="A28" s="199" t="s">
        <v>956</v>
      </c>
      <c r="B28" s="200"/>
      <c r="C28" s="27">
        <v>0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7</v>
      </c>
    </row>
    <row r="33" spans="1:3" x14ac:dyDescent="0.25">
      <c r="A33" s="19" t="s">
        <v>1249</v>
      </c>
      <c r="B33" s="15"/>
      <c r="C33" s="20">
        <v>14</v>
      </c>
    </row>
    <row r="34" spans="1:3" x14ac:dyDescent="0.25">
      <c r="A34" s="19" t="s">
        <v>82</v>
      </c>
      <c r="B34" s="15"/>
      <c r="C34" s="20">
        <v>8</v>
      </c>
    </row>
    <row r="35" spans="1:3" x14ac:dyDescent="0.25">
      <c r="A35" s="199" t="s">
        <v>956</v>
      </c>
      <c r="B35" s="200"/>
      <c r="C35" s="27">
        <v>29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48</v>
      </c>
    </row>
    <row r="40" spans="1:3" x14ac:dyDescent="0.25">
      <c r="A40" s="19" t="s">
        <v>1252</v>
      </c>
      <c r="B40" s="15"/>
      <c r="C40" s="20">
        <v>33</v>
      </c>
    </row>
    <row r="41" spans="1:3" x14ac:dyDescent="0.25">
      <c r="A41" s="199" t="s">
        <v>956</v>
      </c>
      <c r="B41" s="200"/>
      <c r="C41" s="27">
        <v>81</v>
      </c>
    </row>
    <row r="42" spans="1:3" x14ac:dyDescent="0.25">
      <c r="A42" s="16"/>
    </row>
  </sheetData>
  <sheetProtection algorithmName="SHA-512" hashValue="/0YyxesSsvQOA3m1dlTXNq7JgK9StkV/klMghPb8qM1dtszrvQ6f69k58vAurxpHBf0/PmTiIwTQWLLNVoKR5Q==" saltValue="tuBC4ylj9yo+gBJirRNsh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4"/>
      <c r="B5" s="35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8" t="s">
        <v>1264</v>
      </c>
      <c r="B6" s="30" t="s">
        <v>1265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189"/>
      <c r="B7" s="30" t="s">
        <v>1048</v>
      </c>
      <c r="C7" s="36">
        <v>4</v>
      </c>
      <c r="D7" s="36">
        <v>0</v>
      </c>
      <c r="E7" s="36">
        <v>7</v>
      </c>
      <c r="F7" s="36">
        <v>2</v>
      </c>
      <c r="G7" s="36">
        <v>0</v>
      </c>
      <c r="H7" s="36">
        <v>2</v>
      </c>
      <c r="I7" s="36">
        <v>0</v>
      </c>
      <c r="J7" s="36">
        <v>0</v>
      </c>
      <c r="K7" s="36">
        <v>0</v>
      </c>
      <c r="L7" s="37">
        <v>0</v>
      </c>
    </row>
    <row r="8" spans="1:12" x14ac:dyDescent="0.25">
      <c r="A8" s="189"/>
      <c r="B8" s="30" t="s">
        <v>1266</v>
      </c>
      <c r="C8" s="36">
        <v>4</v>
      </c>
      <c r="D8" s="36">
        <v>0</v>
      </c>
      <c r="E8" s="36">
        <v>7</v>
      </c>
      <c r="F8" s="36">
        <v>2</v>
      </c>
      <c r="G8" s="36">
        <v>0</v>
      </c>
      <c r="H8" s="36">
        <v>2</v>
      </c>
      <c r="I8" s="36">
        <v>0</v>
      </c>
      <c r="J8" s="36">
        <v>0</v>
      </c>
      <c r="K8" s="36">
        <v>0</v>
      </c>
      <c r="L8" s="37">
        <v>0</v>
      </c>
    </row>
    <row r="9" spans="1:12" x14ac:dyDescent="0.25">
      <c r="A9" s="190"/>
      <c r="B9" s="30" t="s">
        <v>1267</v>
      </c>
      <c r="C9" s="36">
        <v>0</v>
      </c>
      <c r="D9" s="36">
        <v>0</v>
      </c>
      <c r="E9" s="36">
        <v>1</v>
      </c>
      <c r="F9" s="36">
        <v>1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188" t="s">
        <v>1268</v>
      </c>
      <c r="B10" s="30" t="s">
        <v>1269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189"/>
      <c r="B11" s="30" t="s">
        <v>1270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189"/>
      <c r="B12" s="30" t="s">
        <v>1271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  <c r="H12" s="36">
        <v>1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189"/>
      <c r="B13" s="30" t="s">
        <v>1272</v>
      </c>
      <c r="C13" s="36">
        <v>0</v>
      </c>
      <c r="D13" s="36">
        <v>0</v>
      </c>
      <c r="E13" s="36">
        <v>1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189"/>
      <c r="B14" s="30" t="s">
        <v>1273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189"/>
      <c r="B15" s="30" t="s">
        <v>1274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189"/>
      <c r="B16" s="30" t="s">
        <v>1275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189"/>
      <c r="B17" s="30" t="s">
        <v>1276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189"/>
      <c r="B18" s="30" t="s">
        <v>1277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189"/>
      <c r="B19" s="30" t="s">
        <v>1278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189"/>
      <c r="B20" s="30" t="s">
        <v>1279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189"/>
      <c r="B21" s="30" t="s">
        <v>1280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189"/>
      <c r="B22" s="30" t="s">
        <v>1281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</row>
    <row r="23" spans="1:12" x14ac:dyDescent="0.25">
      <c r="A23" s="189"/>
      <c r="B23" s="30" t="s">
        <v>1282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189"/>
      <c r="B24" s="30" t="s">
        <v>1283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189"/>
      <c r="B25" s="30" t="s">
        <v>1284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189"/>
      <c r="B26" s="30" t="s">
        <v>1285</v>
      </c>
      <c r="C26" s="36">
        <v>1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7">
        <v>0</v>
      </c>
    </row>
    <row r="27" spans="1:12" x14ac:dyDescent="0.25">
      <c r="A27" s="189"/>
      <c r="B27" s="30" t="s">
        <v>1286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189"/>
      <c r="B28" s="30" t="s">
        <v>1287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189"/>
      <c r="B29" s="30" t="s">
        <v>1288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189"/>
      <c r="B30" s="30" t="s">
        <v>1289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189"/>
      <c r="B31" s="30" t="s">
        <v>1290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189"/>
      <c r="B32" s="30" t="s">
        <v>1291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189"/>
      <c r="B33" s="30" t="s">
        <v>1292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189"/>
      <c r="B34" s="30" t="s">
        <v>1293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189"/>
      <c r="B35" s="30" t="s">
        <v>1294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189"/>
      <c r="B36" s="30" t="s">
        <v>1295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189"/>
      <c r="B37" s="30" t="s">
        <v>1296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189"/>
      <c r="B38" s="30" t="s">
        <v>1297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189"/>
      <c r="B39" s="30" t="s">
        <v>1298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189"/>
      <c r="B40" s="30" t="s">
        <v>1299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189"/>
      <c r="B41" s="30" t="s">
        <v>1300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189"/>
      <c r="B42" s="30" t="s">
        <v>1301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189"/>
      <c r="B43" s="30" t="s">
        <v>1302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189"/>
      <c r="B44" s="30" t="s">
        <v>1303</v>
      </c>
      <c r="C44" s="36">
        <v>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189"/>
      <c r="B45" s="30" t="s">
        <v>1304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189"/>
      <c r="B46" s="30" t="s">
        <v>1305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189"/>
      <c r="B47" s="30" t="s">
        <v>1306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189"/>
      <c r="B48" s="30" t="s">
        <v>1307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189"/>
      <c r="B49" s="30" t="s">
        <v>1308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189"/>
      <c r="B50" s="30" t="s">
        <v>1309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189"/>
      <c r="B51" s="30" t="s">
        <v>1310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189"/>
      <c r="B52" s="30" t="s">
        <v>1311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189"/>
      <c r="B53" s="30" t="s">
        <v>1312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189"/>
      <c r="B54" s="30" t="s">
        <v>1313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189"/>
      <c r="B55" s="30" t="s">
        <v>1314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189"/>
      <c r="B56" s="30" t="s">
        <v>1315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189"/>
      <c r="B57" s="30" t="s">
        <v>1316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189"/>
      <c r="B58" s="30" t="s">
        <v>1317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189"/>
      <c r="B59" s="30" t="s">
        <v>1318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189"/>
      <c r="B60" s="30" t="s">
        <v>1319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189"/>
      <c r="B61" s="30" t="s">
        <v>1320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189"/>
      <c r="B62" s="30" t="s">
        <v>1321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189"/>
      <c r="B63" s="30" t="s">
        <v>1322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189"/>
      <c r="B64" s="30" t="s">
        <v>1323</v>
      </c>
      <c r="C64" s="36">
        <v>0</v>
      </c>
      <c r="D64" s="36">
        <v>0</v>
      </c>
      <c r="E64" s="36">
        <v>1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189"/>
      <c r="B65" s="30" t="s">
        <v>1324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189"/>
      <c r="B66" s="30" t="s">
        <v>1325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189"/>
      <c r="B67" s="30" t="s">
        <v>1326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189"/>
      <c r="B68" s="30" t="s">
        <v>1327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189"/>
      <c r="B69" s="30" t="s">
        <v>1328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189"/>
      <c r="B70" s="30" t="s">
        <v>1329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189"/>
      <c r="B71" s="30" t="s">
        <v>1330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189"/>
      <c r="B72" s="30" t="s">
        <v>1331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189"/>
      <c r="B73" s="30" t="s">
        <v>1332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189"/>
      <c r="B74" s="30" t="s">
        <v>1333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189"/>
      <c r="B75" s="30" t="s">
        <v>1334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189"/>
      <c r="B76" s="30" t="s">
        <v>1335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189"/>
      <c r="B77" s="30" t="s">
        <v>1336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189"/>
      <c r="B78" s="30" t="s">
        <v>1337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189"/>
      <c r="B79" s="30" t="s">
        <v>1338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189"/>
      <c r="B80" s="30" t="s">
        <v>1339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189"/>
      <c r="B81" s="30" t="s">
        <v>1340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189"/>
      <c r="B82" s="30" t="s">
        <v>1341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7">
        <v>0</v>
      </c>
    </row>
    <row r="83" spans="1:12" x14ac:dyDescent="0.25">
      <c r="A83" s="189"/>
      <c r="B83" s="30" t="s">
        <v>1342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189"/>
      <c r="B84" s="30" t="s">
        <v>1343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189"/>
      <c r="B85" s="30" t="s">
        <v>1344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189"/>
      <c r="B86" s="30" t="s">
        <v>1345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189"/>
      <c r="B87" s="30" t="s">
        <v>1346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189"/>
      <c r="B88" s="30" t="s">
        <v>1347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189"/>
      <c r="B89" s="30" t="s">
        <v>1348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189"/>
      <c r="B90" s="30" t="s">
        <v>1349</v>
      </c>
      <c r="C90" s="36">
        <v>1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189"/>
      <c r="B91" s="30" t="s">
        <v>1350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189"/>
      <c r="B92" s="30" t="s">
        <v>1351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189"/>
      <c r="B93" s="30" t="s">
        <v>1352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189"/>
      <c r="B94" s="30" t="s">
        <v>1353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189"/>
      <c r="B95" s="30" t="s">
        <v>1354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189"/>
      <c r="B96" s="30" t="s">
        <v>1355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189"/>
      <c r="B97" s="30" t="s">
        <v>1356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189"/>
      <c r="B98" s="30" t="s">
        <v>1357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189"/>
      <c r="B99" s="30" t="s">
        <v>1358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189"/>
      <c r="B100" s="30" t="s">
        <v>1359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189"/>
      <c r="B101" s="30" t="s">
        <v>1360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189"/>
      <c r="B102" s="30" t="s">
        <v>1361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189"/>
      <c r="B103" s="30" t="s">
        <v>1362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189"/>
      <c r="B104" s="30" t="s">
        <v>1363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189"/>
      <c r="B105" s="30" t="s">
        <v>1364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189"/>
      <c r="B106" s="30" t="s">
        <v>1365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189"/>
      <c r="B107" s="30" t="s">
        <v>1366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189"/>
      <c r="B108" s="30" t="s">
        <v>1367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189"/>
      <c r="B109" s="30" t="s">
        <v>1368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189"/>
      <c r="B110" s="30" t="s">
        <v>1369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189"/>
      <c r="B111" s="30" t="s">
        <v>1370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189"/>
      <c r="B112" s="30" t="s">
        <v>1371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189"/>
      <c r="B113" s="30" t="s">
        <v>1372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189"/>
      <c r="B114" s="30" t="s">
        <v>1373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189"/>
      <c r="B115" s="30" t="s">
        <v>1374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189"/>
      <c r="B116" s="30" t="s">
        <v>1375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189"/>
      <c r="B117" s="30" t="s">
        <v>1376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189"/>
      <c r="B118" s="30" t="s">
        <v>1377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189"/>
      <c r="B119" s="30" t="s">
        <v>1378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189"/>
      <c r="B120" s="30" t="s">
        <v>1379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189"/>
      <c r="B121" s="30" t="s">
        <v>1380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189"/>
      <c r="B122" s="30" t="s">
        <v>1381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189"/>
      <c r="B123" s="30" t="s">
        <v>1382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189"/>
      <c r="B124" s="30" t="s">
        <v>1383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189"/>
      <c r="B125" s="30" t="s">
        <v>1384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189"/>
      <c r="B126" s="30" t="s">
        <v>1385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189"/>
      <c r="B127" s="30" t="s">
        <v>1386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189"/>
      <c r="B128" s="30" t="s">
        <v>1387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189"/>
      <c r="B129" s="30" t="s">
        <v>1388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189"/>
      <c r="B130" s="30" t="s">
        <v>1389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189"/>
      <c r="B131" s="30" t="s">
        <v>1390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189"/>
      <c r="B132" s="30" t="s">
        <v>1391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189"/>
      <c r="B133" s="30" t="s">
        <v>1392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189"/>
      <c r="B134" s="30" t="s">
        <v>1393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189"/>
      <c r="B135" s="30" t="s">
        <v>1394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189"/>
      <c r="B136" s="30" t="s">
        <v>1395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189"/>
      <c r="B137" s="30" t="s">
        <v>1396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189"/>
      <c r="B138" s="30" t="s">
        <v>1397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189"/>
      <c r="B139" s="30" t="s">
        <v>1398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189"/>
      <c r="B140" s="30" t="s">
        <v>1399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189"/>
      <c r="B141" s="30" t="s">
        <v>1400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189"/>
      <c r="B142" s="30" t="s">
        <v>1401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189"/>
      <c r="B143" s="30" t="s">
        <v>1402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189"/>
      <c r="B144" s="30" t="s">
        <v>1403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189"/>
      <c r="B145" s="30" t="s">
        <v>1404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189"/>
      <c r="B146" s="30" t="s">
        <v>1405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189"/>
      <c r="B147" s="30" t="s">
        <v>1406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189"/>
      <c r="B148" s="30" t="s">
        <v>1407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189"/>
      <c r="B149" s="30" t="s">
        <v>1408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189"/>
      <c r="B150" s="30" t="s">
        <v>1409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189"/>
      <c r="B151" s="30" t="s">
        <v>1410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189"/>
      <c r="B152" s="30" t="s">
        <v>1411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189"/>
      <c r="B153" s="30" t="s">
        <v>1412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189"/>
      <c r="B154" s="30" t="s">
        <v>1413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189"/>
      <c r="B155" s="30" t="s">
        <v>1414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189"/>
      <c r="B156" s="30" t="s">
        <v>1415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189"/>
      <c r="B157" s="30" t="s">
        <v>1416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189"/>
      <c r="B158" s="30" t="s">
        <v>1417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189"/>
      <c r="B159" s="30" t="s">
        <v>1418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189"/>
      <c r="B160" s="30" t="s">
        <v>1419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189"/>
      <c r="B161" s="30" t="s">
        <v>1420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189"/>
      <c r="B162" s="30" t="s">
        <v>1421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189"/>
      <c r="B163" s="30" t="s">
        <v>1422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189"/>
      <c r="B164" s="30" t="s">
        <v>1423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189"/>
      <c r="B165" s="30" t="s">
        <v>1424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189"/>
      <c r="B166" s="30" t="s">
        <v>1425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189"/>
      <c r="B167" s="30" t="s">
        <v>1426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189"/>
      <c r="B168" s="30" t="s">
        <v>1427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189"/>
      <c r="B169" s="30" t="s">
        <v>1428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189"/>
      <c r="B170" s="30" t="s">
        <v>1429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189"/>
      <c r="B171" s="30" t="s">
        <v>1430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189"/>
      <c r="B172" s="30" t="s">
        <v>1431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189"/>
      <c r="B173" s="30" t="s">
        <v>1432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189"/>
      <c r="B174" s="30" t="s">
        <v>1433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189"/>
      <c r="B175" s="30" t="s">
        <v>1434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189"/>
      <c r="B176" s="30" t="s">
        <v>1435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189"/>
      <c r="B177" s="30" t="s">
        <v>1436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189"/>
      <c r="B178" s="30" t="s">
        <v>1437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189"/>
      <c r="B179" s="30" t="s">
        <v>1438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189"/>
      <c r="B180" s="30" t="s">
        <v>1439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7">
        <v>0</v>
      </c>
    </row>
    <row r="181" spans="1:12" x14ac:dyDescent="0.25">
      <c r="A181" s="189"/>
      <c r="B181" s="30" t="s">
        <v>1440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189"/>
      <c r="B182" s="30" t="s">
        <v>1441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189"/>
      <c r="B183" s="30" t="s">
        <v>1442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189"/>
      <c r="B184" s="30" t="s">
        <v>1443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189"/>
      <c r="B185" s="30" t="s">
        <v>1444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189"/>
      <c r="B186" s="30" t="s">
        <v>1445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189"/>
      <c r="B187" s="30" t="s">
        <v>1446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189"/>
      <c r="B188" s="30" t="s">
        <v>1447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7">
        <v>0</v>
      </c>
    </row>
    <row r="189" spans="1:12" x14ac:dyDescent="0.25">
      <c r="A189" s="189"/>
      <c r="B189" s="30" t="s">
        <v>1448</v>
      </c>
      <c r="C189" s="36">
        <v>1</v>
      </c>
      <c r="D189" s="36">
        <v>0</v>
      </c>
      <c r="E189" s="36">
        <v>4</v>
      </c>
      <c r="F189" s="36">
        <v>2</v>
      </c>
      <c r="G189" s="36">
        <v>0</v>
      </c>
      <c r="H189" s="36">
        <v>1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189"/>
      <c r="B190" s="30" t="s">
        <v>1449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189"/>
      <c r="B191" s="30" t="s">
        <v>1450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189"/>
      <c r="B192" s="30" t="s">
        <v>1451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189"/>
      <c r="B193" s="30" t="s">
        <v>1452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189"/>
      <c r="B194" s="30" t="s">
        <v>1453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189"/>
      <c r="B195" s="30" t="s">
        <v>1454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189"/>
      <c r="B196" s="30" t="s">
        <v>1455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189"/>
      <c r="B197" s="30" t="s">
        <v>1456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189"/>
      <c r="B198" s="30" t="s">
        <v>1457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189"/>
      <c r="B199" s="30" t="s">
        <v>1458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189"/>
      <c r="B200" s="30" t="s">
        <v>1459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189"/>
      <c r="B201" s="30" t="s">
        <v>1460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189"/>
      <c r="B202" s="30" t="s">
        <v>1461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189"/>
      <c r="B203" s="30" t="s">
        <v>1462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189"/>
      <c r="B204" s="30" t="s">
        <v>1463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189"/>
      <c r="B205" s="30" t="s">
        <v>1464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189"/>
      <c r="B206" s="30" t="s">
        <v>1465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189"/>
      <c r="B207" s="30" t="s">
        <v>1466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189"/>
      <c r="B208" s="30" t="s">
        <v>1467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189"/>
      <c r="B209" s="30" t="s">
        <v>1468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189"/>
      <c r="B210" s="30" t="s">
        <v>1469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189"/>
      <c r="B211" s="30" t="s">
        <v>1470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189"/>
      <c r="B212" s="30" t="s">
        <v>1471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189"/>
      <c r="B213" s="30" t="s">
        <v>1472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189"/>
      <c r="B214" s="30" t="s">
        <v>1473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189"/>
      <c r="B215" s="30" t="s">
        <v>1474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189"/>
      <c r="B216" s="30" t="s">
        <v>1475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189"/>
      <c r="B217" s="30" t="s">
        <v>1476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189"/>
      <c r="B218" s="30" t="s">
        <v>1477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189"/>
      <c r="B219" s="30" t="s">
        <v>1478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189"/>
      <c r="B220" s="30" t="s">
        <v>1479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189"/>
      <c r="B221" s="30" t="s">
        <v>1480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189"/>
      <c r="B222" s="30" t="s">
        <v>1481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189"/>
      <c r="B223" s="30" t="s">
        <v>1482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189"/>
      <c r="B224" s="30" t="s">
        <v>1483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189"/>
      <c r="B225" s="30" t="s">
        <v>1484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189"/>
      <c r="B226" s="30" t="s">
        <v>1485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189"/>
      <c r="B227" s="30" t="s">
        <v>1486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189"/>
      <c r="B228" s="30" t="s">
        <v>1487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189"/>
      <c r="B229" s="30" t="s">
        <v>1488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189"/>
      <c r="B230" s="30" t="s">
        <v>1489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189"/>
      <c r="B231" s="30" t="s">
        <v>1490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189"/>
      <c r="B232" s="30" t="s">
        <v>1491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189"/>
      <c r="B233" s="30" t="s">
        <v>1492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189"/>
      <c r="B234" s="30" t="s">
        <v>1493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189"/>
      <c r="B235" s="30" t="s">
        <v>1494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189"/>
      <c r="B236" s="30" t="s">
        <v>1495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189"/>
      <c r="B237" s="30" t="s">
        <v>1496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189"/>
      <c r="B238" s="30" t="s">
        <v>1497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189"/>
      <c r="B239" s="30" t="s">
        <v>1498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189"/>
      <c r="B240" s="30" t="s">
        <v>1499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189"/>
      <c r="B241" s="30" t="s">
        <v>1500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189"/>
      <c r="B242" s="30" t="s">
        <v>1501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189"/>
      <c r="B243" s="30" t="s">
        <v>1502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189"/>
      <c r="B244" s="30" t="s">
        <v>1503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189"/>
      <c r="B245" s="30" t="s">
        <v>1504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189"/>
      <c r="B246" s="30" t="s">
        <v>1505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189"/>
      <c r="B247" s="30" t="s">
        <v>1506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189"/>
      <c r="B248" s="30" t="s">
        <v>1507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189"/>
      <c r="B249" s="30" t="s">
        <v>1508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189"/>
      <c r="B250" s="30" t="s">
        <v>1509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189"/>
      <c r="B251" s="30" t="s">
        <v>1510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189"/>
      <c r="B252" s="30" t="s">
        <v>1511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189"/>
      <c r="B253" s="30" t="s">
        <v>1512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189"/>
      <c r="B254" s="30" t="s">
        <v>1513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189"/>
      <c r="B255" s="30" t="s">
        <v>1514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189"/>
      <c r="B256" s="30" t="s">
        <v>1515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189"/>
      <c r="B257" s="30" t="s">
        <v>1516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189"/>
      <c r="B258" s="30" t="s">
        <v>1517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189"/>
      <c r="B259" s="30" t="s">
        <v>1518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189"/>
      <c r="B260" s="30" t="s">
        <v>1519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190"/>
      <c r="B261" s="30" t="s">
        <v>1520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188" t="s">
        <v>1521</v>
      </c>
      <c r="B262" s="30" t="s">
        <v>1522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189"/>
      <c r="B263" s="30" t="s">
        <v>1523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189"/>
      <c r="B264" s="30" t="s">
        <v>1524</v>
      </c>
      <c r="C264" s="36">
        <v>4</v>
      </c>
      <c r="D264" s="36">
        <v>0</v>
      </c>
      <c r="E264" s="36">
        <v>2</v>
      </c>
      <c r="F264" s="36">
        <v>1</v>
      </c>
      <c r="G264" s="36">
        <v>0</v>
      </c>
      <c r="H264" s="36">
        <v>1</v>
      </c>
      <c r="I264" s="36">
        <v>0</v>
      </c>
      <c r="J264" s="36">
        <v>0</v>
      </c>
      <c r="K264" s="36">
        <v>0</v>
      </c>
      <c r="L264" s="37">
        <v>0</v>
      </c>
    </row>
    <row r="265" spans="1:12" x14ac:dyDescent="0.25">
      <c r="A265" s="189"/>
      <c r="B265" s="30" t="s">
        <v>1525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189"/>
      <c r="B266" s="30" t="s">
        <v>1526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189"/>
      <c r="B267" s="30" t="s">
        <v>1527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189"/>
      <c r="B268" s="30" t="s">
        <v>1528</v>
      </c>
      <c r="C268" s="36">
        <v>0</v>
      </c>
      <c r="D268" s="36">
        <v>0</v>
      </c>
      <c r="E268" s="36">
        <v>1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189"/>
      <c r="B269" s="30" t="s">
        <v>1529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189"/>
      <c r="B270" s="30" t="s">
        <v>1530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189"/>
      <c r="B271" s="30" t="s">
        <v>1531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189"/>
      <c r="B272" s="30" t="s">
        <v>1532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7">
        <v>0</v>
      </c>
    </row>
    <row r="273" spans="1:12" x14ac:dyDescent="0.25">
      <c r="A273" s="189"/>
      <c r="B273" s="30" t="s">
        <v>967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7">
        <v>0</v>
      </c>
    </row>
    <row r="274" spans="1:12" x14ac:dyDescent="0.25">
      <c r="A274" s="189"/>
      <c r="B274" s="30" t="s">
        <v>1533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189"/>
      <c r="B275" s="30" t="s">
        <v>1534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189"/>
      <c r="B276" s="30" t="s">
        <v>1535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189"/>
      <c r="B277" s="30" t="s">
        <v>1536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189"/>
      <c r="B278" s="30" t="s">
        <v>1537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189"/>
      <c r="B279" s="30" t="s">
        <v>1538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189"/>
      <c r="B280" s="30" t="s">
        <v>1539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189"/>
      <c r="B281" s="30" t="s">
        <v>1540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189"/>
      <c r="B282" s="30" t="s">
        <v>1541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189"/>
      <c r="B283" s="30" t="s">
        <v>1542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189"/>
      <c r="B284" s="30" t="s">
        <v>1543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189"/>
      <c r="B285" s="30" t="s">
        <v>1544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189"/>
      <c r="B286" s="30" t="s">
        <v>1545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189"/>
      <c r="B287" s="30" t="s">
        <v>926</v>
      </c>
      <c r="C287" s="36">
        <v>0</v>
      </c>
      <c r="D287" s="36">
        <v>0</v>
      </c>
      <c r="E287" s="36">
        <v>2</v>
      </c>
      <c r="F287" s="36">
        <v>0</v>
      </c>
      <c r="G287" s="36">
        <v>0</v>
      </c>
      <c r="H287" s="36">
        <v>1</v>
      </c>
      <c r="I287" s="36">
        <v>0</v>
      </c>
      <c r="J287" s="36">
        <v>0</v>
      </c>
      <c r="K287" s="36">
        <v>0</v>
      </c>
      <c r="L287" s="37">
        <v>0</v>
      </c>
    </row>
    <row r="288" spans="1:12" x14ac:dyDescent="0.25">
      <c r="A288" s="189"/>
      <c r="B288" s="30" t="s">
        <v>952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189"/>
      <c r="B289" s="30" t="s">
        <v>1546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7">
        <v>0</v>
      </c>
    </row>
    <row r="290" spans="1:12" x14ac:dyDescent="0.25">
      <c r="A290" s="189"/>
      <c r="B290" s="30" t="s">
        <v>1547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189"/>
      <c r="B291" s="30" t="s">
        <v>1548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189"/>
      <c r="B292" s="30" t="s">
        <v>1549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189"/>
      <c r="B293" s="30" t="s">
        <v>1550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190"/>
      <c r="B294" s="30" t="s">
        <v>1551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188" t="s">
        <v>1552</v>
      </c>
      <c r="B295" s="30" t="s">
        <v>1553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189"/>
      <c r="B296" s="30" t="s">
        <v>1554</v>
      </c>
      <c r="C296" s="36">
        <v>4</v>
      </c>
      <c r="D296" s="36">
        <v>0</v>
      </c>
      <c r="E296" s="36">
        <v>0</v>
      </c>
      <c r="F296" s="36">
        <v>0</v>
      </c>
      <c r="G296" s="36">
        <v>0</v>
      </c>
      <c r="H296" s="36">
        <v>2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189"/>
      <c r="B297" s="30" t="s">
        <v>1555</v>
      </c>
      <c r="C297" s="36">
        <v>0</v>
      </c>
      <c r="D297" s="36">
        <v>0</v>
      </c>
      <c r="E297" s="36">
        <v>2</v>
      </c>
      <c r="F297" s="36">
        <v>0</v>
      </c>
      <c r="G297" s="36">
        <v>0</v>
      </c>
      <c r="H297" s="36">
        <v>1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189"/>
      <c r="B298" s="30" t="s">
        <v>1556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189"/>
      <c r="B299" s="30" t="s">
        <v>1557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1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189"/>
      <c r="B300" s="30" t="s">
        <v>1558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1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189"/>
      <c r="B301" s="30" t="s">
        <v>1559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189"/>
      <c r="B302" s="30" t="s">
        <v>1560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189"/>
      <c r="B303" s="30" t="s">
        <v>1561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189"/>
      <c r="B304" s="30" t="s">
        <v>1562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7">
        <v>0</v>
      </c>
    </row>
    <row r="305" spans="1:12" ht="22.5" x14ac:dyDescent="0.25">
      <c r="A305" s="189"/>
      <c r="B305" s="30" t="s">
        <v>1563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189"/>
      <c r="B306" s="30" t="s">
        <v>1564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189"/>
      <c r="B307" s="30" t="s">
        <v>980</v>
      </c>
      <c r="C307" s="36">
        <v>0</v>
      </c>
      <c r="D307" s="36">
        <v>0</v>
      </c>
      <c r="E307" s="36">
        <v>4</v>
      </c>
      <c r="F307" s="36">
        <v>0</v>
      </c>
      <c r="G307" s="36">
        <v>0</v>
      </c>
      <c r="H307" s="36">
        <v>1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189"/>
      <c r="B308" s="30" t="s">
        <v>1565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189"/>
      <c r="B309" s="30" t="s">
        <v>1566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189"/>
      <c r="B310" s="30" t="s">
        <v>1567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190"/>
      <c r="B311" s="30" t="s">
        <v>1568</v>
      </c>
      <c r="C311" s="36">
        <v>0</v>
      </c>
      <c r="D311" s="36">
        <v>0</v>
      </c>
      <c r="E311" s="36">
        <v>0</v>
      </c>
      <c r="F311" s="36">
        <v>2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BYv89QGKx26uFD0R9x99cK3WshTb+YW6FWlti48lB1JlZPNdVa5GeZ5XQaqVyvViTAb3NETvUlCyYLIMF5qUxA==" saltValue="1eRVVEhoaaBQQY7/zN/J/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8" t="s">
        <v>1570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8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89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89"/>
      <c r="B7" s="11" t="s">
        <v>1574</v>
      </c>
      <c r="C7" s="12">
        <v>6</v>
      </c>
      <c r="D7" s="12">
        <v>5</v>
      </c>
      <c r="E7" s="13">
        <v>0.2</v>
      </c>
    </row>
    <row r="8" spans="1:5" x14ac:dyDescent="0.25">
      <c r="A8" s="189"/>
      <c r="B8" s="11" t="s">
        <v>1575</v>
      </c>
      <c r="C8" s="12">
        <v>60</v>
      </c>
      <c r="D8" s="12">
        <v>69</v>
      </c>
      <c r="E8" s="13">
        <v>-0.13043478260869601</v>
      </c>
    </row>
    <row r="9" spans="1:5" x14ac:dyDescent="0.25">
      <c r="A9" s="189"/>
      <c r="B9" s="11" t="s">
        <v>1576</v>
      </c>
      <c r="C9" s="12">
        <v>1</v>
      </c>
      <c r="D9" s="12">
        <v>4</v>
      </c>
      <c r="E9" s="13">
        <v>-0.75</v>
      </c>
    </row>
    <row r="10" spans="1:5" x14ac:dyDescent="0.25">
      <c r="A10" s="189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89"/>
      <c r="B11" s="11" t="s">
        <v>1578</v>
      </c>
      <c r="C11" s="12">
        <v>3</v>
      </c>
      <c r="D11" s="12">
        <v>3</v>
      </c>
      <c r="E11" s="13">
        <v>0</v>
      </c>
    </row>
    <row r="12" spans="1:5" x14ac:dyDescent="0.25">
      <c r="A12" s="189"/>
      <c r="B12" s="11" t="s">
        <v>1579</v>
      </c>
      <c r="C12" s="12">
        <v>5</v>
      </c>
      <c r="D12" s="12">
        <v>4</v>
      </c>
      <c r="E12" s="13">
        <v>0.25</v>
      </c>
    </row>
    <row r="13" spans="1:5" x14ac:dyDescent="0.25">
      <c r="A13" s="189"/>
      <c r="B13" s="11" t="s">
        <v>1580</v>
      </c>
      <c r="C13" s="12">
        <v>0</v>
      </c>
      <c r="D13" s="12">
        <v>3</v>
      </c>
      <c r="E13" s="13">
        <v>-1</v>
      </c>
    </row>
    <row r="14" spans="1:5" x14ac:dyDescent="0.25">
      <c r="A14" s="189"/>
      <c r="B14" s="11" t="s">
        <v>1581</v>
      </c>
      <c r="C14" s="12">
        <v>10</v>
      </c>
      <c r="D14" s="12">
        <v>4</v>
      </c>
      <c r="E14" s="13">
        <v>1.5</v>
      </c>
    </row>
    <row r="15" spans="1:5" x14ac:dyDescent="0.25">
      <c r="A15" s="189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0"/>
      <c r="B16" s="11" t="s">
        <v>111</v>
      </c>
      <c r="C16" s="12">
        <v>44</v>
      </c>
      <c r="D16" s="12">
        <v>48</v>
      </c>
      <c r="E16" s="13">
        <v>-8.3333333333333301E-2</v>
      </c>
    </row>
    <row r="17" spans="1:1" x14ac:dyDescent="0.25">
      <c r="A17" s="16"/>
    </row>
  </sheetData>
  <sheetProtection algorithmName="SHA-512" hashValue="su7wxGWLH7QX3TEAti/Bpr+WdnWwSo0BlX70IikStOwv+DCgb5hjVustEr6klA790vKfxVwKhoQPB0srlKWXlg==" saltValue="qmIOusUUKWOALiAbXJYMC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8</v>
      </c>
      <c r="D5" s="12">
        <v>1</v>
      </c>
      <c r="E5" s="13">
        <v>7</v>
      </c>
    </row>
    <row r="6" spans="1:5" x14ac:dyDescent="0.25">
      <c r="A6" s="10" t="s">
        <v>1587</v>
      </c>
      <c r="B6" s="11" t="s">
        <v>1588</v>
      </c>
      <c r="C6" s="12">
        <v>115</v>
      </c>
      <c r="D6" s="12">
        <v>164</v>
      </c>
      <c r="E6" s="13">
        <v>-0.29878048780487798</v>
      </c>
    </row>
    <row r="7" spans="1:5" ht="22.5" x14ac:dyDescent="0.25">
      <c r="A7" s="10" t="s">
        <v>1589</v>
      </c>
      <c r="B7" s="11" t="s">
        <v>1590</v>
      </c>
      <c r="C7" s="12">
        <v>0</v>
      </c>
      <c r="D7" s="12">
        <v>0</v>
      </c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3</v>
      </c>
      <c r="D8" s="12">
        <v>21</v>
      </c>
      <c r="E8" s="13">
        <v>-0.85714285714285698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3</v>
      </c>
      <c r="E10" s="13">
        <v>-1</v>
      </c>
    </row>
    <row r="11" spans="1:5" ht="22.5" x14ac:dyDescent="0.25">
      <c r="A11" s="10" t="s">
        <v>1597</v>
      </c>
      <c r="B11" s="15"/>
      <c r="C11" s="12">
        <v>2</v>
      </c>
      <c r="D11" s="12">
        <v>26</v>
      </c>
      <c r="E11" s="13">
        <v>-0.92307692307692302</v>
      </c>
    </row>
    <row r="12" spans="1:5" x14ac:dyDescent="0.25">
      <c r="A12" s="10" t="s">
        <v>1598</v>
      </c>
      <c r="B12" s="15"/>
      <c r="C12" s="12">
        <v>376</v>
      </c>
      <c r="D12" s="12">
        <v>466</v>
      </c>
      <c r="E12" s="13">
        <v>-0.1931330472103</v>
      </c>
    </row>
    <row r="13" spans="1:5" x14ac:dyDescent="0.25">
      <c r="A13" s="188" t="s">
        <v>1599</v>
      </c>
      <c r="B13" s="11" t="s">
        <v>1600</v>
      </c>
      <c r="C13" s="12">
        <v>18</v>
      </c>
      <c r="D13" s="12">
        <v>10</v>
      </c>
      <c r="E13" s="13">
        <v>0.8</v>
      </c>
    </row>
    <row r="14" spans="1:5" x14ac:dyDescent="0.25">
      <c r="A14" s="190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5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6"/>
      <c r="B18" s="11" t="s">
        <v>1605</v>
      </c>
      <c r="C18" s="12">
        <v>122</v>
      </c>
      <c r="D18" s="12">
        <v>216</v>
      </c>
      <c r="E18" s="20">
        <v>19</v>
      </c>
    </row>
    <row r="19" spans="1:5" x14ac:dyDescent="0.25">
      <c r="A19" s="186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6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6"/>
      <c r="B21" s="11" t="s">
        <v>1608</v>
      </c>
      <c r="C21" s="12">
        <v>0</v>
      </c>
      <c r="D21" s="12">
        <v>0</v>
      </c>
      <c r="E21" s="20">
        <v>0</v>
      </c>
    </row>
    <row r="22" spans="1:5" x14ac:dyDescent="0.25">
      <c r="A22" s="186"/>
      <c r="B22" s="11" t="s">
        <v>983</v>
      </c>
      <c r="C22" s="12">
        <v>991</v>
      </c>
      <c r="D22" s="12">
        <v>2022</v>
      </c>
      <c r="E22" s="20">
        <v>0</v>
      </c>
    </row>
    <row r="23" spans="1:5" x14ac:dyDescent="0.25">
      <c r="A23" s="186"/>
      <c r="B23" s="11" t="s">
        <v>1609</v>
      </c>
      <c r="C23" s="12">
        <v>6</v>
      </c>
      <c r="D23" s="12">
        <v>6</v>
      </c>
      <c r="E23" s="20">
        <v>1</v>
      </c>
    </row>
    <row r="24" spans="1:5" x14ac:dyDescent="0.25">
      <c r="A24" s="186"/>
      <c r="B24" s="11" t="s">
        <v>1610</v>
      </c>
      <c r="C24" s="12">
        <v>0</v>
      </c>
      <c r="D24" s="12">
        <v>2</v>
      </c>
      <c r="E24" s="20">
        <v>0</v>
      </c>
    </row>
    <row r="25" spans="1:5" x14ac:dyDescent="0.25">
      <c r="A25" s="186"/>
      <c r="B25" s="11" t="s">
        <v>1611</v>
      </c>
      <c r="C25" s="12">
        <v>1</v>
      </c>
      <c r="D25" s="12">
        <v>16</v>
      </c>
      <c r="E25" s="20">
        <v>0</v>
      </c>
    </row>
    <row r="26" spans="1:5" x14ac:dyDescent="0.25">
      <c r="A26" s="186"/>
      <c r="B26" s="11" t="s">
        <v>1612</v>
      </c>
      <c r="C26" s="12">
        <v>63</v>
      </c>
      <c r="D26" s="12">
        <v>523</v>
      </c>
      <c r="E26" s="20">
        <v>0</v>
      </c>
    </row>
    <row r="27" spans="1:5" x14ac:dyDescent="0.25">
      <c r="A27" s="186"/>
      <c r="B27" s="11" t="s">
        <v>1613</v>
      </c>
      <c r="C27" s="12">
        <v>46</v>
      </c>
      <c r="D27" s="12">
        <v>103</v>
      </c>
      <c r="E27" s="20">
        <v>27</v>
      </c>
    </row>
    <row r="28" spans="1:5" x14ac:dyDescent="0.25">
      <c r="A28" s="186"/>
      <c r="B28" s="11" t="s">
        <v>1614</v>
      </c>
      <c r="C28" s="12">
        <v>168</v>
      </c>
      <c r="D28" s="12">
        <v>117</v>
      </c>
      <c r="E28" s="20">
        <v>59</v>
      </c>
    </row>
    <row r="29" spans="1:5" x14ac:dyDescent="0.25">
      <c r="A29" s="186"/>
      <c r="B29" s="11" t="s">
        <v>1615</v>
      </c>
      <c r="C29" s="12">
        <v>404</v>
      </c>
      <c r="D29" s="12">
        <v>324</v>
      </c>
      <c r="E29" s="20">
        <v>95</v>
      </c>
    </row>
    <row r="30" spans="1:5" x14ac:dyDescent="0.25">
      <c r="A30" s="187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00DFerECIxQH4Gdp2qMtx3xh/Ru6XlT22eXXeEyUOzKrqesZ5zEM+bI+qSU6buvDwUEIEb1nsxIiOZi8ZlzaQg==" saltValue="pkP+lYsfW6vMVJQOGUNHQ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4496-B7EF-4288-9EF4-BA79CEC655F1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8" customWidth="1"/>
    <col min="2" max="2" width="4.42578125" style="98" customWidth="1"/>
    <col min="3" max="3" width="18.5703125" style="98" customWidth="1"/>
    <col min="4" max="4" width="36.42578125" style="98" customWidth="1"/>
    <col min="5" max="5" width="18.5703125" style="98" customWidth="1"/>
    <col min="6" max="6" width="7.42578125" style="98" customWidth="1"/>
    <col min="7" max="7" width="2.570312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5703125" style="98" customWidth="1"/>
    <col min="17" max="17" width="11.42578125" style="98"/>
    <col min="18" max="19" width="12.85546875" style="98" customWidth="1"/>
    <col min="20" max="23" width="11.42578125" style="98"/>
    <col min="24" max="24" width="2.5703125" style="98" customWidth="1"/>
    <col min="25" max="25" width="6.425781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5703125" style="98" customWidth="1"/>
    <col min="33" max="38" width="11.42578125" style="98"/>
    <col min="39" max="39" width="14.5703125" style="98" customWidth="1"/>
    <col min="40" max="40" width="2.5703125" style="98" customWidth="1"/>
    <col min="41" max="41" width="11.42578125" style="98"/>
    <col min="42" max="44" width="19.42578125" style="98" customWidth="1"/>
    <col min="45" max="45" width="14.85546875" style="98" customWidth="1"/>
    <col min="46" max="46" width="2.570312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5703125" style="98" customWidth="1"/>
    <col min="56" max="56" width="11.42578125" style="98"/>
    <col min="57" max="59" width="13.85546875" style="98" customWidth="1"/>
    <col min="60" max="60" width="11.42578125" style="98"/>
    <col min="61" max="61" width="19.42578125" style="98" customWidth="1"/>
    <col min="62" max="62" width="2.570312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5703125" style="98" customWidth="1"/>
    <col min="70" max="70" width="6.5703125" style="98" customWidth="1"/>
    <col min="71" max="71" width="9" style="98" customWidth="1"/>
    <col min="72" max="73" width="6.140625" style="98" customWidth="1"/>
    <col min="74" max="74" width="6.5703125" style="98" customWidth="1"/>
    <col min="75" max="75" width="2.5703125" style="98" customWidth="1"/>
    <col min="76" max="76" width="21.140625" style="98" customWidth="1"/>
    <col min="77" max="80" width="11.42578125" style="98"/>
    <col min="81" max="81" width="16.42578125" style="98" customWidth="1"/>
    <col min="82" max="82" width="2.5703125" style="98" customWidth="1"/>
    <col min="83" max="83" width="17" style="98" customWidth="1"/>
    <col min="84" max="85" width="21.140625" style="98" customWidth="1"/>
    <col min="86" max="88" width="11.42578125" style="98"/>
    <col min="89" max="89" width="2.5703125" style="98" customWidth="1"/>
    <col min="90" max="90" width="15.140625" style="98" customWidth="1"/>
    <col min="91" max="91" width="8.425781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205" t="s">
        <v>1745</v>
      </c>
      <c r="D1" s="205"/>
      <c r="E1" s="205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1746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1"/>
    </row>
    <row r="3" spans="1:93" s="100" customFormat="1" ht="11.25" x14ac:dyDescent="0.25">
      <c r="Z3" s="203" t="s">
        <v>1747</v>
      </c>
      <c r="AA3" s="203"/>
      <c r="AB3" s="203"/>
      <c r="AC3" s="203"/>
      <c r="AH3" s="203" t="s">
        <v>1748</v>
      </c>
      <c r="AI3" s="203"/>
      <c r="AJ3" s="203"/>
      <c r="AK3" s="203"/>
      <c r="AV3" s="204" t="s">
        <v>1079</v>
      </c>
      <c r="AW3" s="204"/>
      <c r="AX3" s="204"/>
      <c r="AY3" s="204"/>
      <c r="AZ3" s="204"/>
      <c r="BA3" s="204"/>
      <c r="CL3" s="101"/>
    </row>
    <row r="4" spans="1:93" s="102" customFormat="1" ht="21.75" customHeight="1" x14ac:dyDescent="0.25">
      <c r="C4" s="203" t="s">
        <v>13</v>
      </c>
      <c r="D4" s="203"/>
      <c r="E4" s="203"/>
      <c r="I4" s="203" t="s">
        <v>40</v>
      </c>
      <c r="J4" s="203"/>
      <c r="K4" s="203"/>
      <c r="L4" s="203"/>
      <c r="M4" s="203"/>
      <c r="Q4" s="203" t="s">
        <v>1749</v>
      </c>
      <c r="R4" s="203"/>
      <c r="S4" s="203"/>
      <c r="T4" s="203"/>
      <c r="U4" s="203"/>
      <c r="V4" s="203"/>
      <c r="AP4" s="203" t="s">
        <v>1750</v>
      </c>
      <c r="AQ4" s="203"/>
      <c r="AR4" s="203"/>
      <c r="BE4" s="203" t="s">
        <v>1079</v>
      </c>
      <c r="BF4" s="203"/>
      <c r="BG4" s="203"/>
      <c r="BK4" s="207" t="s">
        <v>1751</v>
      </c>
      <c r="BL4" s="206" t="s">
        <v>1752</v>
      </c>
      <c r="BM4" s="206" t="s">
        <v>1753</v>
      </c>
      <c r="BN4" s="206" t="s">
        <v>174</v>
      </c>
      <c r="BO4" s="206" t="s">
        <v>1754</v>
      </c>
      <c r="BP4" s="206" t="s">
        <v>1755</v>
      </c>
      <c r="BQ4" s="206" t="s">
        <v>1756</v>
      </c>
      <c r="BR4" s="206" t="s">
        <v>209</v>
      </c>
      <c r="BS4" s="208" t="s">
        <v>1757</v>
      </c>
      <c r="BT4" s="208" t="s">
        <v>1758</v>
      </c>
      <c r="BU4" s="208" t="s">
        <v>289</v>
      </c>
      <c r="BV4" s="209"/>
      <c r="BY4" s="210" t="s">
        <v>168</v>
      </c>
      <c r="BZ4" s="210"/>
      <c r="CA4" s="210"/>
      <c r="CF4" s="203" t="s">
        <v>1759</v>
      </c>
      <c r="CG4" s="203"/>
      <c r="CL4" s="203" t="s">
        <v>48</v>
      </c>
      <c r="CM4" s="203"/>
      <c r="CN4" s="203"/>
      <c r="CO4" s="203"/>
    </row>
    <row r="5" spans="1:93" s="102" customFormat="1" ht="14.25" customHeight="1" x14ac:dyDescent="0.25">
      <c r="Z5" s="103" t="s">
        <v>1760</v>
      </c>
      <c r="AA5" s="104" t="s">
        <v>1761</v>
      </c>
      <c r="AB5" s="104" t="s">
        <v>79</v>
      </c>
      <c r="AC5" s="105" t="s">
        <v>79</v>
      </c>
      <c r="AH5" s="103" t="s">
        <v>1760</v>
      </c>
      <c r="AI5" s="104" t="s">
        <v>1761</v>
      </c>
      <c r="AJ5" s="104" t="s">
        <v>79</v>
      </c>
      <c r="AK5" s="105" t="s">
        <v>79</v>
      </c>
      <c r="AV5" s="207" t="s">
        <v>1762</v>
      </c>
      <c r="AW5" s="206" t="s">
        <v>1763</v>
      </c>
      <c r="AX5" s="206" t="s">
        <v>1764</v>
      </c>
      <c r="AY5" s="206" t="s">
        <v>109</v>
      </c>
      <c r="AZ5" s="206" t="s">
        <v>110</v>
      </c>
      <c r="BA5" s="208" t="s">
        <v>111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02" customFormat="1" ht="14.25" customHeight="1" x14ac:dyDescent="0.25">
      <c r="C6" s="106" t="s">
        <v>20</v>
      </c>
      <c r="D6" s="107" t="s">
        <v>1765</v>
      </c>
      <c r="E6" s="106" t="s">
        <v>24</v>
      </c>
      <c r="I6" s="108" t="s">
        <v>49</v>
      </c>
      <c r="J6" s="107" t="s">
        <v>1766</v>
      </c>
      <c r="K6" s="107" t="s">
        <v>63</v>
      </c>
      <c r="L6" s="107" t="s">
        <v>65</v>
      </c>
      <c r="M6" s="109" t="s">
        <v>1767</v>
      </c>
      <c r="N6" s="110" t="s">
        <v>1768</v>
      </c>
      <c r="O6" s="110"/>
      <c r="Q6" s="108" t="s">
        <v>1267</v>
      </c>
      <c r="R6" s="107" t="s">
        <v>1769</v>
      </c>
      <c r="S6" s="107" t="s">
        <v>1770</v>
      </c>
      <c r="T6" s="107" t="s">
        <v>1051</v>
      </c>
      <c r="U6" s="107" t="s">
        <v>1771</v>
      </c>
      <c r="V6" s="109" t="s">
        <v>1660</v>
      </c>
      <c r="Z6" s="111" t="s">
        <v>1772</v>
      </c>
      <c r="AA6" s="112" t="s">
        <v>1772</v>
      </c>
      <c r="AB6" s="112" t="s">
        <v>1773</v>
      </c>
      <c r="AC6" s="113" t="s">
        <v>1774</v>
      </c>
      <c r="AH6" s="111" t="s">
        <v>1772</v>
      </c>
      <c r="AI6" s="112" t="s">
        <v>1772</v>
      </c>
      <c r="AJ6" s="112" t="s">
        <v>1773</v>
      </c>
      <c r="AK6" s="113" t="s">
        <v>1774</v>
      </c>
      <c r="AP6" s="108" t="s">
        <v>1775</v>
      </c>
      <c r="AQ6" s="107" t="s">
        <v>100</v>
      </c>
      <c r="AR6" s="109" t="s">
        <v>1776</v>
      </c>
      <c r="AV6" s="207"/>
      <c r="AW6" s="206"/>
      <c r="AX6" s="206"/>
      <c r="AY6" s="206"/>
      <c r="AZ6" s="206"/>
      <c r="BA6" s="208"/>
      <c r="BE6" s="108" t="s">
        <v>113</v>
      </c>
      <c r="BF6" s="107" t="s">
        <v>114</v>
      </c>
      <c r="BG6" s="109" t="s">
        <v>1777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08" t="s">
        <v>1751</v>
      </c>
      <c r="BZ6" s="107" t="s">
        <v>1778</v>
      </c>
      <c r="CA6" s="109" t="s">
        <v>111</v>
      </c>
      <c r="CF6" s="108" t="s">
        <v>1779</v>
      </c>
      <c r="CG6" s="109" t="s">
        <v>1780</v>
      </c>
      <c r="CM6" s="108" t="s">
        <v>49</v>
      </c>
      <c r="CN6" s="109" t="s">
        <v>50</v>
      </c>
    </row>
    <row r="7" spans="1:93" s="114" customFormat="1" ht="21" customHeight="1" x14ac:dyDescent="0.25">
      <c r="C7" s="115">
        <f>DatosGenerales!C8</f>
        <v>7631</v>
      </c>
      <c r="D7" s="116">
        <f>SUM(DatosGenerales!C15:C19)</f>
        <v>1877</v>
      </c>
      <c r="E7" s="115">
        <f>SUM(DatosGenerales!C12:C14)</f>
        <v>5240</v>
      </c>
      <c r="I7" s="117">
        <f>DatosGenerales!C31</f>
        <v>832</v>
      </c>
      <c r="J7" s="116">
        <f>DatosGenerales!C32</f>
        <v>70</v>
      </c>
      <c r="K7" s="115">
        <f>SUM(DatosGenerales!C33:C34)</f>
        <v>13</v>
      </c>
      <c r="L7" s="116">
        <f>DatosGenerales!C36</f>
        <v>649</v>
      </c>
      <c r="M7" s="115">
        <f>DatosGenerales!C95</f>
        <v>518</v>
      </c>
      <c r="N7" s="118">
        <f>L7-M7</f>
        <v>131</v>
      </c>
      <c r="O7" s="118"/>
      <c r="Q7" s="117">
        <f>DatosGenerales!C36</f>
        <v>649</v>
      </c>
      <c r="R7" s="116">
        <f>DatosGenerales!C49</f>
        <v>894</v>
      </c>
      <c r="S7" s="116">
        <f>DatosGenerales!C50</f>
        <v>51</v>
      </c>
      <c r="T7" s="116">
        <f>DatosGenerales!C62</f>
        <v>15</v>
      </c>
      <c r="U7" s="116">
        <f>DatosGenerales!C78</f>
        <v>1</v>
      </c>
      <c r="V7" s="119">
        <f>SUM(Q7:U7)</f>
        <v>1610</v>
      </c>
      <c r="Z7" s="117">
        <f>SUM(DatosGenerales!C106,DatosGenerales!C107,DatosGenerales!C109)</f>
        <v>671</v>
      </c>
      <c r="AA7" s="116">
        <f>SUM(DatosGenerales!C108,DatosGenerales!C110)</f>
        <v>144</v>
      </c>
      <c r="AB7" s="116">
        <f>DatosGenerales!C106</f>
        <v>450</v>
      </c>
      <c r="AC7" s="119">
        <f>DatosGenerales!C107</f>
        <v>175</v>
      </c>
      <c r="AH7" s="117">
        <f>SUM(DatosGenerales!C115,DatosGenerales!C116,DatosGenerales!C118)</f>
        <v>48</v>
      </c>
      <c r="AI7" s="116">
        <f>SUM(DatosGenerales!C117,DatosGenerales!C119)</f>
        <v>8</v>
      </c>
      <c r="AJ7" s="116">
        <f>DatosGenerales!C115</f>
        <v>29</v>
      </c>
      <c r="AK7" s="119">
        <f>DatosGenerales!C116</f>
        <v>17</v>
      </c>
      <c r="AP7" s="117">
        <f>SUM(DatosGenerales!C135:C136)</f>
        <v>44</v>
      </c>
      <c r="AQ7" s="116">
        <f>SUM(DatosGenerales!C137:C138)</f>
        <v>0</v>
      </c>
      <c r="AR7" s="119">
        <f>SUM(DatosGenerales!C139:C140)</f>
        <v>0</v>
      </c>
      <c r="AV7" s="117">
        <f>DatosGenerales!C145</f>
        <v>3</v>
      </c>
      <c r="AW7" s="116">
        <f>DatosGenerales!C146</f>
        <v>112</v>
      </c>
      <c r="AX7" s="116">
        <f>DatosGenerales!C147</f>
        <v>0</v>
      </c>
      <c r="AY7" s="116">
        <f>DatosGenerales!C148</f>
        <v>23</v>
      </c>
      <c r="AZ7" s="116">
        <f>DatosGenerales!C149</f>
        <v>40</v>
      </c>
      <c r="BA7" s="119">
        <f>DatosGenerales!C150</f>
        <v>0</v>
      </c>
      <c r="BE7" s="117">
        <f>DatosGenerales!C151</f>
        <v>96</v>
      </c>
      <c r="BF7" s="116">
        <f>DatosGenerales!C152</f>
        <v>84</v>
      </c>
      <c r="BG7" s="119">
        <f>DatosGenerales!C154</f>
        <v>13</v>
      </c>
      <c r="BK7" s="117">
        <f>SUM(DatosGenerales!C297:C311)</f>
        <v>839</v>
      </c>
      <c r="BL7" s="116">
        <f>SUM(DatosGenerales!C294:C296)</f>
        <v>12</v>
      </c>
      <c r="BM7" s="116">
        <f>SUM(DatosGenerales!C312:C344)</f>
        <v>221</v>
      </c>
      <c r="BN7" s="116">
        <f>SUM(DatosGenerales!C289)</f>
        <v>6</v>
      </c>
      <c r="BO7" s="116">
        <f>SUM(DatosGenerales!C356:C364)</f>
        <v>30</v>
      </c>
      <c r="BP7" s="116">
        <f>SUM(DatosGenerales!C286:C288)</f>
        <v>48</v>
      </c>
      <c r="BQ7" s="116">
        <f>SUM(DatosGenerales!C345:C355)</f>
        <v>10</v>
      </c>
      <c r="BR7" s="116">
        <f>SUM(DatosGenerales!C290:C292)</f>
        <v>12</v>
      </c>
      <c r="BS7" s="119">
        <f>SUM(DatosGenerales!C283:C285)</f>
        <v>273</v>
      </c>
      <c r="BT7" s="119">
        <f>SUM(DatosGenerales!C293)</f>
        <v>1</v>
      </c>
      <c r="BU7" s="119">
        <f>SUM(DatosGenerales!C365:C377)</f>
        <v>171</v>
      </c>
      <c r="BY7" s="117">
        <f>DatosGenerales!C246</f>
        <v>27</v>
      </c>
      <c r="BZ7" s="116">
        <f>DatosGenerales!C247</f>
        <v>16</v>
      </c>
      <c r="CA7" s="119">
        <f>DatosGenerales!C248</f>
        <v>18</v>
      </c>
      <c r="CF7" s="117">
        <f>DatosDiscapacidad!C5</f>
        <v>8</v>
      </c>
      <c r="CG7" s="119">
        <f>DatosDiscapacidad!C11</f>
        <v>2</v>
      </c>
      <c r="CM7" s="117">
        <f>DatosGenerales!C40</f>
        <v>1686</v>
      </c>
      <c r="CN7" s="119">
        <f>DatosGenerales!C41</f>
        <v>1005</v>
      </c>
    </row>
    <row r="8" spans="1:93" x14ac:dyDescent="0.25">
      <c r="B8" s="120"/>
    </row>
    <row r="11" spans="1:93" x14ac:dyDescent="0.25">
      <c r="R11" s="98" t="s">
        <v>1781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1782</v>
      </c>
    </row>
    <row r="22" spans="19:93" x14ac:dyDescent="0.2">
      <c r="BK22" s="122" t="s">
        <v>1783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1784</v>
      </c>
      <c r="BO38" s="129">
        <v>13</v>
      </c>
    </row>
    <row r="41" spans="62:67" x14ac:dyDescent="0.2">
      <c r="BK41" s="122" t="s">
        <v>1785</v>
      </c>
    </row>
    <row r="51" spans="63:74" x14ac:dyDescent="0.25">
      <c r="BK51" s="126" t="s">
        <v>1786</v>
      </c>
      <c r="BL51" s="126" t="s">
        <v>1786</v>
      </c>
      <c r="BM51" s="125"/>
    </row>
    <row r="52" spans="63:74" x14ac:dyDescent="0.25">
      <c r="BK52" s="126" t="s">
        <v>1787</v>
      </c>
      <c r="BL52" s="126" t="s">
        <v>1788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SUM(DatosGenerales!C310,DatosGenerales!C299,DatosGenerales!C308)</f>
        <v>235</v>
      </c>
      <c r="BL53" s="127">
        <f>SUM(DatosGenerales!C311,DatosGenerales!C300,DatosGenerales!C309)</f>
        <v>281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1789</v>
      </c>
    </row>
    <row r="65" spans="63:71" x14ac:dyDescent="0.25">
      <c r="BK65" s="126" t="s">
        <v>1790</v>
      </c>
      <c r="BL65" s="126" t="s">
        <v>1791</v>
      </c>
      <c r="BM65" s="126" t="s">
        <v>1792</v>
      </c>
      <c r="BN65" s="126"/>
    </row>
    <row r="66" spans="63:71" x14ac:dyDescent="0.25">
      <c r="BK66" s="127">
        <f>SUM(DatosGenerales!C310:C311)</f>
        <v>6</v>
      </c>
      <c r="BL66" s="127">
        <f>SUM(DatosGenerales!C299:C300)</f>
        <v>287</v>
      </c>
      <c r="BM66" s="127">
        <f>SUM(DatosGenerales!C308:C309)</f>
        <v>223</v>
      </c>
      <c r="BN66" s="127"/>
      <c r="BO66" s="114"/>
      <c r="BP66" s="114"/>
      <c r="BQ66" s="114"/>
      <c r="BR66" s="114"/>
      <c r="BS66" s="114"/>
    </row>
  </sheetData>
  <sheetProtection algorithmName="SHA-512" hashValue="Stx2NyHfEBA537krlhfZHSBZB5aD8YJ0+uVEMRTwyfXfk5zzP3IagSidJ/Rxt6W2UPvsD5b5Qq09Qd2oNlt5yA==" saltValue="gHyw1vecGkKEVqBgxkBEh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8454-1768-4EBD-B79E-748BF223763E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1" customWidth="1"/>
    <col min="2" max="2" width="7.85546875" style="131" customWidth="1"/>
    <col min="3" max="3" width="11.42578125" style="131"/>
    <col min="4" max="4" width="12" style="131" customWidth="1"/>
    <col min="5" max="5" width="51.42578125" style="131" customWidth="1"/>
    <col min="6" max="6" width="2.5703125" style="131" customWidth="1"/>
    <col min="7" max="7" width="7.85546875" style="131" customWidth="1"/>
    <col min="8" max="9" width="11.42578125" style="131"/>
    <col min="10" max="10" width="51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1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1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1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1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1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1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1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1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1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1.42578125" style="131" customWidth="1"/>
    <col min="61" max="61" width="2.5703125" style="131" customWidth="1"/>
    <col min="62" max="16384" width="11.42578125" style="131"/>
  </cols>
  <sheetData>
    <row r="1" spans="1:61" ht="18.75" customHeight="1" x14ac:dyDescent="0.2">
      <c r="A1" s="130"/>
      <c r="C1" s="122" t="s">
        <v>1793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1794</v>
      </c>
      <c r="H3" s="122" t="s">
        <v>1795</v>
      </c>
      <c r="M3" s="122" t="s">
        <v>1796</v>
      </c>
      <c r="R3" s="122" t="s">
        <v>1797</v>
      </c>
      <c r="W3" s="122" t="s">
        <v>1798</v>
      </c>
      <c r="AB3" s="122" t="s">
        <v>1799</v>
      </c>
      <c r="AG3" s="122" t="s">
        <v>1800</v>
      </c>
      <c r="AL3" s="122" t="s">
        <v>1801</v>
      </c>
      <c r="AQ3" s="122" t="s">
        <v>1802</v>
      </c>
      <c r="AV3" s="122" t="s">
        <v>1803</v>
      </c>
      <c r="BA3" s="122" t="s">
        <v>1804</v>
      </c>
      <c r="BF3" s="122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1784</v>
      </c>
      <c r="D25" s="129">
        <v>100</v>
      </c>
      <c r="H25" s="128" t="s">
        <v>1784</v>
      </c>
      <c r="I25" s="129">
        <v>50</v>
      </c>
      <c r="M25" s="128" t="s">
        <v>1784</v>
      </c>
      <c r="N25" s="129">
        <v>10</v>
      </c>
      <c r="R25" s="128" t="s">
        <v>1784</v>
      </c>
      <c r="S25" s="129">
        <v>50</v>
      </c>
      <c r="W25" s="128" t="s">
        <v>1784</v>
      </c>
      <c r="X25" s="129">
        <v>50</v>
      </c>
      <c r="AB25" s="128" t="s">
        <v>1784</v>
      </c>
      <c r="AC25" s="129">
        <v>0</v>
      </c>
      <c r="AG25" s="128" t="s">
        <v>1784</v>
      </c>
      <c r="AH25" s="129">
        <v>0</v>
      </c>
      <c r="AL25" s="128" t="s">
        <v>1784</v>
      </c>
      <c r="AM25" s="129">
        <v>0</v>
      </c>
      <c r="AQ25" s="128" t="s">
        <v>1784</v>
      </c>
      <c r="AR25" s="129">
        <v>0</v>
      </c>
      <c r="AV25" s="128" t="s">
        <v>1784</v>
      </c>
      <c r="AW25" s="129">
        <v>10</v>
      </c>
      <c r="BA25" s="128" t="s">
        <v>1784</v>
      </c>
      <c r="BB25" s="129">
        <v>0</v>
      </c>
      <c r="BF25" s="128" t="s">
        <v>1784</v>
      </c>
      <c r="BG25" s="129">
        <v>50</v>
      </c>
    </row>
  </sheetData>
  <sheetProtection algorithmName="SHA-512" hashValue="lji1h5uFnae+rGoNFSMHeDfP+iLuxQe2nE61WTIxeahIivGYqUC1HTzAnW3Z8o6GM2gSs3T6/RC+EsUzXD2Bjw==" saltValue="LzO+hN2HRsEe96W25UiZx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E34B-BA89-4B3D-BEA6-E76A6E56B9DB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8" customWidth="1"/>
    <col min="2" max="2" width="4.42578125" style="98" customWidth="1"/>
    <col min="3" max="3" width="18.7109375" style="98" bestFit="1" customWidth="1"/>
    <col min="4" max="4" width="18" style="98" bestFit="1" customWidth="1"/>
    <col min="5" max="5" width="18.5703125" style="98" bestFit="1" customWidth="1"/>
    <col min="6" max="6" width="18.42578125" style="98" bestFit="1" customWidth="1"/>
    <col min="7" max="7" width="15.85546875" style="98" bestFit="1" customWidth="1"/>
    <col min="8" max="8" width="15.5703125" style="98" bestFit="1" customWidth="1"/>
    <col min="9" max="9" width="4.42578125" style="98" customWidth="1"/>
    <col min="10" max="10" width="2.5703125" style="98" customWidth="1"/>
    <col min="11" max="11" width="4.5703125" style="98" customWidth="1"/>
    <col min="12" max="12" width="7" style="98" bestFit="1" customWidth="1"/>
    <col min="13" max="13" width="16.7109375" style="98" bestFit="1" customWidth="1"/>
    <col min="14" max="14" width="17.140625" style="98" bestFit="1" customWidth="1"/>
    <col min="15" max="15" width="9.28515625" style="98" bestFit="1" customWidth="1"/>
    <col min="16" max="16" width="8.85546875" style="98" bestFit="1" customWidth="1"/>
    <col min="17" max="17" width="9.7109375" style="98" bestFit="1" customWidth="1"/>
    <col min="18" max="18" width="9" style="98" bestFit="1" customWidth="1"/>
    <col min="19" max="19" width="2.5703125" style="98" customWidth="1"/>
    <col min="20" max="20" width="4.5703125" style="98" customWidth="1"/>
    <col min="21" max="21" width="13.42578125" style="98" bestFit="1" customWidth="1"/>
    <col min="22" max="22" width="8.28515625" style="98" bestFit="1" customWidth="1"/>
    <col min="23" max="23" width="13.5703125" style="98" bestFit="1" customWidth="1"/>
    <col min="24" max="24" width="9" style="98" bestFit="1" customWidth="1"/>
    <col min="25" max="25" width="14.42578125" style="98" bestFit="1" customWidth="1"/>
    <col min="26" max="26" width="13.5703125" style="98" bestFit="1" customWidth="1"/>
    <col min="27" max="27" width="13" style="98" bestFit="1" customWidth="1"/>
    <col min="28" max="28" width="9" style="98" bestFit="1" customWidth="1"/>
    <col min="29" max="29" width="11.42578125" style="98" bestFit="1" customWidth="1"/>
    <col min="30" max="30" width="15.28515625" style="98" bestFit="1" customWidth="1"/>
    <col min="31" max="31" width="3.42578125" style="98" bestFit="1" customWidth="1"/>
    <col min="32" max="32" width="2.5703125" style="98" customWidth="1"/>
    <col min="33" max="33" width="4.5703125" style="98" customWidth="1"/>
    <col min="34" max="34" width="13.85546875" style="98" customWidth="1"/>
    <col min="35" max="35" width="13.5703125" style="98" bestFit="1" customWidth="1"/>
    <col min="36" max="36" width="11.85546875" style="98" bestFit="1" customWidth="1"/>
    <col min="37" max="37" width="13.140625" style="98" bestFit="1" customWidth="1"/>
    <col min="38" max="38" width="10.85546875" style="98" bestFit="1" customWidth="1"/>
    <col min="39" max="39" width="10.5703125" style="98" bestFit="1" customWidth="1"/>
    <col min="40" max="40" width="17.28515625" style="98" bestFit="1" customWidth="1"/>
    <col min="41" max="41" width="4.140625" style="98" bestFit="1" customWidth="1"/>
    <col min="42" max="42" width="3.85546875" style="98" bestFit="1" customWidth="1"/>
    <col min="43" max="43" width="17.85546875" style="98" bestFit="1" customWidth="1"/>
    <col min="44" max="44" width="10.85546875" style="98" bestFit="1" customWidth="1"/>
    <col min="45" max="45" width="13.85546875" style="98" customWidth="1"/>
    <col min="46" max="46" width="11.140625" style="98" bestFit="1" customWidth="1"/>
    <col min="47" max="47" width="11.28515625" style="98" bestFit="1" customWidth="1"/>
    <col min="48" max="48" width="11.140625" style="98" bestFit="1" customWidth="1"/>
    <col min="49" max="49" width="11.7109375" style="98" customWidth="1"/>
    <col min="50" max="50" width="10.28515625" style="98" customWidth="1"/>
    <col min="51" max="51" width="10.140625" style="98" customWidth="1"/>
    <col min="52" max="52" width="10.28515625" style="98" customWidth="1"/>
    <col min="53" max="53" width="10" style="98" customWidth="1"/>
    <col min="54" max="54" width="10.7109375" style="98" customWidth="1"/>
    <col min="55" max="55" width="10.42578125" style="98" customWidth="1"/>
    <col min="56" max="56" width="18.5703125" style="98" customWidth="1"/>
    <col min="57" max="57" width="14" style="98" bestFit="1" customWidth="1"/>
    <col min="58" max="58" width="15.85546875" style="98" customWidth="1"/>
    <col min="59" max="59" width="13.5703125" style="98" customWidth="1"/>
    <col min="60" max="61" width="13.85546875" style="98" customWidth="1"/>
    <col min="62" max="62" width="13" style="98" bestFit="1" customWidth="1"/>
    <col min="63" max="63" width="14" style="98" bestFit="1" customWidth="1"/>
    <col min="64" max="64" width="15.5703125" style="98" customWidth="1"/>
    <col min="65" max="65" width="25" style="98" bestFit="1" customWidth="1"/>
    <col min="66" max="66" width="32.140625" style="98" bestFit="1" customWidth="1"/>
    <col min="67" max="67" width="4.85546875" style="98" bestFit="1" customWidth="1"/>
    <col min="68" max="16384" width="11.42578125" style="98"/>
  </cols>
  <sheetData>
    <row r="1" spans="1:65" ht="19.7" customHeight="1" x14ac:dyDescent="0.25">
      <c r="A1" s="96"/>
      <c r="B1" s="97"/>
      <c r="C1" s="101" t="s">
        <v>1806</v>
      </c>
      <c r="D1" s="100"/>
      <c r="E1" s="100"/>
      <c r="F1" s="100"/>
      <c r="G1" s="100"/>
      <c r="H1" s="100"/>
      <c r="J1" s="96"/>
      <c r="S1" s="96"/>
      <c r="AF1" s="96"/>
      <c r="AQ1" s="96"/>
    </row>
    <row r="2" spans="1:65" s="100" customFormat="1" ht="12.6" customHeight="1" x14ac:dyDescent="0.25">
      <c r="I2" s="101"/>
      <c r="U2" s="101"/>
      <c r="V2" s="101"/>
    </row>
    <row r="3" spans="1:65" s="100" customFormat="1" ht="14.85" customHeight="1" x14ac:dyDescent="0.25">
      <c r="I3" s="98"/>
      <c r="L3" s="98"/>
      <c r="M3" s="98"/>
      <c r="N3" s="98"/>
      <c r="O3" s="98"/>
      <c r="P3" s="98"/>
      <c r="Q3" s="98"/>
      <c r="R3" s="98"/>
      <c r="U3" s="101"/>
      <c r="V3" s="101"/>
    </row>
    <row r="4" spans="1:65" s="102" customFormat="1" ht="14.25" customHeight="1" x14ac:dyDescent="0.25">
      <c r="C4" s="101" t="s">
        <v>1807</v>
      </c>
      <c r="D4" s="100"/>
      <c r="E4" s="100"/>
      <c r="F4" s="100"/>
      <c r="G4" s="100"/>
      <c r="I4" s="98"/>
      <c r="L4" s="203" t="s">
        <v>1247</v>
      </c>
      <c r="M4" s="203"/>
      <c r="N4" s="203"/>
      <c r="O4" s="203"/>
      <c r="P4" s="203"/>
      <c r="Q4" s="211"/>
      <c r="R4" s="211"/>
      <c r="V4" s="203" t="s">
        <v>1808</v>
      </c>
      <c r="W4" s="203"/>
      <c r="X4" s="203"/>
      <c r="Y4" s="203"/>
      <c r="Z4" s="203"/>
      <c r="AA4" s="203"/>
      <c r="AB4" s="203"/>
      <c r="AC4" s="203"/>
      <c r="AD4" s="203"/>
      <c r="AI4" s="203" t="s">
        <v>1809</v>
      </c>
      <c r="AJ4" s="211"/>
      <c r="AK4" s="211"/>
      <c r="AL4" s="211"/>
      <c r="AM4" s="211"/>
      <c r="AN4" s="211"/>
      <c r="AO4" s="211"/>
      <c r="AP4" s="211"/>
      <c r="AQ4" s="211"/>
      <c r="AR4" s="211"/>
      <c r="AT4" s="203" t="s">
        <v>1810</v>
      </c>
      <c r="AU4" s="203"/>
      <c r="AV4" s="211"/>
      <c r="AW4" s="211"/>
      <c r="AX4" s="211"/>
      <c r="AY4" s="211"/>
      <c r="AZ4" s="211"/>
      <c r="BA4" s="211"/>
      <c r="BB4" s="211"/>
      <c r="BC4" s="134"/>
      <c r="BD4" s="134"/>
      <c r="BE4" s="203" t="s">
        <v>1811</v>
      </c>
      <c r="BF4" s="211"/>
      <c r="BG4" s="211"/>
      <c r="BH4" s="211"/>
      <c r="BI4" s="211"/>
      <c r="BJ4" s="134"/>
      <c r="BK4" s="134"/>
      <c r="BL4" s="134"/>
    </row>
    <row r="5" spans="1:65" s="102" customFormat="1" ht="14.25" customHeight="1" x14ac:dyDescent="0.25">
      <c r="I5" s="98"/>
      <c r="AF5" s="100"/>
      <c r="AQ5" s="100"/>
    </row>
    <row r="6" spans="1:65" s="102" customFormat="1" ht="14.25" customHeight="1" x14ac:dyDescent="0.25">
      <c r="C6" s="224" t="s">
        <v>245</v>
      </c>
      <c r="D6" s="135" t="s">
        <v>20</v>
      </c>
      <c r="E6" s="227" t="s">
        <v>114</v>
      </c>
      <c r="F6" s="228"/>
      <c r="G6" s="135" t="s">
        <v>1012</v>
      </c>
      <c r="I6" s="98"/>
      <c r="L6" s="229" t="s">
        <v>82</v>
      </c>
      <c r="M6" s="230" t="s">
        <v>1812</v>
      </c>
      <c r="N6" s="230" t="s">
        <v>1813</v>
      </c>
      <c r="O6" s="212" t="s">
        <v>1005</v>
      </c>
      <c r="P6" s="212"/>
      <c r="Q6" s="212" t="s">
        <v>1008</v>
      </c>
      <c r="R6" s="212"/>
      <c r="AF6" s="100"/>
      <c r="AQ6" s="100"/>
    </row>
    <row r="7" spans="1:65" s="102" customFormat="1" ht="35.25" customHeight="1" x14ac:dyDescent="0.25">
      <c r="C7" s="225"/>
      <c r="D7" s="136"/>
      <c r="E7" s="137" t="s">
        <v>1010</v>
      </c>
      <c r="F7" s="138" t="s">
        <v>1011</v>
      </c>
      <c r="G7" s="136"/>
      <c r="I7" s="98"/>
      <c r="L7" s="229"/>
      <c r="M7" s="230"/>
      <c r="N7" s="230"/>
      <c r="O7" s="107" t="s">
        <v>1006</v>
      </c>
      <c r="P7" s="109" t="s">
        <v>1007</v>
      </c>
      <c r="Q7" s="107" t="s">
        <v>1006</v>
      </c>
      <c r="R7" s="109" t="s">
        <v>1007</v>
      </c>
      <c r="U7" s="139" t="s">
        <v>982</v>
      </c>
      <c r="V7" s="140" t="s">
        <v>983</v>
      </c>
      <c r="W7" s="140" t="s">
        <v>1814</v>
      </c>
      <c r="X7" s="140" t="s">
        <v>989</v>
      </c>
      <c r="Y7" s="140" t="s">
        <v>990</v>
      </c>
      <c r="Z7" s="140" t="s">
        <v>991</v>
      </c>
      <c r="AA7" s="140" t="s">
        <v>992</v>
      </c>
      <c r="AB7" s="140" t="s">
        <v>993</v>
      </c>
      <c r="AC7" s="140" t="s">
        <v>1815</v>
      </c>
      <c r="AD7" s="140" t="s">
        <v>995</v>
      </c>
      <c r="AE7" s="139" t="s">
        <v>980</v>
      </c>
      <c r="AI7" s="141" t="s">
        <v>961</v>
      </c>
      <c r="AJ7" s="140" t="s">
        <v>334</v>
      </c>
      <c r="AK7" s="140" t="s">
        <v>962</v>
      </c>
      <c r="AL7" s="140" t="s">
        <v>963</v>
      </c>
      <c r="AM7" s="140" t="s">
        <v>964</v>
      </c>
      <c r="AN7" s="139" t="s">
        <v>965</v>
      </c>
      <c r="AO7" s="140" t="s">
        <v>966</v>
      </c>
      <c r="AP7" s="140" t="s">
        <v>518</v>
      </c>
      <c r="AQ7" s="139" t="s">
        <v>967</v>
      </c>
      <c r="AT7" s="213" t="s">
        <v>1666</v>
      </c>
      <c r="AU7" s="214"/>
      <c r="AV7" s="213" t="s">
        <v>1816</v>
      </c>
      <c r="AW7" s="214" t="s">
        <v>1816</v>
      </c>
      <c r="AX7" s="213" t="s">
        <v>1817</v>
      </c>
      <c r="AY7" s="214" t="s">
        <v>1817</v>
      </c>
      <c r="AZ7" s="213" t="s">
        <v>1818</v>
      </c>
      <c r="BA7" s="214" t="s">
        <v>1818</v>
      </c>
      <c r="BB7" s="213" t="s">
        <v>1819</v>
      </c>
      <c r="BC7" s="214" t="s">
        <v>1819</v>
      </c>
      <c r="BD7" s="142"/>
      <c r="BF7" s="141" t="s">
        <v>1667</v>
      </c>
      <c r="BG7" s="140" t="s">
        <v>1668</v>
      </c>
      <c r="BH7" s="140" t="s">
        <v>1670</v>
      </c>
      <c r="BI7" s="140" t="s">
        <v>1671</v>
      </c>
      <c r="BJ7" s="140" t="s">
        <v>1672</v>
      </c>
      <c r="BK7" s="140" t="s">
        <v>1673</v>
      </c>
      <c r="BL7" s="139" t="s">
        <v>1675</v>
      </c>
    </row>
    <row r="8" spans="1:65" s="114" customFormat="1" ht="21" x14ac:dyDescent="0.25">
      <c r="C8" s="226"/>
      <c r="D8" s="143">
        <f>DatosMenores!C65</f>
        <v>422</v>
      </c>
      <c r="E8" s="143">
        <f>DatosMenores!C66</f>
        <v>31</v>
      </c>
      <c r="F8" s="144">
        <f>DatosMenores!C67</f>
        <v>241</v>
      </c>
      <c r="G8" s="145">
        <f>DatosMenores!C68</f>
        <v>19</v>
      </c>
      <c r="H8" s="102"/>
      <c r="I8" s="98"/>
      <c r="L8" s="115">
        <f>DatosMenores!C55</f>
        <v>3</v>
      </c>
      <c r="M8" s="116">
        <f>DatosMenores!C56</f>
        <v>11</v>
      </c>
      <c r="N8" s="116">
        <f>DatosMenores!C57</f>
        <v>39</v>
      </c>
      <c r="O8" s="116">
        <f>DatosMenores!C58</f>
        <v>0</v>
      </c>
      <c r="P8" s="115">
        <f>DatosMenores!C59</f>
        <v>0</v>
      </c>
      <c r="Q8" s="116">
        <f>DatosMenores!C60</f>
        <v>5</v>
      </c>
      <c r="R8" s="115">
        <f>DatosMenores!C61</f>
        <v>0</v>
      </c>
      <c r="U8" s="115">
        <f>DatosMenores!C33</f>
        <v>77</v>
      </c>
      <c r="V8" s="116">
        <f>SUM(DatosMenores!C34:C37)</f>
        <v>17</v>
      </c>
      <c r="W8" s="116">
        <f>DatosMenores!C38</f>
        <v>0</v>
      </c>
      <c r="X8" s="116">
        <f>DatosMenores!C39</f>
        <v>25</v>
      </c>
      <c r="Y8" s="116">
        <f>DatosMenores!C40</f>
        <v>1</v>
      </c>
      <c r="Z8" s="116">
        <f>DatosMenores!D41</f>
        <v>0</v>
      </c>
      <c r="AA8" s="116">
        <f>DatosMenores!C42</f>
        <v>0</v>
      </c>
      <c r="AB8" s="116">
        <f>DatosMenores!C43</f>
        <v>1</v>
      </c>
      <c r="AC8" s="116">
        <f>DatosMenores!C44</f>
        <v>0</v>
      </c>
      <c r="AD8" s="116">
        <f>DatosMenores!C45</f>
        <v>3</v>
      </c>
      <c r="AE8" s="115">
        <f>DatosMenores!C46</f>
        <v>2</v>
      </c>
      <c r="AG8" s="100"/>
      <c r="AI8" s="117">
        <f>DatosMenores!C7</f>
        <v>0</v>
      </c>
      <c r="AJ8" s="116">
        <f>DatosMenores!C8</f>
        <v>55</v>
      </c>
      <c r="AK8" s="116">
        <f>DatosMenores!C9</f>
        <v>19</v>
      </c>
      <c r="AL8" s="116">
        <f>DatosMenores!C10</f>
        <v>7</v>
      </c>
      <c r="AM8" s="116">
        <f>DatosMenores!C11</f>
        <v>11</v>
      </c>
      <c r="AN8" s="115">
        <f>DatosMenores!C12</f>
        <v>3</v>
      </c>
      <c r="AO8" s="116">
        <f>DatosMenores!C13</f>
        <v>19</v>
      </c>
      <c r="AP8" s="116">
        <f>DatosMenores!C14</f>
        <v>55</v>
      </c>
      <c r="AQ8" s="115">
        <f>DatosMenores!C15</f>
        <v>7</v>
      </c>
      <c r="AR8" s="100"/>
      <c r="AT8" s="146" t="s">
        <v>1018</v>
      </c>
      <c r="AU8" s="146" t="s">
        <v>1012</v>
      </c>
      <c r="AV8" s="146" t="s">
        <v>1018</v>
      </c>
      <c r="AW8" s="146" t="s">
        <v>1012</v>
      </c>
      <c r="AX8" s="146" t="s">
        <v>1018</v>
      </c>
      <c r="AY8" s="146" t="s">
        <v>1012</v>
      </c>
      <c r="AZ8" s="146" t="s">
        <v>1018</v>
      </c>
      <c r="BA8" s="146" t="s">
        <v>1012</v>
      </c>
      <c r="BB8" s="146" t="s">
        <v>1018</v>
      </c>
      <c r="BC8" s="146" t="s">
        <v>1012</v>
      </c>
      <c r="BE8" s="102"/>
      <c r="BF8" s="117">
        <f>DatosMenores!C105+DatosMenores!C106</f>
        <v>15</v>
      </c>
      <c r="BG8" s="116">
        <f>DatosMenores!C107</f>
        <v>9</v>
      </c>
      <c r="BH8" s="116">
        <f>DatosMenores!C108</f>
        <v>0</v>
      </c>
      <c r="BI8" s="116">
        <f>DatosMenores!C109</f>
        <v>0</v>
      </c>
      <c r="BJ8" s="115">
        <f>DatosMenores!C110</f>
        <v>0</v>
      </c>
      <c r="BK8" s="116">
        <f>DatosMenores!C111</f>
        <v>0</v>
      </c>
      <c r="BL8" s="116">
        <f>DatosMenores!C112</f>
        <v>0</v>
      </c>
      <c r="BM8" s="102"/>
    </row>
    <row r="9" spans="1:65" ht="21" x14ac:dyDescent="0.25">
      <c r="B9" s="120"/>
      <c r="C9" s="215" t="s">
        <v>1013</v>
      </c>
      <c r="D9" s="147" t="s">
        <v>1014</v>
      </c>
      <c r="E9" s="147" t="s">
        <v>1015</v>
      </c>
      <c r="F9" s="146" t="s">
        <v>1016</v>
      </c>
      <c r="G9" s="102"/>
      <c r="H9" s="102"/>
      <c r="AF9" s="102"/>
      <c r="AH9" s="148"/>
      <c r="AQ9" s="102"/>
      <c r="AT9" s="145">
        <f>DatosMenores!C86</f>
        <v>68</v>
      </c>
      <c r="AU9" s="145">
        <f>DatosMenores!C87</f>
        <v>146</v>
      </c>
      <c r="AV9" s="145">
        <f>DatosMenores!C88</f>
        <v>16</v>
      </c>
      <c r="AW9" s="145">
        <f>DatosMenores!C89</f>
        <v>12</v>
      </c>
      <c r="AX9" s="145">
        <f>DatosMenores!C90</f>
        <v>72</v>
      </c>
      <c r="AY9" s="145">
        <f>DatosMenores!C91</f>
        <v>195</v>
      </c>
      <c r="AZ9" s="145">
        <f>DatosMenores!C92</f>
        <v>0</v>
      </c>
      <c r="BA9" s="145">
        <f>DatosMenores!C93</f>
        <v>0</v>
      </c>
      <c r="BB9" s="145">
        <f>DatosMenores!C94</f>
        <v>4</v>
      </c>
      <c r="BC9" s="145">
        <f>DatosMenores!C95</f>
        <v>2</v>
      </c>
      <c r="BE9" s="102"/>
      <c r="BF9" s="102"/>
      <c r="BG9" s="102"/>
      <c r="BH9" s="102"/>
      <c r="BI9" s="102"/>
      <c r="BJ9" s="102"/>
      <c r="BK9" s="102"/>
      <c r="BL9" s="102"/>
      <c r="BM9" s="102"/>
    </row>
    <row r="10" spans="1:65" ht="31.5" x14ac:dyDescent="0.25">
      <c r="C10" s="216"/>
      <c r="D10" s="149">
        <f>DatosMenores!C69</f>
        <v>46</v>
      </c>
      <c r="E10" s="149">
        <f>DatosMenores!C70</f>
        <v>14</v>
      </c>
      <c r="F10" s="150">
        <f>DatosMenores!C71</f>
        <v>0</v>
      </c>
      <c r="G10" s="102"/>
      <c r="H10" s="102"/>
      <c r="AI10" s="141" t="s">
        <v>1820</v>
      </c>
      <c r="AJ10" s="140" t="s">
        <v>651</v>
      </c>
      <c r="AK10" s="140" t="s">
        <v>969</v>
      </c>
      <c r="AL10" s="140" t="s">
        <v>1821</v>
      </c>
      <c r="AM10" s="140" t="s">
        <v>971</v>
      </c>
      <c r="AN10" s="140" t="s">
        <v>972</v>
      </c>
      <c r="AO10" s="140" t="s">
        <v>974</v>
      </c>
      <c r="AP10" s="140" t="s">
        <v>111</v>
      </c>
      <c r="AQ10" s="140" t="s">
        <v>975</v>
      </c>
      <c r="AR10" s="139" t="s">
        <v>976</v>
      </c>
    </row>
    <row r="11" spans="1:65" ht="18.75" customHeight="1" x14ac:dyDescent="0.25">
      <c r="C11" s="217" t="s">
        <v>1017</v>
      </c>
      <c r="D11" s="135" t="s">
        <v>1018</v>
      </c>
      <c r="E11" s="220" t="s">
        <v>1822</v>
      </c>
      <c r="F11" s="221"/>
      <c r="G11" s="221"/>
      <c r="H11" s="135" t="s">
        <v>1012</v>
      </c>
      <c r="AI11" s="117">
        <f>DatosMenores!C16</f>
        <v>0</v>
      </c>
      <c r="AJ11" s="116">
        <f>DatosMenores!C17</f>
        <v>0</v>
      </c>
      <c r="AK11" s="116">
        <f>DatosMenores!C18</f>
        <v>16</v>
      </c>
      <c r="AL11" s="116">
        <f>DatosMenores!C19</f>
        <v>9</v>
      </c>
      <c r="AM11" s="116">
        <f>DatosMenores!C20</f>
        <v>1</v>
      </c>
      <c r="AN11" s="116">
        <f>DatosMenores!C21</f>
        <v>1</v>
      </c>
      <c r="AO11" s="116">
        <f>DatosMenores!C23</f>
        <v>1</v>
      </c>
      <c r="AP11" s="116">
        <f>DatosMenores!C24</f>
        <v>162</v>
      </c>
      <c r="AQ11" s="116">
        <f>DatosMenores!C25</f>
        <v>20</v>
      </c>
      <c r="AR11" s="115">
        <f>DatosMenores!C26</f>
        <v>1</v>
      </c>
      <c r="AT11" s="213" t="s">
        <v>1677</v>
      </c>
      <c r="AU11" s="214" t="s">
        <v>1677</v>
      </c>
      <c r="AV11" s="213" t="s">
        <v>1678</v>
      </c>
      <c r="AW11" s="214" t="s">
        <v>1678</v>
      </c>
      <c r="AX11" s="222" t="s">
        <v>1679</v>
      </c>
      <c r="AY11" s="222" t="s">
        <v>1680</v>
      </c>
    </row>
    <row r="12" spans="1:65" ht="21" x14ac:dyDescent="0.25">
      <c r="C12" s="218"/>
      <c r="D12" s="136"/>
      <c r="E12" s="151" t="s">
        <v>1019</v>
      </c>
      <c r="F12" s="113" t="s">
        <v>1020</v>
      </c>
      <c r="G12" s="113" t="s">
        <v>1021</v>
      </c>
      <c r="H12" s="136"/>
      <c r="AT12" s="146" t="s">
        <v>1018</v>
      </c>
      <c r="AU12" s="146" t="s">
        <v>1012</v>
      </c>
      <c r="AV12" s="146" t="s">
        <v>1018</v>
      </c>
      <c r="AW12" s="146" t="s">
        <v>1012</v>
      </c>
      <c r="AX12" s="223"/>
      <c r="AY12" s="223"/>
    </row>
    <row r="13" spans="1:65" ht="12.75" customHeight="1" x14ac:dyDescent="0.25">
      <c r="C13" s="219"/>
      <c r="D13" s="152">
        <f>DatosMenores!C72</f>
        <v>86</v>
      </c>
      <c r="E13" s="153">
        <f>DatosMenores!C73</f>
        <v>3</v>
      </c>
      <c r="F13" s="119">
        <f>DatosMenores!C74</f>
        <v>1</v>
      </c>
      <c r="G13" s="119">
        <f>DatosMenores!C75</f>
        <v>74</v>
      </c>
      <c r="H13" s="154">
        <f>DatosMenores!C76</f>
        <v>13</v>
      </c>
      <c r="AT13" s="145">
        <f>DatosMenores!C96</f>
        <v>0</v>
      </c>
      <c r="AU13" s="145">
        <f>DatosMenores!C97</f>
        <v>0</v>
      </c>
      <c r="AV13" s="145">
        <f>DatosMenores!C98</f>
        <v>0</v>
      </c>
      <c r="AW13" s="145">
        <f>DatosMenores!C99</f>
        <v>0</v>
      </c>
      <c r="AX13" s="145">
        <f>DatosMenores!C100</f>
        <v>25</v>
      </c>
      <c r="AY13" s="145">
        <f>DatosMenores!C101</f>
        <v>0</v>
      </c>
    </row>
  </sheetData>
  <sheetProtection algorithmName="SHA-512" hashValue="cG5ukOKg5WRNZqgeeZOinTmojQpjxCKbXky1XiP0YXOJfKXjwatg+RNwiRQjSPXrCmcA4RhDuioz+vVCT9uLHQ==" saltValue="dHemv+a4tVnqKsQ7DVok+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735F-AC71-4286-90CA-F24830BF02CA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customWidth="1"/>
    <col min="20" max="20" width="7.85546875" style="159" customWidth="1"/>
    <col min="21" max="22" width="11.42578125" style="159"/>
    <col min="23" max="23" width="51.42578125" style="159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1823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1829</v>
      </c>
      <c r="D4" s="165">
        <f>DatosViolenciaDoméstica!C5</f>
        <v>5</v>
      </c>
      <c r="F4" s="164" t="s">
        <v>1830</v>
      </c>
      <c r="G4" s="166">
        <f>DatosViolenciaDoméstica!E67</f>
        <v>8</v>
      </c>
      <c r="H4" s="167"/>
    </row>
    <row r="5" spans="1:30" x14ac:dyDescent="0.2">
      <c r="C5" s="164" t="s">
        <v>13</v>
      </c>
      <c r="D5" s="165">
        <f>DatosViolenciaDoméstica!C6</f>
        <v>105</v>
      </c>
      <c r="F5" s="164" t="s">
        <v>1831</v>
      </c>
      <c r="G5" s="168">
        <f>DatosViolenciaDoméstica!F67</f>
        <v>18</v>
      </c>
      <c r="H5" s="167"/>
    </row>
    <row r="6" spans="1:30" x14ac:dyDescent="0.2">
      <c r="C6" s="164" t="s">
        <v>1832</v>
      </c>
      <c r="D6" s="165">
        <f>DatosViolenciaDoméstica!C7</f>
        <v>40</v>
      </c>
    </row>
    <row r="7" spans="1:30" x14ac:dyDescent="0.2">
      <c r="C7" s="164" t="s">
        <v>60</v>
      </c>
      <c r="D7" s="165">
        <f>DatosViolenciaDoméstica!C8</f>
        <v>2</v>
      </c>
    </row>
    <row r="8" spans="1:30" x14ac:dyDescent="0.2">
      <c r="C8" s="164" t="s">
        <v>1833</v>
      </c>
      <c r="D8" s="165">
        <f>DatosViolenciaDoméstica!C9</f>
        <v>2</v>
      </c>
    </row>
    <row r="9" spans="1:30" x14ac:dyDescent="0.2">
      <c r="C9" s="164" t="s">
        <v>1834</v>
      </c>
      <c r="D9" s="165">
        <f>SUM(DatosViolenciaDoméstica!C10:C11)</f>
        <v>0</v>
      </c>
    </row>
    <row r="21" spans="6:32" x14ac:dyDescent="0.2">
      <c r="F21" s="169"/>
      <c r="G21" s="169"/>
    </row>
    <row r="22" spans="6:32" s="169" customFormat="1" ht="12.75" customHeight="1" x14ac:dyDescent="0.2">
      <c r="F22" s="170"/>
      <c r="G22" s="17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6:32" s="170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6:32" x14ac:dyDescent="0.2">
      <c r="AB24" s="157"/>
    </row>
    <row r="25" spans="6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vL2NGjPEDQ2rDLShhct65dhSSKq9lliX+tdW3hgw6skCZAlnXmdXOnIXJGAJugno/3mIpq907Odn18eOZCPv1g==" saltValue="pW0x/Y8zH8kUk8VCYwsJ3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4867-97C9-4437-85CA-D11968F046BA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hidden="1" customWidth="1"/>
    <col min="20" max="20" width="7.85546875" style="159" hidden="1" customWidth="1"/>
    <col min="21" max="22" width="0" style="159" hidden="1" customWidth="1"/>
    <col min="23" max="23" width="51.42578125" style="159" hidden="1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1835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13</v>
      </c>
      <c r="D4" s="165">
        <f>DatosViolenciaGénero!C7</f>
        <v>525</v>
      </c>
      <c r="F4" s="164" t="s">
        <v>1830</v>
      </c>
      <c r="G4" s="166">
        <f>DatosViolenciaGénero!E82</f>
        <v>43</v>
      </c>
      <c r="H4" s="167"/>
    </row>
    <row r="5" spans="1:30" x14ac:dyDescent="0.2">
      <c r="C5" s="164" t="s">
        <v>40</v>
      </c>
      <c r="D5" s="165">
        <f>DatosViolenciaGénero!C5</f>
        <v>168</v>
      </c>
      <c r="F5" s="164" t="s">
        <v>1831</v>
      </c>
      <c r="G5" s="166">
        <f>DatosViolenciaGénero!F82</f>
        <v>171</v>
      </c>
      <c r="H5" s="167"/>
    </row>
    <row r="6" spans="1:30" x14ac:dyDescent="0.2">
      <c r="C6" s="164" t="s">
        <v>1832</v>
      </c>
      <c r="D6" s="174">
        <f>DatosViolenciaGénero!C8</f>
        <v>227</v>
      </c>
    </row>
    <row r="7" spans="1:30" x14ac:dyDescent="0.2">
      <c r="C7" s="164" t="s">
        <v>60</v>
      </c>
      <c r="D7" s="174">
        <f>DatosViolenciaGénero!C9</f>
        <v>1</v>
      </c>
    </row>
    <row r="8" spans="1:30" x14ac:dyDescent="0.2">
      <c r="C8" s="164" t="s">
        <v>1836</v>
      </c>
      <c r="D8" s="165">
        <f>DatosViolenciaGénero!C11</f>
        <v>0</v>
      </c>
    </row>
    <row r="9" spans="1:30" x14ac:dyDescent="0.2">
      <c r="C9" s="164" t="s">
        <v>1837</v>
      </c>
      <c r="D9" s="165">
        <f>DatosViolenciaGénero!C12</f>
        <v>0</v>
      </c>
    </row>
    <row r="10" spans="1:30" x14ac:dyDescent="0.2">
      <c r="C10" s="164" t="s">
        <v>1829</v>
      </c>
      <c r="D10" s="174">
        <f>DatosViolenciaGénero!C6</f>
        <v>20</v>
      </c>
    </row>
    <row r="11" spans="1:30" x14ac:dyDescent="0.2">
      <c r="C11" s="164" t="s">
        <v>1833</v>
      </c>
      <c r="D11" s="174">
        <f>DatosViolenciaGénero!C10</f>
        <v>1</v>
      </c>
    </row>
    <row r="20" spans="3:32" x14ac:dyDescent="0.2">
      <c r="C20" s="169"/>
      <c r="D20" s="169"/>
    </row>
    <row r="21" spans="3:32" x14ac:dyDescent="0.2">
      <c r="C21" s="170"/>
      <c r="D21" s="170"/>
    </row>
    <row r="22" spans="3:32" s="169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3:32" s="170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3:32" x14ac:dyDescent="0.2">
      <c r="AB24" s="157"/>
    </row>
    <row r="25" spans="3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P+Qi41r5EH/Vy/675tOmIkN9Vx2naSWeahpQuZg7PIhCb0aWn3xGcOXEusUL9o/QVEETgfXw8BoGiAx30vsWqQ==" saltValue="JBOzQf5gP2TOlsN7QKeMm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8238-E5A7-4E3F-9B4F-1D98A80A7ABE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16384" width="11.42578125" style="98"/>
  </cols>
  <sheetData>
    <row r="1" spans="1:26" x14ac:dyDescent="0.2">
      <c r="A1" s="130"/>
      <c r="C1" s="233" t="s">
        <v>1838</v>
      </c>
      <c r="D1" s="233"/>
      <c r="E1" s="233"/>
      <c r="F1" s="130"/>
      <c r="H1" s="175"/>
      <c r="I1" s="175"/>
      <c r="J1" s="175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1839</v>
      </c>
      <c r="D3" s="122"/>
      <c r="E3" s="122"/>
      <c r="F3" s="122"/>
      <c r="G3" s="122"/>
      <c r="H3" s="122" t="s">
        <v>1840</v>
      </c>
      <c r="I3" s="122"/>
      <c r="J3" s="122"/>
      <c r="K3" s="122"/>
      <c r="L3" s="122"/>
      <c r="M3" s="122" t="s">
        <v>1828</v>
      </c>
      <c r="N3" s="122"/>
      <c r="O3" s="122"/>
      <c r="P3" s="122"/>
      <c r="Q3" s="122"/>
      <c r="R3" s="122" t="s">
        <v>1841</v>
      </c>
      <c r="S3" s="122"/>
      <c r="T3" s="122"/>
      <c r="U3" s="122"/>
      <c r="V3" s="122"/>
      <c r="W3" s="122" t="s">
        <v>1842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</row>
  </sheetData>
  <sheetProtection algorithmName="SHA-512" hashValue="DROC4o1KBVcwjXrmWY4F0YbV5QVDXsho7HckxUdCwHWHEL2BQWcq4UTDZtLX9gu7nUaLwGyEd6ePHtzIFegUCQ==" saltValue="ePYoMJ2YbRy2wSy6TTfZ3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C268-DC82-4E57-AFB9-BC90E8FC9815}">
  <sheetPr codeName="Hoja27"/>
  <dimension ref="A1:BI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4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4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4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4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4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4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4.42578125" style="131" customWidth="1"/>
    <col min="61" max="61" width="2.5703125" style="131" customWidth="1"/>
    <col min="62" max="16384" width="11.42578125" style="98"/>
  </cols>
  <sheetData>
    <row r="1" spans="1:61" x14ac:dyDescent="0.2">
      <c r="A1" s="130"/>
      <c r="C1" s="233" t="s">
        <v>1843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30"/>
      <c r="R1" s="175"/>
      <c r="S1" s="175"/>
      <c r="T1" s="175"/>
      <c r="U1" s="130"/>
      <c r="W1" s="175"/>
      <c r="X1" s="175"/>
      <c r="Y1" s="175"/>
      <c r="Z1" s="130"/>
      <c r="AB1" s="175"/>
      <c r="AC1" s="175"/>
      <c r="AD1" s="175"/>
      <c r="AE1" s="130"/>
      <c r="AG1" s="175"/>
      <c r="AH1" s="175"/>
      <c r="AI1" s="175"/>
      <c r="AJ1" s="130"/>
      <c r="AL1" s="175"/>
      <c r="AM1" s="175"/>
      <c r="AN1" s="175"/>
      <c r="AO1" s="130"/>
      <c r="AQ1" s="175"/>
      <c r="AR1" s="175"/>
      <c r="AS1" s="175"/>
      <c r="AT1" s="130"/>
      <c r="AV1" s="175"/>
      <c r="AW1" s="175"/>
      <c r="AX1" s="175"/>
      <c r="AY1" s="130"/>
      <c r="BA1" s="175"/>
      <c r="BB1" s="175"/>
      <c r="BC1" s="175"/>
      <c r="BD1" s="130"/>
      <c r="BF1" s="175"/>
      <c r="BG1" s="175"/>
      <c r="BH1" s="175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304</v>
      </c>
      <c r="D3" s="122"/>
      <c r="E3" s="122"/>
      <c r="F3" s="122"/>
      <c r="G3" s="122"/>
      <c r="H3" s="122" t="s">
        <v>1618</v>
      </c>
      <c r="I3" s="122"/>
      <c r="J3" s="122"/>
      <c r="K3" s="122"/>
      <c r="L3" s="122"/>
      <c r="M3" s="122" t="s">
        <v>1844</v>
      </c>
      <c r="N3" s="122"/>
      <c r="O3" s="122"/>
      <c r="P3" s="122"/>
      <c r="Q3" s="122"/>
      <c r="R3" s="122" t="s">
        <v>1845</v>
      </c>
      <c r="S3" s="122"/>
      <c r="T3" s="122"/>
      <c r="U3" s="122"/>
      <c r="V3" s="122"/>
      <c r="W3" s="122" t="s">
        <v>1846</v>
      </c>
      <c r="X3" s="122"/>
      <c r="Y3" s="122"/>
      <c r="Z3" s="122"/>
      <c r="AA3" s="122"/>
      <c r="AB3" s="122" t="s">
        <v>1622</v>
      </c>
      <c r="AC3" s="122"/>
      <c r="AD3" s="122"/>
      <c r="AE3" s="122"/>
      <c r="AF3" s="122"/>
      <c r="AG3" s="122" t="s">
        <v>1623</v>
      </c>
      <c r="AH3" s="122"/>
      <c r="AI3" s="122"/>
      <c r="AJ3" s="122"/>
      <c r="AK3" s="122"/>
      <c r="AL3" s="122" t="s">
        <v>1624</v>
      </c>
      <c r="AM3" s="122"/>
      <c r="AN3" s="122"/>
      <c r="AO3" s="122"/>
      <c r="AP3" s="122"/>
      <c r="AQ3" s="122" t="s">
        <v>1625</v>
      </c>
      <c r="AR3" s="122"/>
      <c r="AS3" s="122"/>
      <c r="AT3" s="122"/>
      <c r="AU3" s="122"/>
      <c r="AV3" s="122" t="s">
        <v>1828</v>
      </c>
      <c r="AW3" s="122"/>
      <c r="AX3" s="122"/>
      <c r="AY3" s="122"/>
      <c r="AZ3" s="122"/>
      <c r="BA3" s="122" t="s">
        <v>1626</v>
      </c>
      <c r="BB3" s="122"/>
      <c r="BC3" s="122"/>
      <c r="BD3" s="122"/>
      <c r="BE3" s="122"/>
      <c r="BF3" s="122" t="s">
        <v>317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  <c r="AA25" s="133"/>
      <c r="AB25" s="128" t="s">
        <v>1784</v>
      </c>
      <c r="AC25" s="129">
        <v>0</v>
      </c>
      <c r="AD25" s="133"/>
      <c r="AE25" s="133"/>
      <c r="AF25" s="133"/>
      <c r="AG25" s="128" t="s">
        <v>1784</v>
      </c>
      <c r="AH25" s="129">
        <v>0</v>
      </c>
      <c r="AI25" s="133"/>
      <c r="AJ25" s="133"/>
      <c r="AK25" s="133"/>
      <c r="AL25" s="128" t="s">
        <v>1784</v>
      </c>
      <c r="AM25" s="129">
        <v>0</v>
      </c>
      <c r="AN25" s="133"/>
      <c r="AO25" s="133"/>
      <c r="AP25" s="133"/>
      <c r="AQ25" s="128" t="s">
        <v>1784</v>
      </c>
      <c r="AR25" s="129">
        <v>0</v>
      </c>
      <c r="AS25" s="133"/>
      <c r="AT25" s="133"/>
      <c r="AU25" s="133"/>
      <c r="AV25" s="128" t="s">
        <v>1784</v>
      </c>
      <c r="AW25" s="129">
        <v>0</v>
      </c>
      <c r="AX25" s="133"/>
      <c r="AY25" s="133"/>
      <c r="AZ25" s="133"/>
      <c r="BA25" s="128" t="s">
        <v>1784</v>
      </c>
      <c r="BB25" s="129">
        <v>0</v>
      </c>
      <c r="BC25" s="133"/>
      <c r="BD25" s="133"/>
      <c r="BE25" s="133"/>
      <c r="BF25" s="128" t="s">
        <v>1784</v>
      </c>
      <c r="BG25" s="129">
        <v>0</v>
      </c>
      <c r="BH25" s="133"/>
      <c r="BI25" s="133"/>
    </row>
  </sheetData>
  <sheetProtection algorithmName="SHA-512" hashValue="AomBauYF0wsIckXrYCYkOn4Fu57pc2XoNeC81LZcPG+VzZTU5ETeEiW4oC7dgKBBWJYun2VDPzbMUDivuz25tw==" saltValue="rD6zJnv/PiRYJUhAiCrgQ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52B9-C631-433F-AFC9-7408B212AF6D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7" width="11.42578125" style="131"/>
    <col min="18" max="18" width="11.42578125" style="73"/>
    <col min="19" max="19" width="2.5703125" style="131" customWidth="1"/>
    <col min="20" max="20" width="7.85546875" style="131" customWidth="1"/>
    <col min="21" max="25" width="11.42578125" style="131"/>
    <col min="26" max="16384" width="11.42578125" style="73"/>
  </cols>
  <sheetData>
    <row r="1" spans="1:26" x14ac:dyDescent="0.2">
      <c r="A1" s="130"/>
      <c r="C1" s="233" t="s">
        <v>1847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75"/>
      <c r="Q1" s="175"/>
      <c r="S1" s="130"/>
      <c r="U1" s="175"/>
      <c r="V1" s="175"/>
      <c r="W1" s="175"/>
      <c r="X1" s="175"/>
      <c r="Y1" s="175"/>
    </row>
    <row r="3" spans="1:26" x14ac:dyDescent="0.2">
      <c r="A3" s="122"/>
      <c r="B3" s="122"/>
      <c r="C3" s="122" t="s">
        <v>1828</v>
      </c>
      <c r="D3" s="122"/>
      <c r="E3" s="122"/>
      <c r="F3" s="122"/>
      <c r="G3" s="122"/>
      <c r="H3" s="122" t="s">
        <v>1848</v>
      </c>
      <c r="I3" s="122"/>
      <c r="J3" s="122"/>
      <c r="K3" s="122"/>
      <c r="L3" s="122"/>
      <c r="M3" s="122" t="s">
        <v>1057</v>
      </c>
      <c r="N3" s="122"/>
      <c r="O3" s="122"/>
      <c r="P3" s="122"/>
      <c r="Q3" s="122"/>
      <c r="S3" s="122"/>
      <c r="T3" s="122"/>
      <c r="U3" s="122" t="s">
        <v>1058</v>
      </c>
      <c r="V3" s="122"/>
      <c r="W3" s="122"/>
      <c r="X3" s="122"/>
      <c r="Y3" s="122"/>
    </row>
    <row r="5" spans="1:26" ht="36" x14ac:dyDescent="0.2">
      <c r="M5" s="176" t="s">
        <v>1204</v>
      </c>
      <c r="N5" s="176" t="s">
        <v>1205</v>
      </c>
      <c r="O5" s="176" t="s">
        <v>1206</v>
      </c>
      <c r="P5" s="176" t="s">
        <v>1207</v>
      </c>
      <c r="Q5" s="176" t="s">
        <v>615</v>
      </c>
      <c r="R5" s="176" t="s">
        <v>1208</v>
      </c>
      <c r="S5" s="177"/>
      <c r="U5" s="178" t="s">
        <v>1204</v>
      </c>
      <c r="V5" s="178" t="s">
        <v>1205</v>
      </c>
      <c r="W5" s="178" t="s">
        <v>1206</v>
      </c>
      <c r="X5" s="178" t="s">
        <v>1207</v>
      </c>
      <c r="Y5" s="178" t="s">
        <v>615</v>
      </c>
      <c r="Z5" s="178" t="s">
        <v>1208</v>
      </c>
    </row>
    <row r="6" spans="1:26" x14ac:dyDescent="0.2">
      <c r="M6" s="179">
        <f>DatosMedioAmbiente!C53</f>
        <v>1</v>
      </c>
      <c r="N6" s="179">
        <f>DatosMedioAmbiente!C55</f>
        <v>2</v>
      </c>
      <c r="O6" s="179">
        <f>DatosMedioAmbiente!C57</f>
        <v>0</v>
      </c>
      <c r="P6" s="179">
        <f>DatosMedioAmbiente!C59</f>
        <v>1</v>
      </c>
      <c r="Q6" s="179">
        <f>DatosMedioAmbiente!C61</f>
        <v>2</v>
      </c>
      <c r="R6" s="179">
        <f>DatosMedioAmbiente!C63</f>
        <v>4</v>
      </c>
      <c r="S6" s="177"/>
      <c r="U6" s="180">
        <f>DatosMedioAmbiente!C54</f>
        <v>0</v>
      </c>
      <c r="V6" s="180">
        <f>DatosMedioAmbiente!C56</f>
        <v>1</v>
      </c>
      <c r="W6" s="180">
        <f>DatosMedioAmbiente!C58</f>
        <v>0</v>
      </c>
      <c r="X6" s="180">
        <f>DatosMedioAmbiente!C60</f>
        <v>0</v>
      </c>
      <c r="Y6" s="180">
        <f>DatosMedioAmbiente!C62</f>
        <v>1</v>
      </c>
      <c r="Z6" s="180">
        <f>DatosMedioAmbiente!C64</f>
        <v>1</v>
      </c>
    </row>
    <row r="25" spans="1:20" s="73" customFormat="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6+iFCgQY1sb29RoksJDfoV6sixai3Grop4m/XGg8YTmxRA3KCPiix31ZSg9jYWkk/oHAwLo2/rGsql4IuTmqOQ==" saltValue="+bpeOJeVbS/B1FFMJXMSd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A408-58B6-4236-9C01-D774BF2C6B3A}">
  <sheetPr codeName="Hoja20"/>
  <dimension ref="A1:BI18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3" customWidth="1"/>
    <col min="19" max="20" width="25.140625" style="73" customWidth="1"/>
    <col min="21" max="21" width="14.42578125" style="73" customWidth="1"/>
    <col min="22" max="22" width="20.42578125" style="73" customWidth="1"/>
    <col min="23" max="23" width="16.5703125" style="73" customWidth="1"/>
    <col min="24" max="24" width="5.42578125" style="73" customWidth="1"/>
    <col min="25" max="25" width="4" style="73" customWidth="1"/>
    <col min="26" max="26" width="13.5703125" style="73" customWidth="1"/>
    <col min="27" max="27" width="22.140625" style="73" customWidth="1"/>
    <col min="28" max="16384" width="11.5703125" style="73"/>
  </cols>
  <sheetData>
    <row r="1" spans="1:61" s="95" customFormat="1" ht="89.25" x14ac:dyDescent="0.25">
      <c r="A1" s="95" t="s">
        <v>1691</v>
      </c>
      <c r="B1" s="95" t="s">
        <v>1692</v>
      </c>
      <c r="C1" s="95" t="s">
        <v>1693</v>
      </c>
      <c r="D1" s="95" t="s">
        <v>1694</v>
      </c>
      <c r="E1" s="95" t="s">
        <v>1695</v>
      </c>
      <c r="F1" s="95" t="s">
        <v>1696</v>
      </c>
      <c r="G1" s="95" t="s">
        <v>1697</v>
      </c>
      <c r="H1" s="95" t="s">
        <v>1698</v>
      </c>
      <c r="I1" s="95" t="s">
        <v>1699</v>
      </c>
      <c r="J1" s="95" t="s">
        <v>1700</v>
      </c>
      <c r="K1" s="95" t="s">
        <v>1701</v>
      </c>
      <c r="L1" s="95" t="s">
        <v>1702</v>
      </c>
      <c r="M1" s="95" t="s">
        <v>1703</v>
      </c>
      <c r="N1" s="95" t="s">
        <v>1704</v>
      </c>
      <c r="O1" s="95" t="s">
        <v>1705</v>
      </c>
      <c r="P1" s="95" t="s">
        <v>1706</v>
      </c>
      <c r="Q1" s="95" t="s">
        <v>1707</v>
      </c>
      <c r="R1" s="95" t="s">
        <v>1708</v>
      </c>
      <c r="S1" s="95" t="s">
        <v>1709</v>
      </c>
      <c r="T1" s="95" t="s">
        <v>1710</v>
      </c>
      <c r="U1" s="95" t="s">
        <v>1711</v>
      </c>
      <c r="V1" s="95" t="s">
        <v>1712</v>
      </c>
      <c r="W1" s="95" t="s">
        <v>1713</v>
      </c>
      <c r="AA1" s="95" t="s">
        <v>1714</v>
      </c>
      <c r="AB1" s="95" t="s">
        <v>1715</v>
      </c>
      <c r="AC1" s="95" t="s">
        <v>1716</v>
      </c>
      <c r="AD1" s="95" t="s">
        <v>1717</v>
      </c>
      <c r="AE1" s="95" t="s">
        <v>1718</v>
      </c>
      <c r="AF1" s="95" t="s">
        <v>1719</v>
      </c>
      <c r="AI1" s="95" t="s">
        <v>1720</v>
      </c>
      <c r="AL1" s="95" t="s">
        <v>1721</v>
      </c>
      <c r="AM1" s="95" t="s">
        <v>1722</v>
      </c>
      <c r="AN1" s="95" t="s">
        <v>1723</v>
      </c>
      <c r="AO1" s="95" t="s">
        <v>1724</v>
      </c>
      <c r="AP1" s="95" t="s">
        <v>1725</v>
      </c>
      <c r="AQ1" s="95" t="s">
        <v>1726</v>
      </c>
      <c r="AR1" s="95" t="s">
        <v>1727</v>
      </c>
      <c r="AS1" s="95" t="s">
        <v>1728</v>
      </c>
      <c r="AT1" s="95" t="s">
        <v>1729</v>
      </c>
      <c r="AU1" s="95" t="s">
        <v>1730</v>
      </c>
      <c r="AV1" s="95" t="s">
        <v>1731</v>
      </c>
      <c r="AW1" s="95" t="s">
        <v>1732</v>
      </c>
      <c r="AX1" s="95" t="s">
        <v>1733</v>
      </c>
      <c r="AY1" s="95" t="s">
        <v>1734</v>
      </c>
      <c r="AZ1" s="95" t="s">
        <v>1735</v>
      </c>
      <c r="BA1" s="95" t="s">
        <v>1736</v>
      </c>
      <c r="BB1" s="95" t="s">
        <v>1737</v>
      </c>
      <c r="BC1" s="95" t="s">
        <v>1738</v>
      </c>
      <c r="BD1" s="95" t="s">
        <v>1739</v>
      </c>
      <c r="BE1" s="95" t="s">
        <v>1740</v>
      </c>
      <c r="BF1" s="95" t="s">
        <v>1741</v>
      </c>
      <c r="BG1" s="95" t="s">
        <v>1742</v>
      </c>
      <c r="BH1" s="95" t="s">
        <v>1743</v>
      </c>
      <c r="BI1" s="95" t="s">
        <v>1744</v>
      </c>
    </row>
    <row r="2" spans="1:61" x14ac:dyDescent="0.2">
      <c r="A2" s="73" t="s">
        <v>1267</v>
      </c>
      <c r="B2" s="73" t="s">
        <v>1762</v>
      </c>
      <c r="C2" s="73" t="s">
        <v>1751</v>
      </c>
      <c r="D2" s="73" t="s">
        <v>1628</v>
      </c>
      <c r="E2" s="73" t="s">
        <v>1628</v>
      </c>
      <c r="F2" s="73" t="s">
        <v>1632</v>
      </c>
      <c r="G2" s="73" t="s">
        <v>1629</v>
      </c>
      <c r="H2" s="73" t="s">
        <v>1629</v>
      </c>
      <c r="I2" s="73" t="s">
        <v>1628</v>
      </c>
      <c r="J2" s="73" t="s">
        <v>1628</v>
      </c>
      <c r="K2" s="73" t="s">
        <v>1628</v>
      </c>
      <c r="L2" s="73" t="s">
        <v>1628</v>
      </c>
      <c r="N2" s="73" t="s">
        <v>1628</v>
      </c>
      <c r="O2" s="73" t="s">
        <v>1628</v>
      </c>
      <c r="P2" s="73" t="s">
        <v>1681</v>
      </c>
      <c r="Q2" s="73" t="s">
        <v>1681</v>
      </c>
      <c r="R2" s="73" t="s">
        <v>1060</v>
      </c>
      <c r="S2" s="73" t="s">
        <v>1681</v>
      </c>
      <c r="T2" s="73" t="s">
        <v>1681</v>
      </c>
      <c r="V2" s="73" t="s">
        <v>29</v>
      </c>
      <c r="W2" s="73" t="s">
        <v>113</v>
      </c>
      <c r="AA2" s="73" t="s">
        <v>1151</v>
      </c>
      <c r="AB2" s="73" t="s">
        <v>1151</v>
      </c>
      <c r="AC2" s="73" t="s">
        <v>1158</v>
      </c>
      <c r="AD2" s="73" t="s">
        <v>647</v>
      </c>
      <c r="AE2" s="73" t="s">
        <v>1204</v>
      </c>
      <c r="AF2" s="73" t="s">
        <v>1107</v>
      </c>
      <c r="AI2" s="73" t="s">
        <v>229</v>
      </c>
      <c r="AL2" s="73" t="s">
        <v>647</v>
      </c>
      <c r="AM2" s="73" t="s">
        <v>647</v>
      </c>
      <c r="AN2" s="73" t="s">
        <v>647</v>
      </c>
      <c r="AO2" s="73" t="s">
        <v>649</v>
      </c>
      <c r="AT2" s="73" t="s">
        <v>649</v>
      </c>
      <c r="AV2" s="73" t="s">
        <v>647</v>
      </c>
      <c r="AW2" s="73" t="s">
        <v>1204</v>
      </c>
      <c r="AX2" s="73" t="s">
        <v>1205</v>
      </c>
      <c r="BA2" s="73" t="s">
        <v>82</v>
      </c>
      <c r="BC2" s="73" t="s">
        <v>983</v>
      </c>
      <c r="BD2" s="73" t="s">
        <v>334</v>
      </c>
      <c r="BH2" s="73" t="s">
        <v>1163</v>
      </c>
      <c r="BI2" s="73" t="s">
        <v>1168</v>
      </c>
    </row>
    <row r="3" spans="1:61" x14ac:dyDescent="0.2">
      <c r="A3" s="73" t="s">
        <v>1769</v>
      </c>
      <c r="B3" s="73" t="s">
        <v>1763</v>
      </c>
      <c r="C3" s="73" t="s">
        <v>1752</v>
      </c>
      <c r="D3" s="73" t="s">
        <v>1629</v>
      </c>
      <c r="E3" s="73" t="s">
        <v>1629</v>
      </c>
      <c r="F3" s="73" t="s">
        <v>1638</v>
      </c>
      <c r="G3" s="73" t="s">
        <v>1643</v>
      </c>
      <c r="H3" s="73" t="s">
        <v>978</v>
      </c>
      <c r="I3" s="73" t="s">
        <v>1629</v>
      </c>
      <c r="J3" s="73" t="s">
        <v>1630</v>
      </c>
      <c r="K3" s="73" t="s">
        <v>1630</v>
      </c>
      <c r="L3" s="73" t="s">
        <v>1629</v>
      </c>
      <c r="O3" s="73" t="s">
        <v>1629</v>
      </c>
      <c r="P3" s="73" t="s">
        <v>1630</v>
      </c>
      <c r="Q3" s="73" t="s">
        <v>1686</v>
      </c>
      <c r="R3" s="73" t="s">
        <v>1062</v>
      </c>
      <c r="S3" s="73" t="s">
        <v>1630</v>
      </c>
      <c r="T3" s="73" t="s">
        <v>1630</v>
      </c>
      <c r="V3" s="73" t="s">
        <v>30</v>
      </c>
      <c r="W3" s="73" t="s">
        <v>114</v>
      </c>
      <c r="AA3" s="73" t="s">
        <v>1152</v>
      </c>
      <c r="AB3" s="73" t="s">
        <v>1152</v>
      </c>
      <c r="AC3" s="73" t="s">
        <v>1159</v>
      </c>
      <c r="AD3" s="73" t="s">
        <v>649</v>
      </c>
      <c r="AE3" s="73" t="s">
        <v>1206</v>
      </c>
      <c r="AF3" s="73" t="s">
        <v>1214</v>
      </c>
      <c r="AI3" s="73" t="s">
        <v>230</v>
      </c>
      <c r="AL3" s="73" t="s">
        <v>649</v>
      </c>
      <c r="AM3" s="73" t="s">
        <v>649</v>
      </c>
      <c r="AN3" s="73" t="s">
        <v>649</v>
      </c>
      <c r="AO3" s="73" t="s">
        <v>651</v>
      </c>
      <c r="AT3" s="73" t="s">
        <v>657</v>
      </c>
      <c r="AV3" s="73" t="s">
        <v>649</v>
      </c>
      <c r="AW3" s="73" t="s">
        <v>1205</v>
      </c>
      <c r="AX3" s="73" t="s">
        <v>615</v>
      </c>
      <c r="BA3" s="73" t="s">
        <v>1812</v>
      </c>
      <c r="BC3" s="73" t="s">
        <v>989</v>
      </c>
      <c r="BD3" s="73" t="s">
        <v>962</v>
      </c>
      <c r="BI3" s="73" t="s">
        <v>1169</v>
      </c>
    </row>
    <row r="4" spans="1:61" x14ac:dyDescent="0.2">
      <c r="A4" s="73" t="s">
        <v>1770</v>
      </c>
      <c r="B4" s="73" t="s">
        <v>109</v>
      </c>
      <c r="C4" s="73" t="s">
        <v>1753</v>
      </c>
      <c r="D4" s="73" t="s">
        <v>1630</v>
      </c>
      <c r="E4" s="73" t="s">
        <v>1630</v>
      </c>
      <c r="F4" s="73" t="s">
        <v>1204</v>
      </c>
      <c r="G4" s="73" t="s">
        <v>1646</v>
      </c>
      <c r="H4" s="73" t="s">
        <v>1642</v>
      </c>
      <c r="I4" s="73" t="s">
        <v>1630</v>
      </c>
      <c r="J4" s="73" t="s">
        <v>978</v>
      </c>
      <c r="K4" s="73" t="s">
        <v>1632</v>
      </c>
      <c r="L4" s="73" t="s">
        <v>1632</v>
      </c>
      <c r="O4" s="73" t="s">
        <v>1630</v>
      </c>
      <c r="P4" s="73" t="s">
        <v>1686</v>
      </c>
      <c r="R4" s="73" t="s">
        <v>1063</v>
      </c>
      <c r="S4" s="73" t="s">
        <v>1682</v>
      </c>
      <c r="T4" s="73" t="s">
        <v>1683</v>
      </c>
      <c r="V4" s="73" t="s">
        <v>31</v>
      </c>
      <c r="W4" s="73" t="s">
        <v>1777</v>
      </c>
      <c r="AA4" s="73" t="s">
        <v>1153</v>
      </c>
      <c r="AB4" s="73" t="s">
        <v>1157</v>
      </c>
      <c r="AC4" s="73" t="s">
        <v>1160</v>
      </c>
      <c r="AD4" s="73" t="s">
        <v>651</v>
      </c>
      <c r="AE4" s="73" t="s">
        <v>1207</v>
      </c>
      <c r="AF4" s="73" t="s">
        <v>1147</v>
      </c>
      <c r="AI4" s="73" t="s">
        <v>238</v>
      </c>
      <c r="AL4" s="73" t="s">
        <v>651</v>
      </c>
      <c r="AM4" s="73" t="s">
        <v>651</v>
      </c>
      <c r="AN4" s="73" t="s">
        <v>651</v>
      </c>
      <c r="AO4" s="73" t="s">
        <v>655</v>
      </c>
      <c r="AV4" s="73" t="s">
        <v>651</v>
      </c>
      <c r="AW4" s="73" t="s">
        <v>1207</v>
      </c>
      <c r="AX4" s="73" t="s">
        <v>1208</v>
      </c>
      <c r="BA4" s="73" t="s">
        <v>1813</v>
      </c>
      <c r="BC4" s="73" t="s">
        <v>990</v>
      </c>
      <c r="BD4" s="73" t="s">
        <v>963</v>
      </c>
    </row>
    <row r="5" spans="1:61" x14ac:dyDescent="0.2">
      <c r="A5" s="73" t="s">
        <v>1051</v>
      </c>
      <c r="B5" s="73" t="s">
        <v>110</v>
      </c>
      <c r="C5" s="73" t="s">
        <v>174</v>
      </c>
      <c r="D5" s="73" t="s">
        <v>1632</v>
      </c>
      <c r="E5" s="73" t="s">
        <v>1632</v>
      </c>
      <c r="F5" s="73" t="s">
        <v>1643</v>
      </c>
      <c r="G5" s="73" t="s">
        <v>111</v>
      </c>
      <c r="H5" s="73" t="s">
        <v>1643</v>
      </c>
      <c r="I5" s="73" t="s">
        <v>1636</v>
      </c>
      <c r="J5" s="73" t="s">
        <v>1643</v>
      </c>
      <c r="L5" s="73" t="s">
        <v>978</v>
      </c>
      <c r="O5" s="73" t="s">
        <v>978</v>
      </c>
      <c r="R5" s="73" t="s">
        <v>1064</v>
      </c>
      <c r="S5" s="73" t="s">
        <v>1686</v>
      </c>
      <c r="T5" s="73" t="s">
        <v>1686</v>
      </c>
      <c r="V5" s="73" t="s">
        <v>33</v>
      </c>
      <c r="AD5" s="73" t="s">
        <v>655</v>
      </c>
      <c r="AE5" s="73" t="s">
        <v>1208</v>
      </c>
      <c r="AF5" s="73" t="s">
        <v>1215</v>
      </c>
      <c r="AI5" s="73" t="s">
        <v>111</v>
      </c>
      <c r="AL5" s="73" t="s">
        <v>655</v>
      </c>
      <c r="AM5" s="73" t="s">
        <v>653</v>
      </c>
      <c r="AN5" s="73" t="s">
        <v>655</v>
      </c>
      <c r="AO5" s="73" t="s">
        <v>657</v>
      </c>
      <c r="AV5" s="73" t="s">
        <v>655</v>
      </c>
      <c r="AW5" s="73" t="s">
        <v>615</v>
      </c>
      <c r="BC5" s="73" t="s">
        <v>993</v>
      </c>
      <c r="BD5" s="73" t="s">
        <v>964</v>
      </c>
    </row>
    <row r="6" spans="1:61" x14ac:dyDescent="0.2">
      <c r="A6" s="73" t="s">
        <v>1771</v>
      </c>
      <c r="C6" s="73" t="s">
        <v>1754</v>
      </c>
      <c r="D6" s="73" t="s">
        <v>1636</v>
      </c>
      <c r="E6" s="73" t="s">
        <v>978</v>
      </c>
      <c r="F6" s="73" t="s">
        <v>1652</v>
      </c>
      <c r="H6" s="73" t="s">
        <v>1646</v>
      </c>
      <c r="I6" s="73" t="s">
        <v>978</v>
      </c>
      <c r="J6" s="73" t="s">
        <v>1646</v>
      </c>
      <c r="L6" s="73" t="s">
        <v>1644</v>
      </c>
      <c r="O6" s="73" t="s">
        <v>1643</v>
      </c>
      <c r="R6" s="73" t="s">
        <v>1065</v>
      </c>
      <c r="AD6" s="73" t="s">
        <v>657</v>
      </c>
      <c r="AL6" s="73" t="s">
        <v>657</v>
      </c>
      <c r="AM6" s="73" t="s">
        <v>655</v>
      </c>
      <c r="AN6" s="73" t="s">
        <v>657</v>
      </c>
      <c r="AV6" s="73" t="s">
        <v>657</v>
      </c>
      <c r="AW6" s="73" t="s">
        <v>1208</v>
      </c>
      <c r="BC6" s="73" t="s">
        <v>995</v>
      </c>
      <c r="BD6" s="73" t="s">
        <v>965</v>
      </c>
    </row>
    <row r="7" spans="1:61" x14ac:dyDescent="0.2">
      <c r="C7" s="73" t="s">
        <v>1755</v>
      </c>
      <c r="D7" s="73" t="s">
        <v>978</v>
      </c>
      <c r="E7" s="73" t="s">
        <v>1642</v>
      </c>
      <c r="F7" s="73" t="s">
        <v>111</v>
      </c>
      <c r="H7" s="73" t="s">
        <v>1648</v>
      </c>
      <c r="I7" s="73" t="s">
        <v>1642</v>
      </c>
      <c r="J7" s="73" t="s">
        <v>111</v>
      </c>
      <c r="O7" s="73" t="s">
        <v>1646</v>
      </c>
      <c r="R7" s="73" t="s">
        <v>1066</v>
      </c>
      <c r="AD7" s="73" t="s">
        <v>659</v>
      </c>
      <c r="AM7" s="73" t="s">
        <v>657</v>
      </c>
      <c r="BC7" s="73" t="s">
        <v>980</v>
      </c>
      <c r="BD7" s="73" t="s">
        <v>966</v>
      </c>
    </row>
    <row r="8" spans="1:61" x14ac:dyDescent="0.2">
      <c r="C8" s="73" t="s">
        <v>1756</v>
      </c>
      <c r="D8" s="73" t="s">
        <v>1643</v>
      </c>
      <c r="E8" s="73" t="s">
        <v>1646</v>
      </c>
      <c r="H8" s="73" t="s">
        <v>111</v>
      </c>
      <c r="I8" s="73" t="s">
        <v>1643</v>
      </c>
      <c r="O8" s="73" t="s">
        <v>1648</v>
      </c>
      <c r="R8" s="73" t="s">
        <v>1067</v>
      </c>
      <c r="BD8" s="73" t="s">
        <v>518</v>
      </c>
    </row>
    <row r="9" spans="1:61" x14ac:dyDescent="0.2">
      <c r="C9" s="73" t="s">
        <v>209</v>
      </c>
      <c r="D9" s="73" t="s">
        <v>1644</v>
      </c>
      <c r="I9" s="73" t="s">
        <v>1646</v>
      </c>
      <c r="O9" s="73" t="s">
        <v>111</v>
      </c>
      <c r="R9" s="73" t="s">
        <v>1069</v>
      </c>
      <c r="BD9" s="73" t="s">
        <v>967</v>
      </c>
    </row>
    <row r="10" spans="1:61" x14ac:dyDescent="0.2">
      <c r="C10" s="73" t="s">
        <v>1757</v>
      </c>
      <c r="D10" s="73" t="s">
        <v>1646</v>
      </c>
      <c r="I10" s="73" t="s">
        <v>1648</v>
      </c>
      <c r="BD10" s="73" t="s">
        <v>969</v>
      </c>
    </row>
    <row r="11" spans="1:61" x14ac:dyDescent="0.2">
      <c r="C11" s="73" t="s">
        <v>1758</v>
      </c>
      <c r="D11" s="73" t="s">
        <v>1648</v>
      </c>
      <c r="I11" s="73" t="s">
        <v>1652</v>
      </c>
      <c r="BD11" s="73" t="s">
        <v>970</v>
      </c>
    </row>
    <row r="12" spans="1:61" x14ac:dyDescent="0.2">
      <c r="C12" s="73" t="s">
        <v>289</v>
      </c>
      <c r="D12" s="73" t="s">
        <v>1652</v>
      </c>
      <c r="I12" s="73" t="s">
        <v>111</v>
      </c>
      <c r="BD12" s="73" t="s">
        <v>971</v>
      </c>
    </row>
    <row r="13" spans="1:61" x14ac:dyDescent="0.2">
      <c r="D13" s="73" t="s">
        <v>111</v>
      </c>
      <c r="BD13" s="73" t="s">
        <v>972</v>
      </c>
    </row>
    <row r="14" spans="1:61" x14ac:dyDescent="0.2">
      <c r="BD14" s="73" t="s">
        <v>973</v>
      </c>
    </row>
    <row r="15" spans="1:61" x14ac:dyDescent="0.2">
      <c r="BD15" s="73" t="s">
        <v>974</v>
      </c>
    </row>
    <row r="16" spans="1:61" x14ac:dyDescent="0.2">
      <c r="BD16" s="73" t="s">
        <v>111</v>
      </c>
    </row>
    <row r="17" spans="56:56" x14ac:dyDescent="0.2">
      <c r="BD17" s="73" t="s">
        <v>975</v>
      </c>
    </row>
    <row r="18" spans="56:56" x14ac:dyDescent="0.2">
      <c r="BD18" s="73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2985-CDED-4211-89CA-4B3971A62EB4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SUM(DatosViolenciaGénero!C63:C69)</f>
        <v>440</v>
      </c>
      <c r="D4" s="90">
        <f>SUM(DatosViolenciaGénero!D63:D69)</f>
        <v>115</v>
      </c>
    </row>
    <row r="5" spans="2:4" x14ac:dyDescent="0.2">
      <c r="B5" s="89" t="s">
        <v>1630</v>
      </c>
      <c r="C5" s="90">
        <f>SUM(DatosViolenciaGénero!C70:C73)</f>
        <v>7</v>
      </c>
      <c r="D5" s="90">
        <f>SUM(DatosViolenciaGénero!D70:D73)</f>
        <v>7</v>
      </c>
    </row>
    <row r="6" spans="2:4" ht="12.75" customHeight="1" x14ac:dyDescent="0.2">
      <c r="B6" s="89" t="s">
        <v>1682</v>
      </c>
      <c r="C6" s="90">
        <f>DatosViolenciaGénero!C74</f>
        <v>3</v>
      </c>
      <c r="D6" s="90">
        <f>DatosViolenciaGénero!D74</f>
        <v>0</v>
      </c>
    </row>
    <row r="7" spans="2:4" ht="12.75" customHeight="1" x14ac:dyDescent="0.2">
      <c r="B7" s="89" t="s">
        <v>1683</v>
      </c>
      <c r="C7" s="90">
        <f>SUM(DatosViolenciaGénero!C75:C77)</f>
        <v>0</v>
      </c>
      <c r="D7" s="90">
        <f>SUM(DatosViolenciaGénero!D75:D77)</f>
        <v>1</v>
      </c>
    </row>
    <row r="8" spans="2:4" ht="12.75" customHeight="1" x14ac:dyDescent="0.2">
      <c r="B8" s="89" t="s">
        <v>1684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1685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1686</v>
      </c>
      <c r="C10" s="90">
        <f>SUM(DatosViolenciaGénero!C79:C80)</f>
        <v>81</v>
      </c>
      <c r="D10" s="90">
        <f>SUM(DatosViolenciaGénero!D79:D80)</f>
        <v>53</v>
      </c>
    </row>
    <row r="14" spans="2:4" ht="12.95" customHeight="1" thickTop="1" thickBot="1" x14ac:dyDescent="0.25">
      <c r="B14" s="234" t="s">
        <v>1690</v>
      </c>
      <c r="C14" s="234"/>
    </row>
    <row r="15" spans="2:4" ht="13.5" thickTop="1" x14ac:dyDescent="0.2">
      <c r="B15" s="91" t="s">
        <v>1688</v>
      </c>
      <c r="C15" s="92">
        <f>DatosViolenciaGénero!C38</f>
        <v>30</v>
      </c>
    </row>
    <row r="16" spans="2:4" ht="13.5" thickBot="1" x14ac:dyDescent="0.25">
      <c r="B16" s="93" t="s">
        <v>1689</v>
      </c>
      <c r="C16" s="94">
        <f>DatosViolenciaGénero!C39</f>
        <v>199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F6B8-28A7-4030-8C45-B0FFC07C04A5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SUM(DatosViolenciaDoméstica!C48:C54)</f>
        <v>64</v>
      </c>
      <c r="D4" s="90">
        <f>SUM(DatosViolenciaDoméstica!D48:D54)</f>
        <v>30</v>
      </c>
    </row>
    <row r="5" spans="2:4" x14ac:dyDescent="0.2">
      <c r="B5" s="89" t="s">
        <v>1630</v>
      </c>
      <c r="C5" s="90">
        <f>SUM(DatosViolenciaDoméstica!C55:C58)</f>
        <v>2</v>
      </c>
      <c r="D5" s="90">
        <f>SUM(DatosViolenciaDoméstica!D55:D58)</f>
        <v>0</v>
      </c>
    </row>
    <row r="6" spans="2:4" ht="12.75" customHeight="1" x14ac:dyDescent="0.2">
      <c r="B6" s="89" t="s">
        <v>1682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1683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1684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1685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1686</v>
      </c>
      <c r="C10" s="90">
        <f>SUM(DatosViolenciaDoméstica!C64:C65)</f>
        <v>12</v>
      </c>
      <c r="D10" s="90">
        <f>SUM(DatosViolenciaDoméstica!D64:D65)</f>
        <v>5</v>
      </c>
    </row>
    <row r="14" spans="2:4" ht="12.95" customHeight="1" thickTop="1" thickBot="1" x14ac:dyDescent="0.25">
      <c r="B14" s="234" t="s">
        <v>1687</v>
      </c>
      <c r="C14" s="234"/>
    </row>
    <row r="15" spans="2:4" ht="13.5" thickTop="1" x14ac:dyDescent="0.2">
      <c r="B15" s="91" t="s">
        <v>1688</v>
      </c>
      <c r="C15" s="92">
        <f>DatosViolenciaDoméstica!C33</f>
        <v>3</v>
      </c>
    </row>
    <row r="16" spans="2:4" ht="13.5" thickBot="1" x14ac:dyDescent="0.25">
      <c r="B16" s="93" t="s">
        <v>1689</v>
      </c>
      <c r="C16" s="94">
        <f>DatosViolenciaDoméstica!C34</f>
        <v>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2D01-3037-4815-912C-E03E440C71BD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3" customWidth="1"/>
    <col min="2" max="2" width="20.85546875" style="73" customWidth="1"/>
    <col min="3" max="3" width="21.28515625" style="73" bestFit="1" customWidth="1"/>
    <col min="4" max="4" width="6.42578125" style="73" customWidth="1"/>
    <col min="5" max="5" width="22.140625" style="73" bestFit="1" customWidth="1"/>
    <col min="6" max="16384" width="11.42578125" style="73"/>
  </cols>
  <sheetData>
    <row r="2" spans="2:6" ht="15" x14ac:dyDescent="0.2">
      <c r="B2" s="71" t="s">
        <v>1025</v>
      </c>
      <c r="C2" s="72"/>
      <c r="D2" s="72"/>
    </row>
    <row r="3" spans="2:6" ht="12.95" customHeight="1" x14ac:dyDescent="0.2">
      <c r="B3" s="74" t="s">
        <v>1026</v>
      </c>
      <c r="C3" s="72"/>
      <c r="D3" s="72"/>
    </row>
    <row r="4" spans="2:6" x14ac:dyDescent="0.2">
      <c r="B4" s="75" t="s">
        <v>14</v>
      </c>
      <c r="C4" s="75" t="s">
        <v>15</v>
      </c>
      <c r="D4" s="76" t="s">
        <v>3</v>
      </c>
      <c r="E4" s="237" t="s">
        <v>1665</v>
      </c>
      <c r="F4" s="237"/>
    </row>
    <row r="5" spans="2:6" ht="12.75" customHeight="1" x14ac:dyDescent="0.2">
      <c r="B5" s="235" t="s">
        <v>1666</v>
      </c>
      <c r="C5" s="77" t="s">
        <v>1018</v>
      </c>
      <c r="D5" s="78">
        <f>DatosMenores!C86</f>
        <v>68</v>
      </c>
      <c r="E5" s="79" t="s">
        <v>1667</v>
      </c>
      <c r="F5" s="80">
        <f>DatosMenores!C105+DatosMenores!C106</f>
        <v>15</v>
      </c>
    </row>
    <row r="6" spans="2:6" ht="33.75" x14ac:dyDescent="0.2">
      <c r="B6" s="236"/>
      <c r="C6" s="77" t="s">
        <v>1012</v>
      </c>
      <c r="D6" s="78">
        <f>DatosMenores!C87</f>
        <v>146</v>
      </c>
      <c r="E6" s="81" t="s">
        <v>1668</v>
      </c>
      <c r="F6" s="80">
        <f>DatosMenores!C107</f>
        <v>9</v>
      </c>
    </row>
    <row r="7" spans="2:6" ht="33.75" x14ac:dyDescent="0.2">
      <c r="B7" s="235" t="s">
        <v>1669</v>
      </c>
      <c r="C7" s="77" t="s">
        <v>1018</v>
      </c>
      <c r="D7" s="78">
        <f>DatosMenores!C88</f>
        <v>16</v>
      </c>
      <c r="E7" s="81" t="s">
        <v>1670</v>
      </c>
      <c r="F7" s="80">
        <f>DatosMenores!C108</f>
        <v>0</v>
      </c>
    </row>
    <row r="8" spans="2:6" ht="33.75" x14ac:dyDescent="0.2">
      <c r="B8" s="236"/>
      <c r="C8" s="77" t="s">
        <v>1012</v>
      </c>
      <c r="D8" s="78">
        <f>DatosMenores!C89</f>
        <v>12</v>
      </c>
      <c r="E8" s="81" t="s">
        <v>1671</v>
      </c>
      <c r="F8" s="80">
        <f>DatosMenores!C109</f>
        <v>0</v>
      </c>
    </row>
    <row r="9" spans="2:6" ht="33.75" x14ac:dyDescent="0.2">
      <c r="B9" s="235" t="s">
        <v>266</v>
      </c>
      <c r="C9" s="77" t="s">
        <v>1018</v>
      </c>
      <c r="D9" s="78">
        <f>DatosMenores!C90</f>
        <v>72</v>
      </c>
      <c r="E9" s="81" t="s">
        <v>1672</v>
      </c>
      <c r="F9" s="80">
        <f>DatosMenores!C110</f>
        <v>0</v>
      </c>
    </row>
    <row r="10" spans="2:6" ht="22.5" x14ac:dyDescent="0.2">
      <c r="B10" s="236"/>
      <c r="C10" s="77" t="s">
        <v>1012</v>
      </c>
      <c r="D10" s="78">
        <f>DatosMenores!C91</f>
        <v>195</v>
      </c>
      <c r="E10" s="81" t="s">
        <v>1673</v>
      </c>
      <c r="F10" s="80">
        <f>DatosMenores!C111</f>
        <v>0</v>
      </c>
    </row>
    <row r="11" spans="2:6" ht="45" x14ac:dyDescent="0.2">
      <c r="B11" s="235" t="s">
        <v>1674</v>
      </c>
      <c r="C11" s="77" t="s">
        <v>1018</v>
      </c>
      <c r="D11" s="78">
        <f>DatosMenores!C92</f>
        <v>0</v>
      </c>
      <c r="E11" s="81" t="s">
        <v>1675</v>
      </c>
      <c r="F11" s="80">
        <f>DatosMenores!C112</f>
        <v>0</v>
      </c>
    </row>
    <row r="12" spans="2:6" x14ac:dyDescent="0.2">
      <c r="B12" s="236"/>
      <c r="C12" s="77" t="s">
        <v>1012</v>
      </c>
      <c r="D12" s="78">
        <f>DatosMenores!C93</f>
        <v>0</v>
      </c>
    </row>
    <row r="13" spans="2:6" x14ac:dyDescent="0.2">
      <c r="B13" s="235" t="s">
        <v>1676</v>
      </c>
      <c r="C13" s="77" t="s">
        <v>1018</v>
      </c>
      <c r="D13" s="78">
        <f>DatosMenores!C94</f>
        <v>4</v>
      </c>
    </row>
    <row r="14" spans="2:6" x14ac:dyDescent="0.2">
      <c r="B14" s="236"/>
      <c r="C14" s="77" t="s">
        <v>1012</v>
      </c>
      <c r="D14" s="78">
        <f>DatosMenores!C95</f>
        <v>2</v>
      </c>
    </row>
    <row r="15" spans="2:6" x14ac:dyDescent="0.2">
      <c r="B15" s="235" t="s">
        <v>1677</v>
      </c>
      <c r="C15" s="77" t="s">
        <v>1018</v>
      </c>
      <c r="D15" s="78">
        <f>DatosMenores!C96</f>
        <v>0</v>
      </c>
    </row>
    <row r="16" spans="2:6" x14ac:dyDescent="0.2">
      <c r="B16" s="236"/>
      <c r="C16" s="77" t="s">
        <v>1012</v>
      </c>
      <c r="D16" s="78">
        <f>DatosMenores!C97</f>
        <v>0</v>
      </c>
    </row>
    <row r="17" spans="2:4" x14ac:dyDescent="0.2">
      <c r="B17" s="235" t="s">
        <v>1678</v>
      </c>
      <c r="C17" s="77" t="s">
        <v>1018</v>
      </c>
      <c r="D17" s="78">
        <f>DatosMenores!C98</f>
        <v>0</v>
      </c>
    </row>
    <row r="18" spans="2:4" x14ac:dyDescent="0.2">
      <c r="B18" s="236"/>
      <c r="C18" s="77" t="s">
        <v>1012</v>
      </c>
      <c r="D18" s="78">
        <f>DatosMenores!C99</f>
        <v>0</v>
      </c>
    </row>
    <row r="19" spans="2:4" ht="22.5" x14ac:dyDescent="0.2">
      <c r="B19" s="82" t="s">
        <v>1679</v>
      </c>
      <c r="C19" s="83"/>
      <c r="D19" s="78">
        <f>DatosMenores!C100</f>
        <v>25</v>
      </c>
    </row>
    <row r="20" spans="2:4" ht="22.5" x14ac:dyDescent="0.2">
      <c r="B20" s="82" t="s">
        <v>1680</v>
      </c>
      <c r="C20" s="83"/>
      <c r="D20" s="78">
        <f>DatosMenores!C101</f>
        <v>0</v>
      </c>
    </row>
    <row r="21" spans="2:4" x14ac:dyDescent="0.2">
      <c r="B21" s="84"/>
      <c r="C21" s="72"/>
      <c r="D21" s="72"/>
    </row>
    <row r="22" spans="2:4" x14ac:dyDescent="0.2">
      <c r="B22" s="85"/>
      <c r="C22" s="72"/>
      <c r="D22" s="72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8F13-D789-45B0-BCC4-416B63F8D390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3" customWidth="1"/>
    <col min="2" max="4" width="13.85546875" style="43" customWidth="1"/>
    <col min="5" max="6" width="15" style="43" customWidth="1"/>
    <col min="7" max="13" width="13.85546875" style="43" customWidth="1"/>
    <col min="14" max="16384" width="11.42578125" style="43"/>
  </cols>
  <sheetData>
    <row r="2" spans="2:13" s="39" customFormat="1" ht="15.75" x14ac:dyDescent="0.25">
      <c r="B2" s="39" t="s">
        <v>1617</v>
      </c>
    </row>
    <row r="4" spans="2:13" ht="39" thickBot="1" x14ac:dyDescent="0.25">
      <c r="B4" s="40" t="s">
        <v>304</v>
      </c>
      <c r="C4" s="41" t="s">
        <v>1618</v>
      </c>
      <c r="D4" s="41" t="s">
        <v>1619</v>
      </c>
      <c r="E4" s="41" t="s">
        <v>1620</v>
      </c>
      <c r="F4" s="41" t="s">
        <v>1621</v>
      </c>
      <c r="G4" s="41" t="s">
        <v>1622</v>
      </c>
      <c r="H4" s="41" t="s">
        <v>1623</v>
      </c>
      <c r="I4" s="41" t="s">
        <v>1624</v>
      </c>
      <c r="J4" s="41" t="s">
        <v>1625</v>
      </c>
      <c r="K4" s="41" t="s">
        <v>315</v>
      </c>
      <c r="L4" s="41" t="s">
        <v>1626</v>
      </c>
      <c r="M4" s="42" t="s">
        <v>317</v>
      </c>
    </row>
    <row r="5" spans="2:13" s="49" customFormat="1" ht="22.5" customHeight="1" thickBot="1" x14ac:dyDescent="0.3">
      <c r="B5" s="44">
        <v>1</v>
      </c>
      <c r="C5" s="45">
        <v>2</v>
      </c>
      <c r="D5" s="45">
        <v>2</v>
      </c>
      <c r="E5" s="46">
        <v>1</v>
      </c>
      <c r="F5" s="46">
        <v>1</v>
      </c>
      <c r="G5" s="46">
        <v>1</v>
      </c>
      <c r="H5" s="46">
        <v>1</v>
      </c>
      <c r="I5" s="46">
        <v>1</v>
      </c>
      <c r="J5" s="46">
        <v>1</v>
      </c>
      <c r="K5" s="47">
        <v>3</v>
      </c>
      <c r="L5" s="46">
        <v>1</v>
      </c>
      <c r="M5" s="48">
        <v>1</v>
      </c>
    </row>
    <row r="8" spans="2:13" ht="15.75" x14ac:dyDescent="0.25">
      <c r="B8" s="50" t="s">
        <v>1627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0" spans="2:13" ht="39" thickBot="1" x14ac:dyDescent="0.25">
      <c r="D10" s="52" t="s">
        <v>304</v>
      </c>
      <c r="E10" s="53" t="s">
        <v>1620</v>
      </c>
      <c r="F10" s="53" t="s">
        <v>1621</v>
      </c>
      <c r="G10" s="53" t="s">
        <v>1622</v>
      </c>
      <c r="H10" s="53" t="s">
        <v>1623</v>
      </c>
      <c r="I10" s="53" t="s">
        <v>1624</v>
      </c>
      <c r="J10" s="53" t="s">
        <v>1625</v>
      </c>
      <c r="K10" s="53" t="s">
        <v>1626</v>
      </c>
      <c r="L10" s="54" t="s">
        <v>317</v>
      </c>
      <c r="M10" s="55"/>
    </row>
    <row r="11" spans="2:13" ht="13.35" customHeight="1" x14ac:dyDescent="0.2">
      <c r="B11" s="238" t="s">
        <v>1628</v>
      </c>
      <c r="C11" s="238"/>
      <c r="D11" s="56">
        <f>DatosDelitos!C5+DatosDelitos!C13-DatosDelitos!C17</f>
        <v>839</v>
      </c>
      <c r="E11" s="57">
        <f>DatosDelitos!H5+DatosDelitos!H13-DatosDelitos!H17</f>
        <v>152</v>
      </c>
      <c r="F11" s="57">
        <f>DatosDelitos!I5+DatosDelitos!I13-DatosDelitos!I17</f>
        <v>77</v>
      </c>
      <c r="G11" s="57">
        <f>DatosDelitos!J5+DatosDelitos!J13-DatosDelitos!J17</f>
        <v>6</v>
      </c>
      <c r="H11" s="58">
        <f>DatosDelitos!K5+DatosDelitos!K13-DatosDelitos!K17</f>
        <v>2</v>
      </c>
      <c r="I11" s="58">
        <f>DatosDelitos!L5+DatosDelitos!L13-DatosDelitos!L17</f>
        <v>0</v>
      </c>
      <c r="J11" s="58">
        <f>DatosDelitos!M5+DatosDelitos!M13-DatosDelitos!M17</f>
        <v>1</v>
      </c>
      <c r="K11" s="58">
        <f>DatosDelitos!O5+DatosDelitos!O13-DatosDelitos!O17</f>
        <v>6</v>
      </c>
      <c r="L11" s="59">
        <f>DatosDelitos!P5+DatosDelitos!P13-DatosDelitos!P17</f>
        <v>110</v>
      </c>
    </row>
    <row r="12" spans="2:13" ht="13.35" customHeight="1" x14ac:dyDescent="0.2">
      <c r="B12" s="239" t="s">
        <v>329</v>
      </c>
      <c r="C12" s="239"/>
      <c r="D12" s="60">
        <f>DatosDelitos!C10</f>
        <v>0</v>
      </c>
      <c r="E12" s="61">
        <f>DatosDelitos!H10</f>
        <v>1</v>
      </c>
      <c r="F12" s="61">
        <f>DatosDelitos!I10</f>
        <v>0</v>
      </c>
      <c r="G12" s="61">
        <f>DatosDelitos!J10</f>
        <v>0</v>
      </c>
      <c r="H12" s="61">
        <f>DatosDelitos!K10</f>
        <v>0</v>
      </c>
      <c r="I12" s="61">
        <f>DatosDelitos!L10</f>
        <v>0</v>
      </c>
      <c r="J12" s="61">
        <f>DatosDelitos!M10</f>
        <v>0</v>
      </c>
      <c r="K12" s="61">
        <f>DatosDelitos!O10</f>
        <v>0</v>
      </c>
      <c r="L12" s="62">
        <f>DatosDelitos!P10</f>
        <v>0</v>
      </c>
    </row>
    <row r="13" spans="2:13" ht="13.35" customHeight="1" x14ac:dyDescent="0.2">
      <c r="B13" s="239" t="s">
        <v>347</v>
      </c>
      <c r="C13" s="239"/>
      <c r="D13" s="60">
        <f>DatosDelitos!C20</f>
        <v>0</v>
      </c>
      <c r="E13" s="61">
        <f>DatosDelitos!H20</f>
        <v>0</v>
      </c>
      <c r="F13" s="61">
        <f>DatosDelitos!I20</f>
        <v>1</v>
      </c>
      <c r="G13" s="61">
        <f>DatosDelitos!J20</f>
        <v>0</v>
      </c>
      <c r="H13" s="61">
        <f>DatosDelitos!K20</f>
        <v>0</v>
      </c>
      <c r="I13" s="61">
        <f>DatosDelitos!L20</f>
        <v>0</v>
      </c>
      <c r="J13" s="61">
        <f>DatosDelitos!M20</f>
        <v>0</v>
      </c>
      <c r="K13" s="61">
        <f>DatosDelitos!O20</f>
        <v>0</v>
      </c>
      <c r="L13" s="62">
        <f>DatosDelitos!P20</f>
        <v>0</v>
      </c>
    </row>
    <row r="14" spans="2:13" ht="13.35" customHeight="1" x14ac:dyDescent="0.2">
      <c r="B14" s="239" t="s">
        <v>352</v>
      </c>
      <c r="C14" s="239"/>
      <c r="D14" s="60">
        <f>DatosDelitos!C23</f>
        <v>0</v>
      </c>
      <c r="E14" s="61">
        <f>DatosDelitos!H23</f>
        <v>0</v>
      </c>
      <c r="F14" s="61">
        <f>DatosDelitos!I23</f>
        <v>0</v>
      </c>
      <c r="G14" s="61">
        <f>DatosDelitos!J23</f>
        <v>0</v>
      </c>
      <c r="H14" s="61">
        <f>DatosDelitos!K23</f>
        <v>0</v>
      </c>
      <c r="I14" s="61">
        <f>DatosDelitos!L23</f>
        <v>0</v>
      </c>
      <c r="J14" s="61">
        <f>DatosDelitos!M23</f>
        <v>0</v>
      </c>
      <c r="K14" s="61">
        <f>DatosDelitos!O23</f>
        <v>0</v>
      </c>
      <c r="L14" s="62">
        <f>DatosDelitos!P23</f>
        <v>0</v>
      </c>
    </row>
    <row r="15" spans="2:13" ht="13.35" customHeight="1" x14ac:dyDescent="0.2">
      <c r="B15" s="239" t="s">
        <v>1629</v>
      </c>
      <c r="C15" s="239"/>
      <c r="D15" s="60">
        <f>DatosDelitos!C17+DatosDelitos!C44</f>
        <v>805</v>
      </c>
      <c r="E15" s="61">
        <f>DatosDelitos!H17+DatosDelitos!H44</f>
        <v>203</v>
      </c>
      <c r="F15" s="61">
        <f>DatosDelitos!I16+DatosDelitos!I44</f>
        <v>31</v>
      </c>
      <c r="G15" s="61">
        <f>DatosDelitos!J17+DatosDelitos!J44</f>
        <v>0</v>
      </c>
      <c r="H15" s="61">
        <f>DatosDelitos!K17+DatosDelitos!K44</f>
        <v>2</v>
      </c>
      <c r="I15" s="61">
        <f>DatosDelitos!L17+DatosDelitos!L44</f>
        <v>0</v>
      </c>
      <c r="J15" s="61">
        <f>DatosDelitos!M17+DatosDelitos!M44</f>
        <v>0</v>
      </c>
      <c r="K15" s="61">
        <f>DatosDelitos!O17+DatosDelitos!O44</f>
        <v>2</v>
      </c>
      <c r="L15" s="62">
        <f>DatosDelitos!P17+DatosDelitos!P44</f>
        <v>136</v>
      </c>
    </row>
    <row r="16" spans="2:13" ht="13.35" customHeight="1" x14ac:dyDescent="0.2">
      <c r="B16" s="239" t="s">
        <v>1630</v>
      </c>
      <c r="C16" s="239"/>
      <c r="D16" s="60">
        <f>DatosDelitos!C30</f>
        <v>419</v>
      </c>
      <c r="E16" s="61">
        <f>DatosDelitos!H30</f>
        <v>57</v>
      </c>
      <c r="F16" s="61">
        <f>DatosDelitos!I30</f>
        <v>53</v>
      </c>
      <c r="G16" s="61">
        <f>DatosDelitos!J30</f>
        <v>1</v>
      </c>
      <c r="H16" s="61">
        <f>DatosDelitos!K30</f>
        <v>0</v>
      </c>
      <c r="I16" s="61">
        <f>DatosDelitos!L30</f>
        <v>0</v>
      </c>
      <c r="J16" s="61">
        <f>DatosDelitos!M30</f>
        <v>0</v>
      </c>
      <c r="K16" s="61">
        <f>DatosDelitos!O30</f>
        <v>1</v>
      </c>
      <c r="L16" s="62">
        <f>DatosDelitos!P30</f>
        <v>82</v>
      </c>
    </row>
    <row r="17" spans="2:12" ht="13.35" customHeight="1" x14ac:dyDescent="0.2">
      <c r="B17" s="240" t="s">
        <v>1631</v>
      </c>
      <c r="C17" s="240"/>
      <c r="D17" s="60">
        <f>DatosDelitos!C42-DatosDelitos!C44</f>
        <v>19</v>
      </c>
      <c r="E17" s="61">
        <f>DatosDelitos!H42-DatosDelitos!H44</f>
        <v>0</v>
      </c>
      <c r="F17" s="61">
        <f>DatosDelitos!I42-DatosDelitos!I44</f>
        <v>1</v>
      </c>
      <c r="G17" s="61">
        <f>DatosDelitos!J42-DatosDelitos!J44</f>
        <v>0</v>
      </c>
      <c r="H17" s="61">
        <f>DatosDelitos!K42-DatosDelitos!K44</f>
        <v>0</v>
      </c>
      <c r="I17" s="61">
        <f>DatosDelitos!L42-DatosDelitos!L44</f>
        <v>0</v>
      </c>
      <c r="J17" s="61">
        <f>DatosDelitos!M42-DatosDelitos!M44</f>
        <v>0</v>
      </c>
      <c r="K17" s="61">
        <f>DatosDelitos!O42-DatosDelitos!O44</f>
        <v>0</v>
      </c>
      <c r="L17" s="62">
        <f>DatosDelitos!P42-DatosDelitos!P44</f>
        <v>1</v>
      </c>
    </row>
    <row r="18" spans="2:12" ht="13.35" customHeight="1" x14ac:dyDescent="0.2">
      <c r="B18" s="239" t="s">
        <v>1632</v>
      </c>
      <c r="C18" s="239"/>
      <c r="D18" s="60">
        <f>DatosDelitos!C50</f>
        <v>159</v>
      </c>
      <c r="E18" s="61">
        <f>DatosDelitos!H50</f>
        <v>36</v>
      </c>
      <c r="F18" s="61">
        <f>DatosDelitos!I50</f>
        <v>10</v>
      </c>
      <c r="G18" s="61">
        <f>DatosDelitos!J50</f>
        <v>16</v>
      </c>
      <c r="H18" s="61">
        <f>DatosDelitos!K50</f>
        <v>9</v>
      </c>
      <c r="I18" s="61">
        <f>DatosDelitos!L50</f>
        <v>0</v>
      </c>
      <c r="J18" s="61">
        <f>DatosDelitos!M50</f>
        <v>0</v>
      </c>
      <c r="K18" s="61">
        <f>DatosDelitos!O50</f>
        <v>3</v>
      </c>
      <c r="L18" s="62">
        <f>DatosDelitos!P50</f>
        <v>20</v>
      </c>
    </row>
    <row r="19" spans="2:12" ht="13.35" customHeight="1" x14ac:dyDescent="0.2">
      <c r="B19" s="239" t="s">
        <v>1633</v>
      </c>
      <c r="C19" s="239"/>
      <c r="D19" s="60">
        <f>DatosDelitos!C72</f>
        <v>3</v>
      </c>
      <c r="E19" s="61">
        <f>DatosDelitos!H72</f>
        <v>2</v>
      </c>
      <c r="F19" s="61">
        <f>DatosDelitos!I72</f>
        <v>1</v>
      </c>
      <c r="G19" s="61">
        <f>DatosDelitos!J72</f>
        <v>0</v>
      </c>
      <c r="H19" s="61">
        <f>DatosDelitos!K72</f>
        <v>0</v>
      </c>
      <c r="I19" s="61">
        <f>DatosDelitos!L72</f>
        <v>0</v>
      </c>
      <c r="J19" s="61">
        <f>DatosDelitos!M72</f>
        <v>0</v>
      </c>
      <c r="K19" s="61">
        <f>DatosDelitos!O72</f>
        <v>0</v>
      </c>
      <c r="L19" s="62">
        <f>DatosDelitos!P72</f>
        <v>1</v>
      </c>
    </row>
    <row r="20" spans="2:12" ht="27" customHeight="1" x14ac:dyDescent="0.2">
      <c r="B20" s="239" t="s">
        <v>1634</v>
      </c>
      <c r="C20" s="239"/>
      <c r="D20" s="60">
        <f>DatosDelitos!C74</f>
        <v>33</v>
      </c>
      <c r="E20" s="61">
        <f>DatosDelitos!H74</f>
        <v>3</v>
      </c>
      <c r="F20" s="61">
        <f>DatosDelitos!I74</f>
        <v>2</v>
      </c>
      <c r="G20" s="61">
        <f>DatosDelitos!J74</f>
        <v>0</v>
      </c>
      <c r="H20" s="61">
        <f>DatosDelitos!K74</f>
        <v>0</v>
      </c>
      <c r="I20" s="61">
        <f>DatosDelitos!L74</f>
        <v>0</v>
      </c>
      <c r="J20" s="61">
        <f>DatosDelitos!M74</f>
        <v>0</v>
      </c>
      <c r="K20" s="61">
        <f>DatosDelitos!O74</f>
        <v>0</v>
      </c>
      <c r="L20" s="62">
        <f>DatosDelitos!P74</f>
        <v>3</v>
      </c>
    </row>
    <row r="21" spans="2:12" ht="13.35" customHeight="1" x14ac:dyDescent="0.2">
      <c r="B21" s="240" t="s">
        <v>1635</v>
      </c>
      <c r="C21" s="240"/>
      <c r="D21" s="60">
        <f>DatosDelitos!C82</f>
        <v>51</v>
      </c>
      <c r="E21" s="61">
        <f>DatosDelitos!H82</f>
        <v>1</v>
      </c>
      <c r="F21" s="61">
        <f>DatosDelitos!I82</f>
        <v>1</v>
      </c>
      <c r="G21" s="61">
        <f>DatosDelitos!J82</f>
        <v>0</v>
      </c>
      <c r="H21" s="61">
        <f>DatosDelitos!K82</f>
        <v>0</v>
      </c>
      <c r="I21" s="61">
        <f>DatosDelitos!L82</f>
        <v>0</v>
      </c>
      <c r="J21" s="61">
        <f>DatosDelitos!M82</f>
        <v>0</v>
      </c>
      <c r="K21" s="61">
        <f>DatosDelitos!O82</f>
        <v>0</v>
      </c>
      <c r="L21" s="62">
        <f>DatosDelitos!P82</f>
        <v>6</v>
      </c>
    </row>
    <row r="22" spans="2:12" ht="13.35" customHeight="1" x14ac:dyDescent="0.2">
      <c r="B22" s="239" t="s">
        <v>1636</v>
      </c>
      <c r="C22" s="239"/>
      <c r="D22" s="60">
        <f>DatosDelitos!C85</f>
        <v>160</v>
      </c>
      <c r="E22" s="61">
        <f>DatosDelitos!H85</f>
        <v>57</v>
      </c>
      <c r="F22" s="61">
        <f>DatosDelitos!I85</f>
        <v>13</v>
      </c>
      <c r="G22" s="61">
        <f>DatosDelitos!J85</f>
        <v>0</v>
      </c>
      <c r="H22" s="61">
        <f>DatosDelitos!K85</f>
        <v>0</v>
      </c>
      <c r="I22" s="61">
        <f>DatosDelitos!L85</f>
        <v>0</v>
      </c>
      <c r="J22" s="61">
        <f>DatosDelitos!M85</f>
        <v>0</v>
      </c>
      <c r="K22" s="61">
        <f>DatosDelitos!O85</f>
        <v>0</v>
      </c>
      <c r="L22" s="62">
        <f>DatosDelitos!P85</f>
        <v>29</v>
      </c>
    </row>
    <row r="23" spans="2:12" ht="13.35" customHeight="1" x14ac:dyDescent="0.2">
      <c r="B23" s="239" t="s">
        <v>978</v>
      </c>
      <c r="C23" s="239"/>
      <c r="D23" s="60">
        <f>DatosDelitos!C97</f>
        <v>2122</v>
      </c>
      <c r="E23" s="61">
        <f>DatosDelitos!H97</f>
        <v>548</v>
      </c>
      <c r="F23" s="61">
        <f>DatosDelitos!I97</f>
        <v>211</v>
      </c>
      <c r="G23" s="61">
        <f>DatosDelitos!J97</f>
        <v>0</v>
      </c>
      <c r="H23" s="61">
        <f>DatosDelitos!K97</f>
        <v>1</v>
      </c>
      <c r="I23" s="61">
        <f>DatosDelitos!L97</f>
        <v>0</v>
      </c>
      <c r="J23" s="61">
        <f>DatosDelitos!M97</f>
        <v>0</v>
      </c>
      <c r="K23" s="61">
        <f>DatosDelitos!O97</f>
        <v>14</v>
      </c>
      <c r="L23" s="62">
        <f>DatosDelitos!P97</f>
        <v>225</v>
      </c>
    </row>
    <row r="24" spans="2:12" ht="27" customHeight="1" x14ac:dyDescent="0.2">
      <c r="B24" s="239" t="s">
        <v>1637</v>
      </c>
      <c r="C24" s="239"/>
      <c r="D24" s="60">
        <f>DatosDelitos!C131</f>
        <v>3</v>
      </c>
      <c r="E24" s="61">
        <f>DatosDelitos!H131</f>
        <v>1</v>
      </c>
      <c r="F24" s="61">
        <f>DatosDelitos!I131</f>
        <v>0</v>
      </c>
      <c r="G24" s="61">
        <f>DatosDelitos!J131</f>
        <v>0</v>
      </c>
      <c r="H24" s="61">
        <f>DatosDelitos!K131</f>
        <v>0</v>
      </c>
      <c r="I24" s="61">
        <f>DatosDelitos!L131</f>
        <v>0</v>
      </c>
      <c r="J24" s="61">
        <f>DatosDelitos!M131</f>
        <v>0</v>
      </c>
      <c r="K24" s="61">
        <f>DatosDelitos!O131</f>
        <v>0</v>
      </c>
      <c r="L24" s="62">
        <f>DatosDelitos!P131</f>
        <v>3</v>
      </c>
    </row>
    <row r="25" spans="2:12" ht="13.35" customHeight="1" x14ac:dyDescent="0.2">
      <c r="B25" s="239" t="s">
        <v>1638</v>
      </c>
      <c r="C25" s="239"/>
      <c r="D25" s="60">
        <f>DatosDelitos!C137</f>
        <v>84</v>
      </c>
      <c r="E25" s="61">
        <f>DatosDelitos!H137</f>
        <v>20</v>
      </c>
      <c r="F25" s="61">
        <f>DatosDelitos!I137</f>
        <v>7</v>
      </c>
      <c r="G25" s="61">
        <f>DatosDelitos!J137</f>
        <v>0</v>
      </c>
      <c r="H25" s="61">
        <f>DatosDelitos!K137</f>
        <v>0</v>
      </c>
      <c r="I25" s="61">
        <f>DatosDelitos!L137</f>
        <v>0</v>
      </c>
      <c r="J25" s="61">
        <f>DatosDelitos!M137</f>
        <v>0</v>
      </c>
      <c r="K25" s="61">
        <f>DatosDelitos!O137</f>
        <v>0</v>
      </c>
      <c r="L25" s="62">
        <f>DatosDelitos!P137</f>
        <v>5</v>
      </c>
    </row>
    <row r="26" spans="2:12" ht="13.35" customHeight="1" x14ac:dyDescent="0.2">
      <c r="B26" s="240" t="s">
        <v>1639</v>
      </c>
      <c r="C26" s="240"/>
      <c r="D26" s="60">
        <f>DatosDelitos!C144</f>
        <v>1</v>
      </c>
      <c r="E26" s="61">
        <f>DatosDelitos!H144</f>
        <v>1</v>
      </c>
      <c r="F26" s="61">
        <f>DatosDelitos!I144</f>
        <v>0</v>
      </c>
      <c r="G26" s="61">
        <f>DatosDelitos!J144</f>
        <v>0</v>
      </c>
      <c r="H26" s="61">
        <f>DatosDelitos!K144</f>
        <v>0</v>
      </c>
      <c r="I26" s="61">
        <f>DatosDelitos!L144</f>
        <v>0</v>
      </c>
      <c r="J26" s="61">
        <f>DatosDelitos!M144</f>
        <v>0</v>
      </c>
      <c r="K26" s="61">
        <f>DatosDelitos!O144</f>
        <v>0</v>
      </c>
      <c r="L26" s="62">
        <f>DatosDelitos!P144</f>
        <v>0</v>
      </c>
    </row>
    <row r="27" spans="2:12" ht="38.25" customHeight="1" x14ac:dyDescent="0.2">
      <c r="B27" s="239" t="s">
        <v>1640</v>
      </c>
      <c r="C27" s="239"/>
      <c r="D27" s="60">
        <f>DatosDelitos!C147</f>
        <v>26</v>
      </c>
      <c r="E27" s="61">
        <f>DatosDelitos!H147</f>
        <v>21</v>
      </c>
      <c r="F27" s="61">
        <f>DatosDelitos!I147</f>
        <v>6</v>
      </c>
      <c r="G27" s="61">
        <f>DatosDelitos!J147</f>
        <v>0</v>
      </c>
      <c r="H27" s="61">
        <f>DatosDelitos!K147</f>
        <v>0</v>
      </c>
      <c r="I27" s="61">
        <f>DatosDelitos!L147</f>
        <v>0</v>
      </c>
      <c r="J27" s="61">
        <f>DatosDelitos!M147</f>
        <v>0</v>
      </c>
      <c r="K27" s="61">
        <f>DatosDelitos!O147</f>
        <v>0</v>
      </c>
      <c r="L27" s="62">
        <f>DatosDelitos!P147</f>
        <v>4</v>
      </c>
    </row>
    <row r="28" spans="2:12" ht="13.35" customHeight="1" x14ac:dyDescent="0.2">
      <c r="B28" s="239" t="s">
        <v>1641</v>
      </c>
      <c r="C28" s="239"/>
      <c r="D28" s="60">
        <f>DatosDelitos!C156+SUM(DatosDelitos!C167:C172)</f>
        <v>20</v>
      </c>
      <c r="E28" s="61">
        <f>DatosDelitos!H156+SUM(DatosDelitos!H167:H172)</f>
        <v>6</v>
      </c>
      <c r="F28" s="61">
        <f>DatosDelitos!I156+SUM(DatosDelitos!I167:I172)</f>
        <v>1</v>
      </c>
      <c r="G28" s="61">
        <f>DatosDelitos!J156+SUM(DatosDelitos!J167:J172)</f>
        <v>0</v>
      </c>
      <c r="H28" s="61">
        <f>DatosDelitos!K156+SUM(DatosDelitos!K167:K172)</f>
        <v>0</v>
      </c>
      <c r="I28" s="61">
        <f>DatosDelitos!L156+SUM(DatosDelitos!L167:L172)</f>
        <v>0</v>
      </c>
      <c r="J28" s="61">
        <f>DatosDelitos!M156+SUM(DatosDelitos!M167:M172)</f>
        <v>0</v>
      </c>
      <c r="K28" s="61">
        <f>DatosDelitos!O156+SUM(DatosDelitos!O167:O172)</f>
        <v>0</v>
      </c>
      <c r="L28" s="61">
        <f>DatosDelitos!P156+SUM(DatosDelitos!P167:Q172)</f>
        <v>3</v>
      </c>
    </row>
    <row r="29" spans="2:12" ht="13.35" customHeight="1" x14ac:dyDescent="0.2">
      <c r="B29" s="239" t="s">
        <v>1642</v>
      </c>
      <c r="C29" s="239"/>
      <c r="D29" s="60">
        <f>SUM(DatosDelitos!C173:C177)</f>
        <v>60</v>
      </c>
      <c r="E29" s="61">
        <f>SUM(DatosDelitos!H173:H177)</f>
        <v>55</v>
      </c>
      <c r="F29" s="61">
        <f>SUM(DatosDelitos!I173:I177)</f>
        <v>25</v>
      </c>
      <c r="G29" s="61">
        <f>SUM(DatosDelitos!J173:J177)</f>
        <v>0</v>
      </c>
      <c r="H29" s="61">
        <f>SUM(DatosDelitos!K173:K177)</f>
        <v>0</v>
      </c>
      <c r="I29" s="61">
        <f>SUM(DatosDelitos!L173:L177)</f>
        <v>0</v>
      </c>
      <c r="J29" s="61">
        <f>SUM(DatosDelitos!M173:M177)</f>
        <v>0</v>
      </c>
      <c r="K29" s="61">
        <f>SUM(DatosDelitos!O173:O177)</f>
        <v>11</v>
      </c>
      <c r="L29" s="61">
        <f>SUM(DatosDelitos!P173:P177)</f>
        <v>45</v>
      </c>
    </row>
    <row r="30" spans="2:12" ht="13.35" customHeight="1" x14ac:dyDescent="0.2">
      <c r="B30" s="239" t="s">
        <v>1643</v>
      </c>
      <c r="C30" s="239"/>
      <c r="D30" s="60">
        <f>DatosDelitos!C178</f>
        <v>215</v>
      </c>
      <c r="E30" s="61">
        <f>DatosDelitos!H178</f>
        <v>116</v>
      </c>
      <c r="F30" s="61">
        <f>DatosDelitos!I178</f>
        <v>82</v>
      </c>
      <c r="G30" s="61">
        <f>DatosDelitos!J178</f>
        <v>0</v>
      </c>
      <c r="H30" s="61">
        <f>DatosDelitos!K178</f>
        <v>0</v>
      </c>
      <c r="I30" s="61">
        <f>DatosDelitos!L178</f>
        <v>0</v>
      </c>
      <c r="J30" s="61">
        <f>DatosDelitos!M178</f>
        <v>0</v>
      </c>
      <c r="K30" s="61">
        <f>DatosDelitos!O178</f>
        <v>0</v>
      </c>
      <c r="L30" s="61">
        <f>DatosDelitos!P178</f>
        <v>591</v>
      </c>
    </row>
    <row r="31" spans="2:12" ht="13.35" customHeight="1" x14ac:dyDescent="0.2">
      <c r="B31" s="239" t="s">
        <v>1644</v>
      </c>
      <c r="C31" s="239"/>
      <c r="D31" s="60">
        <f>DatosDelitos!C186</f>
        <v>111</v>
      </c>
      <c r="E31" s="61">
        <f>DatosDelitos!H186</f>
        <v>19</v>
      </c>
      <c r="F31" s="61">
        <f>DatosDelitos!I186</f>
        <v>13</v>
      </c>
      <c r="G31" s="61">
        <f>DatosDelitos!J186</f>
        <v>0</v>
      </c>
      <c r="H31" s="61">
        <f>DatosDelitos!K186</f>
        <v>1</v>
      </c>
      <c r="I31" s="61">
        <f>DatosDelitos!L186</f>
        <v>0</v>
      </c>
      <c r="J31" s="61">
        <f>DatosDelitos!M186</f>
        <v>0</v>
      </c>
      <c r="K31" s="61">
        <f>DatosDelitos!O186</f>
        <v>0</v>
      </c>
      <c r="L31" s="61">
        <f>DatosDelitos!P186</f>
        <v>10</v>
      </c>
    </row>
    <row r="32" spans="2:12" ht="13.35" customHeight="1" x14ac:dyDescent="0.2">
      <c r="B32" s="239" t="s">
        <v>1645</v>
      </c>
      <c r="C32" s="239"/>
      <c r="D32" s="60">
        <f>DatosDelitos!C201</f>
        <v>21</v>
      </c>
      <c r="E32" s="61">
        <f>DatosDelitos!H201</f>
        <v>2</v>
      </c>
      <c r="F32" s="61">
        <f>DatosDelitos!I201</f>
        <v>1</v>
      </c>
      <c r="G32" s="61">
        <f>DatosDelitos!J201</f>
        <v>0</v>
      </c>
      <c r="H32" s="61">
        <f>DatosDelitos!K201</f>
        <v>0</v>
      </c>
      <c r="I32" s="61">
        <f>DatosDelitos!L201</f>
        <v>0</v>
      </c>
      <c r="J32" s="61">
        <f>DatosDelitos!M201</f>
        <v>0</v>
      </c>
      <c r="K32" s="61">
        <f>DatosDelitos!O201</f>
        <v>0</v>
      </c>
      <c r="L32" s="61">
        <f>DatosDelitos!P201</f>
        <v>11</v>
      </c>
    </row>
    <row r="33" spans="2:13" ht="13.35" customHeight="1" x14ac:dyDescent="0.2">
      <c r="B33" s="239" t="s">
        <v>1646</v>
      </c>
      <c r="C33" s="239"/>
      <c r="D33" s="60">
        <f>DatosDelitos!C223</f>
        <v>325</v>
      </c>
      <c r="E33" s="61">
        <f>DatosDelitos!H223</f>
        <v>148</v>
      </c>
      <c r="F33" s="61">
        <f>DatosDelitos!I223</f>
        <v>67</v>
      </c>
      <c r="G33" s="61">
        <f>DatosDelitos!J223</f>
        <v>0</v>
      </c>
      <c r="H33" s="61">
        <f>DatosDelitos!K223</f>
        <v>0</v>
      </c>
      <c r="I33" s="61">
        <f>DatosDelitos!L223</f>
        <v>0</v>
      </c>
      <c r="J33" s="61">
        <f>DatosDelitos!M223</f>
        <v>0</v>
      </c>
      <c r="K33" s="61">
        <f>DatosDelitos!O223</f>
        <v>7</v>
      </c>
      <c r="L33" s="61">
        <f>DatosDelitos!P223</f>
        <v>84</v>
      </c>
    </row>
    <row r="34" spans="2:13" ht="13.35" customHeight="1" x14ac:dyDescent="0.2">
      <c r="B34" s="239" t="s">
        <v>1647</v>
      </c>
      <c r="C34" s="239"/>
      <c r="D34" s="60">
        <f>DatosDelitos!C244</f>
        <v>2</v>
      </c>
      <c r="E34" s="61">
        <f>DatosDelitos!H244</f>
        <v>1</v>
      </c>
      <c r="F34" s="61">
        <f>DatosDelitos!I244</f>
        <v>0</v>
      </c>
      <c r="G34" s="61">
        <f>DatosDelitos!J244</f>
        <v>0</v>
      </c>
      <c r="H34" s="61">
        <f>DatosDelitos!K244</f>
        <v>0</v>
      </c>
      <c r="I34" s="61">
        <f>DatosDelitos!L244</f>
        <v>0</v>
      </c>
      <c r="J34" s="61">
        <f>DatosDelitos!M244</f>
        <v>0</v>
      </c>
      <c r="K34" s="61">
        <f>DatosDelitos!O244</f>
        <v>0</v>
      </c>
      <c r="L34" s="61">
        <f>DatosDelitos!P244</f>
        <v>2</v>
      </c>
    </row>
    <row r="35" spans="2:13" ht="13.35" customHeight="1" x14ac:dyDescent="0.2">
      <c r="B35" s="239" t="s">
        <v>1648</v>
      </c>
      <c r="C35" s="239"/>
      <c r="D35" s="60">
        <f>DatosDelitos!C271</f>
        <v>116</v>
      </c>
      <c r="E35" s="61">
        <f>DatosDelitos!H271</f>
        <v>71</v>
      </c>
      <c r="F35" s="61">
        <f>DatosDelitos!I271</f>
        <v>49</v>
      </c>
      <c r="G35" s="61">
        <f>DatosDelitos!J271</f>
        <v>0</v>
      </c>
      <c r="H35" s="61">
        <f>DatosDelitos!K271</f>
        <v>0</v>
      </c>
      <c r="I35" s="61">
        <f>DatosDelitos!L271</f>
        <v>0</v>
      </c>
      <c r="J35" s="61">
        <f>DatosDelitos!M271</f>
        <v>0</v>
      </c>
      <c r="K35" s="61">
        <f>DatosDelitos!O271</f>
        <v>0</v>
      </c>
      <c r="L35" s="61">
        <f>DatosDelitos!P271</f>
        <v>86</v>
      </c>
    </row>
    <row r="36" spans="2:13" ht="38.25" customHeight="1" x14ac:dyDescent="0.2">
      <c r="B36" s="239" t="s">
        <v>1649</v>
      </c>
      <c r="C36" s="239"/>
      <c r="D36" s="60">
        <f>DatosDelitos!C301</f>
        <v>0</v>
      </c>
      <c r="E36" s="61">
        <f>DatosDelitos!H301</f>
        <v>0</v>
      </c>
      <c r="F36" s="61">
        <f>DatosDelitos!I301</f>
        <v>0</v>
      </c>
      <c r="G36" s="61">
        <f>DatosDelitos!J301</f>
        <v>0</v>
      </c>
      <c r="H36" s="61">
        <f>DatosDelitos!K301</f>
        <v>0</v>
      </c>
      <c r="I36" s="61">
        <f>DatosDelitos!L301</f>
        <v>0</v>
      </c>
      <c r="J36" s="61">
        <f>DatosDelitos!M301</f>
        <v>0</v>
      </c>
      <c r="K36" s="61">
        <f>DatosDelitos!O301</f>
        <v>0</v>
      </c>
      <c r="L36" s="61">
        <f>DatosDelitos!P301</f>
        <v>0</v>
      </c>
    </row>
    <row r="37" spans="2:13" ht="13.35" customHeight="1" x14ac:dyDescent="0.2">
      <c r="B37" s="239" t="s">
        <v>1650</v>
      </c>
      <c r="C37" s="239"/>
      <c r="D37" s="60">
        <f>DatosDelitos!C305</f>
        <v>0</v>
      </c>
      <c r="E37" s="61">
        <f>DatosDelitos!H305</f>
        <v>0</v>
      </c>
      <c r="F37" s="61">
        <f>DatosDelitos!I305</f>
        <v>0</v>
      </c>
      <c r="G37" s="61">
        <f>DatosDelitos!J305</f>
        <v>0</v>
      </c>
      <c r="H37" s="61">
        <f>DatosDelitos!K305</f>
        <v>0</v>
      </c>
      <c r="I37" s="61">
        <f>DatosDelitos!L305</f>
        <v>0</v>
      </c>
      <c r="J37" s="61">
        <f>DatosDelitos!M305</f>
        <v>0</v>
      </c>
      <c r="K37" s="61">
        <f>DatosDelitos!O305</f>
        <v>0</v>
      </c>
      <c r="L37" s="61">
        <f>DatosDelitos!P305</f>
        <v>0</v>
      </c>
    </row>
    <row r="38" spans="2:13" ht="13.35" customHeight="1" x14ac:dyDescent="0.2">
      <c r="B38" s="239" t="s">
        <v>1651</v>
      </c>
      <c r="C38" s="239"/>
      <c r="D38" s="60">
        <f>DatosDelitos!C312+DatosDelitos!C318+DatosDelitos!C320</f>
        <v>5</v>
      </c>
      <c r="E38" s="61">
        <f>DatosDelitos!H312+DatosDelitos!H318+DatosDelitos!H320</f>
        <v>5</v>
      </c>
      <c r="F38" s="61">
        <f>DatosDelitos!I312+DatosDelitos!I318+DatosDelitos!I320</f>
        <v>2</v>
      </c>
      <c r="G38" s="61">
        <f>DatosDelitos!J312+DatosDelitos!J318+DatosDelitos!J320</f>
        <v>0</v>
      </c>
      <c r="H38" s="61">
        <f>DatosDelitos!K312+DatosDelitos!K318+DatosDelitos!K320</f>
        <v>0</v>
      </c>
      <c r="I38" s="61">
        <f>DatosDelitos!L312+DatosDelitos!L318+DatosDelitos!L320</f>
        <v>0</v>
      </c>
      <c r="J38" s="61">
        <f>DatosDelitos!M312+DatosDelitos!M318+DatosDelitos!M320</f>
        <v>0</v>
      </c>
      <c r="K38" s="61">
        <f>DatosDelitos!O312+DatosDelitos!O318+DatosDelitos!O320</f>
        <v>0</v>
      </c>
      <c r="L38" s="61">
        <f>DatosDelitos!P312+DatosDelitos!P318+DatosDelitos!P320</f>
        <v>2</v>
      </c>
    </row>
    <row r="39" spans="2:13" ht="13.35" customHeight="1" x14ac:dyDescent="0.2">
      <c r="B39" s="239" t="s">
        <v>1652</v>
      </c>
      <c r="C39" s="239"/>
      <c r="D39" s="60">
        <f>DatosDelitos!C323</f>
        <v>1974</v>
      </c>
      <c r="E39" s="61">
        <f>DatosDelitos!H323</f>
        <v>52</v>
      </c>
      <c r="F39" s="61">
        <f>DatosDelitos!I323</f>
        <v>0</v>
      </c>
      <c r="G39" s="61">
        <f>DatosDelitos!J323</f>
        <v>0</v>
      </c>
      <c r="H39" s="61">
        <f>DatosDelitos!K323</f>
        <v>0</v>
      </c>
      <c r="I39" s="61">
        <f>DatosDelitos!L323</f>
        <v>0</v>
      </c>
      <c r="J39" s="61">
        <f>DatosDelitos!M323</f>
        <v>0</v>
      </c>
      <c r="K39" s="61">
        <f>DatosDelitos!O323</f>
        <v>0</v>
      </c>
      <c r="L39" s="61">
        <f>DatosDelitos!P323</f>
        <v>0</v>
      </c>
    </row>
    <row r="40" spans="2:13" ht="13.35" customHeight="1" x14ac:dyDescent="0.2">
      <c r="B40" s="239" t="s">
        <v>1653</v>
      </c>
      <c r="C40" s="239"/>
      <c r="D40" s="60">
        <f>DatosDelitos!C325</f>
        <v>0</v>
      </c>
      <c r="E40" s="60">
        <f>DatosDelitos!H325</f>
        <v>0</v>
      </c>
      <c r="F40" s="60">
        <f>DatosDelitos!I325</f>
        <v>0</v>
      </c>
      <c r="G40" s="60">
        <f>DatosDelitos!J325</f>
        <v>0</v>
      </c>
      <c r="H40" s="60">
        <f>DatosDelitos!K325</f>
        <v>0</v>
      </c>
      <c r="I40" s="60">
        <f>DatosDelitos!L325</f>
        <v>0</v>
      </c>
      <c r="J40" s="60">
        <f>DatosDelitos!M325</f>
        <v>0</v>
      </c>
      <c r="K40" s="60">
        <f>DatosDelitos!O325</f>
        <v>0</v>
      </c>
      <c r="L40" s="60">
        <f>DatosDelitos!P325</f>
        <v>0</v>
      </c>
    </row>
    <row r="41" spans="2:13" ht="13.35" customHeight="1" x14ac:dyDescent="0.2">
      <c r="B41" s="239" t="s">
        <v>952</v>
      </c>
      <c r="C41" s="239"/>
      <c r="D41" s="60">
        <f>DatosDelitos!C337</f>
        <v>0</v>
      </c>
      <c r="E41" s="60">
        <f>DatosDelitos!H337</f>
        <v>0</v>
      </c>
      <c r="F41" s="60">
        <f>DatosDelitos!I337</f>
        <v>0</v>
      </c>
      <c r="G41" s="60">
        <f>DatosDelitos!J337</f>
        <v>0</v>
      </c>
      <c r="H41" s="60">
        <f>DatosDelitos!K337</f>
        <v>0</v>
      </c>
      <c r="I41" s="60">
        <f>DatosDelitos!L337</f>
        <v>0</v>
      </c>
      <c r="J41" s="60">
        <f>DatosDelitos!M337</f>
        <v>0</v>
      </c>
      <c r="K41" s="60">
        <f>DatosDelitos!O337</f>
        <v>0</v>
      </c>
      <c r="L41" s="60">
        <f>DatosDelitos!P337</f>
        <v>0</v>
      </c>
    </row>
    <row r="42" spans="2:13" ht="13.35" customHeight="1" x14ac:dyDescent="0.2">
      <c r="B42" s="239" t="s">
        <v>1654</v>
      </c>
      <c r="C42" s="239"/>
      <c r="D42" s="60">
        <f>DatosDelitos!C339</f>
        <v>0</v>
      </c>
      <c r="E42" s="60">
        <f>DatosDelitos!H339</f>
        <v>0</v>
      </c>
      <c r="F42" s="60">
        <f>DatosDelitos!I339</f>
        <v>0</v>
      </c>
      <c r="G42" s="60">
        <f>DatosDelitos!J339</f>
        <v>0</v>
      </c>
      <c r="H42" s="60">
        <f>DatosDelitos!K339</f>
        <v>0</v>
      </c>
      <c r="I42" s="60">
        <f>DatosDelitos!L339</f>
        <v>0</v>
      </c>
      <c r="J42" s="60">
        <f>DatosDelitos!M339</f>
        <v>0</v>
      </c>
      <c r="K42" s="60">
        <f>DatosDelitos!O339</f>
        <v>0</v>
      </c>
      <c r="L42" s="60">
        <f>DatosDelitos!P339</f>
        <v>0</v>
      </c>
    </row>
    <row r="43" spans="2:13" ht="14.1" customHeight="1" thickBot="1" x14ac:dyDescent="0.25">
      <c r="B43" s="242" t="s">
        <v>956</v>
      </c>
      <c r="C43" s="242"/>
      <c r="D43" s="63">
        <f>SUM(D11:D42)</f>
        <v>7573</v>
      </c>
      <c r="E43" s="63">
        <f t="shared" ref="E43:L43" si="0">SUM(E11:E42)</f>
        <v>1578</v>
      </c>
      <c r="F43" s="63">
        <f t="shared" si="0"/>
        <v>654</v>
      </c>
      <c r="G43" s="63">
        <f t="shared" si="0"/>
        <v>23</v>
      </c>
      <c r="H43" s="63">
        <f t="shared" si="0"/>
        <v>15</v>
      </c>
      <c r="I43" s="63">
        <f t="shared" si="0"/>
        <v>0</v>
      </c>
      <c r="J43" s="63">
        <f t="shared" si="0"/>
        <v>1</v>
      </c>
      <c r="K43" s="63">
        <f t="shared" si="0"/>
        <v>44</v>
      </c>
      <c r="L43" s="63">
        <f t="shared" si="0"/>
        <v>1459</v>
      </c>
    </row>
    <row r="46" spans="2:13" ht="15.75" x14ac:dyDescent="0.25">
      <c r="B46" s="64" t="s">
        <v>1655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8" spans="2:13" ht="39" thickBot="1" x14ac:dyDescent="0.25">
      <c r="D48" s="40" t="s">
        <v>1618</v>
      </c>
      <c r="E48" s="42" t="s">
        <v>1619</v>
      </c>
    </row>
    <row r="49" spans="2:5" ht="13.35" customHeight="1" x14ac:dyDescent="0.25">
      <c r="B49" s="241" t="s">
        <v>1656</v>
      </c>
      <c r="C49" s="241"/>
      <c r="D49" s="66">
        <f>DatosDelitos!F5</f>
        <v>0</v>
      </c>
      <c r="E49" s="66">
        <f>DatosDelitos!G5</f>
        <v>0</v>
      </c>
    </row>
    <row r="50" spans="2:5" ht="13.35" customHeight="1" x14ac:dyDescent="0.25">
      <c r="B50" s="241" t="s">
        <v>1657</v>
      </c>
      <c r="C50" s="241"/>
      <c r="D50" s="66">
        <f>DatosDelitos!F13-DatosDelitos!F17</f>
        <v>3</v>
      </c>
      <c r="E50" s="66">
        <f>DatosDelitos!G13-DatosDelitos!G17</f>
        <v>3</v>
      </c>
    </row>
    <row r="51" spans="2:5" ht="13.35" customHeight="1" x14ac:dyDescent="0.25">
      <c r="B51" s="241" t="s">
        <v>329</v>
      </c>
      <c r="C51" s="241"/>
      <c r="D51" s="66">
        <f>DatosDelitos!F10</f>
        <v>0</v>
      </c>
      <c r="E51" s="66">
        <f>DatosDelitos!G10</f>
        <v>0</v>
      </c>
    </row>
    <row r="52" spans="2:5" ht="13.35" customHeight="1" x14ac:dyDescent="0.25">
      <c r="B52" s="241" t="s">
        <v>347</v>
      </c>
      <c r="C52" s="241"/>
      <c r="D52" s="66">
        <f>DatosDelitos!F20</f>
        <v>0</v>
      </c>
      <c r="E52" s="66">
        <f>DatosDelitos!G20</f>
        <v>0</v>
      </c>
    </row>
    <row r="53" spans="2:5" ht="13.35" customHeight="1" x14ac:dyDescent="0.25">
      <c r="B53" s="241" t="s">
        <v>352</v>
      </c>
      <c r="C53" s="241"/>
      <c r="D53" s="66">
        <f>DatosDelitos!F23</f>
        <v>0</v>
      </c>
      <c r="E53" s="66">
        <f>DatosDelitos!G23</f>
        <v>0</v>
      </c>
    </row>
    <row r="54" spans="2:5" ht="13.35" customHeight="1" x14ac:dyDescent="0.25">
      <c r="B54" s="241" t="s">
        <v>1629</v>
      </c>
      <c r="C54" s="241"/>
      <c r="D54" s="66">
        <f>DatosDelitos!F17+DatosDelitos!F44</f>
        <v>149</v>
      </c>
      <c r="E54" s="66">
        <f>DatosDelitos!G17+DatosDelitos!G44</f>
        <v>46</v>
      </c>
    </row>
    <row r="55" spans="2:5" ht="13.35" customHeight="1" x14ac:dyDescent="0.25">
      <c r="B55" s="241" t="s">
        <v>1630</v>
      </c>
      <c r="C55" s="241"/>
      <c r="D55" s="66">
        <f>DatosDelitos!F30</f>
        <v>16</v>
      </c>
      <c r="E55" s="66">
        <f>DatosDelitos!G30</f>
        <v>8</v>
      </c>
    </row>
    <row r="56" spans="2:5" ht="13.35" customHeight="1" x14ac:dyDescent="0.25">
      <c r="B56" s="241" t="s">
        <v>1631</v>
      </c>
      <c r="C56" s="241"/>
      <c r="D56" s="66">
        <f>DatosDelitos!F42-DatosDelitos!F44</f>
        <v>2</v>
      </c>
      <c r="E56" s="66">
        <f>DatosDelitos!G42-DatosDelitos!G44</f>
        <v>0</v>
      </c>
    </row>
    <row r="57" spans="2:5" ht="13.35" customHeight="1" x14ac:dyDescent="0.25">
      <c r="B57" s="241" t="s">
        <v>1632</v>
      </c>
      <c r="C57" s="241"/>
      <c r="D57" s="66">
        <f>DatosDelitos!F50</f>
        <v>0</v>
      </c>
      <c r="E57" s="66">
        <f>DatosDelitos!G50</f>
        <v>0</v>
      </c>
    </row>
    <row r="58" spans="2:5" ht="13.35" customHeight="1" x14ac:dyDescent="0.25">
      <c r="B58" s="241" t="s">
        <v>1633</v>
      </c>
      <c r="C58" s="241"/>
      <c r="D58" s="66">
        <f>DatosDelitos!F72</f>
        <v>0</v>
      </c>
      <c r="E58" s="66">
        <f>DatosDelitos!G72</f>
        <v>0</v>
      </c>
    </row>
    <row r="59" spans="2:5" ht="27" customHeight="1" x14ac:dyDescent="0.25">
      <c r="B59" s="241" t="s">
        <v>1658</v>
      </c>
      <c r="C59" s="241"/>
      <c r="D59" s="66">
        <f>DatosDelitos!F74</f>
        <v>1</v>
      </c>
      <c r="E59" s="66">
        <f>DatosDelitos!G74</f>
        <v>1</v>
      </c>
    </row>
    <row r="60" spans="2:5" ht="13.35" customHeight="1" x14ac:dyDescent="0.25">
      <c r="B60" s="241" t="s">
        <v>1635</v>
      </c>
      <c r="C60" s="241"/>
      <c r="D60" s="66">
        <f>DatosDelitos!F82</f>
        <v>0</v>
      </c>
      <c r="E60" s="66">
        <f>DatosDelitos!G82</f>
        <v>2</v>
      </c>
    </row>
    <row r="61" spans="2:5" ht="13.35" customHeight="1" x14ac:dyDescent="0.25">
      <c r="B61" s="241" t="s">
        <v>1636</v>
      </c>
      <c r="C61" s="241"/>
      <c r="D61" s="66">
        <f>DatosDelitos!F85</f>
        <v>0</v>
      </c>
      <c r="E61" s="66">
        <f>DatosDelitos!G85</f>
        <v>1</v>
      </c>
    </row>
    <row r="62" spans="2:5" ht="13.35" customHeight="1" x14ac:dyDescent="0.25">
      <c r="B62" s="241" t="s">
        <v>978</v>
      </c>
      <c r="C62" s="241"/>
      <c r="D62" s="66">
        <f>DatosDelitos!F97</f>
        <v>28</v>
      </c>
      <c r="E62" s="66">
        <f>DatosDelitos!G97</f>
        <v>19</v>
      </c>
    </row>
    <row r="63" spans="2:5" ht="27" customHeight="1" x14ac:dyDescent="0.25">
      <c r="B63" s="241" t="s">
        <v>1659</v>
      </c>
      <c r="C63" s="241"/>
      <c r="D63" s="66">
        <f>DatosDelitos!F131</f>
        <v>0</v>
      </c>
      <c r="E63" s="66">
        <f>DatosDelitos!G131</f>
        <v>0</v>
      </c>
    </row>
    <row r="64" spans="2:5" ht="13.35" customHeight="1" x14ac:dyDescent="0.25">
      <c r="B64" s="241" t="s">
        <v>1638</v>
      </c>
      <c r="C64" s="241"/>
      <c r="D64" s="66">
        <f>DatosDelitos!F137</f>
        <v>0</v>
      </c>
      <c r="E64" s="66">
        <f>DatosDelitos!G137</f>
        <v>0</v>
      </c>
    </row>
    <row r="65" spans="2:5" ht="13.35" customHeight="1" x14ac:dyDescent="0.25">
      <c r="B65" s="241" t="s">
        <v>1639</v>
      </c>
      <c r="C65" s="241"/>
      <c r="D65" s="66">
        <f>DatosDelitos!F144</f>
        <v>0</v>
      </c>
      <c r="E65" s="66">
        <f>DatosDelitos!G144</f>
        <v>0</v>
      </c>
    </row>
    <row r="66" spans="2:5" ht="40.5" customHeight="1" x14ac:dyDescent="0.25">
      <c r="B66" s="241" t="s">
        <v>1640</v>
      </c>
      <c r="C66" s="241"/>
      <c r="D66" s="66">
        <f>DatosDelitos!F147</f>
        <v>0</v>
      </c>
      <c r="E66" s="66">
        <f>DatosDelitos!G147</f>
        <v>1</v>
      </c>
    </row>
    <row r="67" spans="2:5" ht="13.35" customHeight="1" x14ac:dyDescent="0.25">
      <c r="B67" s="241" t="s">
        <v>1641</v>
      </c>
      <c r="C67" s="241"/>
      <c r="D67" s="66">
        <f>DatosDelitos!F156+SUM(DatosDelitos!F167:G172)</f>
        <v>0</v>
      </c>
      <c r="E67" s="66">
        <f>DatosDelitos!G156+SUM(DatosDelitos!G167:H172)</f>
        <v>4</v>
      </c>
    </row>
    <row r="68" spans="2:5" ht="13.35" customHeight="1" x14ac:dyDescent="0.25">
      <c r="B68" s="241" t="s">
        <v>1642</v>
      </c>
      <c r="C68" s="241"/>
      <c r="D68" s="66">
        <f>SUM(DatosDelitos!F173:G177)</f>
        <v>2</v>
      </c>
      <c r="E68" s="66">
        <f>SUM(DatosDelitos!G173:H177)</f>
        <v>56</v>
      </c>
    </row>
    <row r="69" spans="2:5" ht="13.35" customHeight="1" x14ac:dyDescent="0.25">
      <c r="B69" s="241" t="s">
        <v>1643</v>
      </c>
      <c r="C69" s="241"/>
      <c r="D69" s="66">
        <f>DatosDelitos!F178</f>
        <v>536</v>
      </c>
      <c r="E69" s="66">
        <f>DatosDelitos!G178</f>
        <v>420</v>
      </c>
    </row>
    <row r="70" spans="2:5" ht="13.35" customHeight="1" x14ac:dyDescent="0.25">
      <c r="B70" s="241" t="s">
        <v>1644</v>
      </c>
      <c r="C70" s="241"/>
      <c r="D70" s="66">
        <f>DatosDelitos!F186</f>
        <v>3</v>
      </c>
      <c r="E70" s="66">
        <f>DatosDelitos!G186</f>
        <v>3</v>
      </c>
    </row>
    <row r="71" spans="2:5" ht="13.35" customHeight="1" x14ac:dyDescent="0.25">
      <c r="B71" s="241" t="s">
        <v>1645</v>
      </c>
      <c r="C71" s="241"/>
      <c r="D71" s="66">
        <f>DatosDelitos!F201</f>
        <v>1</v>
      </c>
      <c r="E71" s="66">
        <f>DatosDelitos!G201</f>
        <v>2</v>
      </c>
    </row>
    <row r="72" spans="2:5" ht="13.35" customHeight="1" x14ac:dyDescent="0.25">
      <c r="B72" s="241" t="s">
        <v>1646</v>
      </c>
      <c r="C72" s="241"/>
      <c r="D72" s="66">
        <f>DatosDelitos!F223</f>
        <v>67</v>
      </c>
      <c r="E72" s="66">
        <f>DatosDelitos!G223</f>
        <v>27</v>
      </c>
    </row>
    <row r="73" spans="2:5" ht="13.35" customHeight="1" x14ac:dyDescent="0.25">
      <c r="B73" s="241" t="s">
        <v>1647</v>
      </c>
      <c r="C73" s="241"/>
      <c r="D73" s="66">
        <f>DatosDelitos!F244</f>
        <v>0</v>
      </c>
      <c r="E73" s="66">
        <f>DatosDelitos!G244</f>
        <v>0</v>
      </c>
    </row>
    <row r="74" spans="2:5" ht="13.35" customHeight="1" x14ac:dyDescent="0.25">
      <c r="B74" s="241" t="s">
        <v>1648</v>
      </c>
      <c r="C74" s="241"/>
      <c r="D74" s="66">
        <f>DatosDelitos!F271</f>
        <v>20</v>
      </c>
      <c r="E74" s="66">
        <f>DatosDelitos!G271</f>
        <v>11</v>
      </c>
    </row>
    <row r="75" spans="2:5" ht="38.25" customHeight="1" x14ac:dyDescent="0.25">
      <c r="B75" s="241" t="s">
        <v>1649</v>
      </c>
      <c r="C75" s="241"/>
      <c r="D75" s="66">
        <f>DatosDelitos!F301</f>
        <v>0</v>
      </c>
      <c r="E75" s="66">
        <f>DatosDelitos!G301</f>
        <v>0</v>
      </c>
    </row>
    <row r="76" spans="2:5" ht="13.35" customHeight="1" x14ac:dyDescent="0.25">
      <c r="B76" s="241" t="s">
        <v>1650</v>
      </c>
      <c r="C76" s="241"/>
      <c r="D76" s="66">
        <f>DatosDelitos!F305</f>
        <v>0</v>
      </c>
      <c r="E76" s="66">
        <f>DatosDelitos!G305</f>
        <v>0</v>
      </c>
    </row>
    <row r="77" spans="2:5" ht="13.35" customHeight="1" x14ac:dyDescent="0.25">
      <c r="B77" s="241" t="s">
        <v>1651</v>
      </c>
      <c r="C77" s="241"/>
      <c r="D77" s="66">
        <f>DatosDelitos!F312+DatosDelitos!F318+DatosDelitos!F320</f>
        <v>1</v>
      </c>
      <c r="E77" s="66">
        <f>DatosDelitos!G312+DatosDelitos!G318+DatosDelitos!G320</f>
        <v>0</v>
      </c>
    </row>
    <row r="78" spans="2:5" ht="14.1" customHeight="1" x14ac:dyDescent="0.25">
      <c r="B78" s="241" t="s">
        <v>1652</v>
      </c>
      <c r="C78" s="241"/>
      <c r="D78" s="66">
        <f>DatosDelitos!F323</f>
        <v>3</v>
      </c>
      <c r="E78" s="66">
        <f>DatosDelitos!G323</f>
        <v>0</v>
      </c>
    </row>
    <row r="79" spans="2:5" ht="15" customHeight="1" x14ac:dyDescent="0.25">
      <c r="B79" s="243" t="s">
        <v>1653</v>
      </c>
      <c r="C79" s="243"/>
      <c r="D79" s="66">
        <f>DatosDelitos!F325</f>
        <v>0</v>
      </c>
      <c r="E79" s="66">
        <f>DatosDelitos!G325</f>
        <v>0</v>
      </c>
    </row>
    <row r="80" spans="2:5" ht="15" customHeight="1" x14ac:dyDescent="0.25">
      <c r="B80" s="243" t="s">
        <v>952</v>
      </c>
      <c r="C80" s="243"/>
      <c r="D80" s="66">
        <f>DatosDelitos!F337</f>
        <v>0</v>
      </c>
      <c r="E80" s="66">
        <f>DatosDelitos!G337</f>
        <v>0</v>
      </c>
    </row>
    <row r="81" spans="2:13" ht="15" customHeight="1" x14ac:dyDescent="0.25">
      <c r="B81" s="243" t="s">
        <v>1654</v>
      </c>
      <c r="C81" s="243"/>
      <c r="D81" s="66">
        <f>DatosDelitos!F339</f>
        <v>0</v>
      </c>
      <c r="E81" s="66">
        <f>DatosDelitos!G339</f>
        <v>0</v>
      </c>
    </row>
    <row r="82" spans="2:13" ht="15" customHeight="1" x14ac:dyDescent="0.25">
      <c r="B82" s="243" t="s">
        <v>1660</v>
      </c>
      <c r="C82" s="243"/>
      <c r="D82" s="66">
        <f>SUM(D49:D81)</f>
        <v>832</v>
      </c>
      <c r="E82" s="66">
        <f>SUM(E49:E81)</f>
        <v>604</v>
      </c>
    </row>
    <row r="84" spans="2:13" s="69" customFormat="1" ht="15.75" x14ac:dyDescent="0.25">
      <c r="B84" s="67" t="s">
        <v>1661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6" spans="2:13" ht="25.5" x14ac:dyDescent="0.2">
      <c r="D86" s="70" t="s">
        <v>315</v>
      </c>
    </row>
    <row r="87" spans="2:13" ht="13.35" customHeight="1" x14ac:dyDescent="0.25">
      <c r="B87" s="241" t="s">
        <v>1628</v>
      </c>
      <c r="C87" s="241"/>
      <c r="D87" s="66">
        <f>DatosDelitos!N5+DatosDelitos!N13-DatosDelitos!N17</f>
        <v>3</v>
      </c>
    </row>
    <row r="88" spans="2:13" ht="13.35" customHeight="1" x14ac:dyDescent="0.25">
      <c r="B88" s="241" t="s">
        <v>329</v>
      </c>
      <c r="C88" s="241"/>
      <c r="D88" s="66">
        <f>DatosDelitos!N10</f>
        <v>0</v>
      </c>
    </row>
    <row r="89" spans="2:13" ht="13.35" customHeight="1" x14ac:dyDescent="0.25">
      <c r="B89" s="241" t="s">
        <v>347</v>
      </c>
      <c r="C89" s="241"/>
      <c r="D89" s="66">
        <f>DatosDelitos!N20</f>
        <v>0</v>
      </c>
    </row>
    <row r="90" spans="2:13" ht="13.35" customHeight="1" x14ac:dyDescent="0.25">
      <c r="B90" s="241" t="s">
        <v>352</v>
      </c>
      <c r="C90" s="241"/>
      <c r="D90" s="66">
        <f>DatosDelitos!N23</f>
        <v>0</v>
      </c>
    </row>
    <row r="91" spans="2:13" ht="13.35" customHeight="1" x14ac:dyDescent="0.25">
      <c r="B91" s="241" t="s">
        <v>1662</v>
      </c>
      <c r="C91" s="241"/>
      <c r="D91" s="66">
        <f>SUM(DatosDelitos!N17,DatosDelitos!N44)</f>
        <v>4</v>
      </c>
    </row>
    <row r="92" spans="2:13" ht="13.35" customHeight="1" x14ac:dyDescent="0.25">
      <c r="B92" s="241" t="s">
        <v>1630</v>
      </c>
      <c r="C92" s="241"/>
      <c r="D92" s="66">
        <f>DatosDelitos!N30</f>
        <v>7</v>
      </c>
    </row>
    <row r="93" spans="2:13" ht="13.35" customHeight="1" x14ac:dyDescent="0.25">
      <c r="B93" s="241" t="s">
        <v>1631</v>
      </c>
      <c r="C93" s="241"/>
      <c r="D93" s="66">
        <f>DatosDelitos!N42-DatosDelitos!N44</f>
        <v>1</v>
      </c>
    </row>
    <row r="94" spans="2:13" ht="13.35" customHeight="1" x14ac:dyDescent="0.25">
      <c r="B94" s="241" t="s">
        <v>1632</v>
      </c>
      <c r="C94" s="241"/>
      <c r="D94" s="66">
        <f>DatosDelitos!N50</f>
        <v>14</v>
      </c>
    </row>
    <row r="95" spans="2:13" ht="13.35" customHeight="1" x14ac:dyDescent="0.25">
      <c r="B95" s="241" t="s">
        <v>1633</v>
      </c>
      <c r="C95" s="241"/>
      <c r="D95" s="66">
        <f>DatosDelitos!N72</f>
        <v>0</v>
      </c>
    </row>
    <row r="96" spans="2:13" ht="27" customHeight="1" x14ac:dyDescent="0.25">
      <c r="B96" s="241" t="s">
        <v>1658</v>
      </c>
      <c r="C96" s="241"/>
      <c r="D96" s="66">
        <f>DatosDelitos!N74</f>
        <v>0</v>
      </c>
    </row>
    <row r="97" spans="2:4" ht="13.35" customHeight="1" x14ac:dyDescent="0.25">
      <c r="B97" s="241" t="s">
        <v>1635</v>
      </c>
      <c r="C97" s="241"/>
      <c r="D97" s="66">
        <f>DatosDelitos!N82</f>
        <v>1</v>
      </c>
    </row>
    <row r="98" spans="2:4" ht="13.35" customHeight="1" x14ac:dyDescent="0.25">
      <c r="B98" s="241" t="s">
        <v>1636</v>
      </c>
      <c r="C98" s="241"/>
      <c r="D98" s="66">
        <f>DatosDelitos!N85</f>
        <v>6</v>
      </c>
    </row>
    <row r="99" spans="2:4" ht="13.35" customHeight="1" x14ac:dyDescent="0.25">
      <c r="B99" s="241" t="s">
        <v>978</v>
      </c>
      <c r="C99" s="241"/>
      <c r="D99" s="66">
        <f>DatosDelitos!N97</f>
        <v>10</v>
      </c>
    </row>
    <row r="100" spans="2:4" ht="27" customHeight="1" x14ac:dyDescent="0.25">
      <c r="B100" s="241" t="s">
        <v>1659</v>
      </c>
      <c r="C100" s="241"/>
      <c r="D100" s="66">
        <f>DatosDelitos!N131</f>
        <v>1</v>
      </c>
    </row>
    <row r="101" spans="2:4" ht="13.35" customHeight="1" x14ac:dyDescent="0.25">
      <c r="B101" s="241" t="s">
        <v>1638</v>
      </c>
      <c r="C101" s="241"/>
      <c r="D101" s="66">
        <f>DatosDelitos!N137</f>
        <v>55</v>
      </c>
    </row>
    <row r="102" spans="2:4" ht="13.35" customHeight="1" x14ac:dyDescent="0.25">
      <c r="B102" s="241" t="s">
        <v>1639</v>
      </c>
      <c r="C102" s="241"/>
      <c r="D102" s="66">
        <f>DatosDelitos!N144</f>
        <v>0</v>
      </c>
    </row>
    <row r="103" spans="2:4" ht="13.35" customHeight="1" x14ac:dyDescent="0.25">
      <c r="B103" s="241" t="s">
        <v>1663</v>
      </c>
      <c r="C103" s="241"/>
      <c r="D103" s="66">
        <f>DatosDelitos!N148</f>
        <v>0</v>
      </c>
    </row>
    <row r="104" spans="2:4" ht="13.35" customHeight="1" x14ac:dyDescent="0.25">
      <c r="B104" s="241" t="s">
        <v>1206</v>
      </c>
      <c r="C104" s="241"/>
      <c r="D104" s="66">
        <f>SUM(DatosDelitos!N149,DatosDelitos!N150)</f>
        <v>1</v>
      </c>
    </row>
    <row r="105" spans="2:4" ht="13.35" customHeight="1" x14ac:dyDescent="0.25">
      <c r="B105" s="241" t="s">
        <v>1204</v>
      </c>
      <c r="C105" s="241"/>
      <c r="D105" s="66">
        <f>SUM(DatosDelitos!N151:N155)</f>
        <v>11</v>
      </c>
    </row>
    <row r="106" spans="2:4" ht="13.35" customHeight="1" x14ac:dyDescent="0.25">
      <c r="B106" s="241" t="s">
        <v>1641</v>
      </c>
      <c r="C106" s="241"/>
      <c r="D106" s="66">
        <f>SUM(SUM(DatosDelitos!N157:N160),SUM(DatosDelitos!N167:N172))</f>
        <v>0</v>
      </c>
    </row>
    <row r="107" spans="2:4" ht="13.35" customHeight="1" x14ac:dyDescent="0.25">
      <c r="B107" s="241" t="s">
        <v>1664</v>
      </c>
      <c r="C107" s="241"/>
      <c r="D107" s="66">
        <f>SUM(DatosDelitos!N161:N165)</f>
        <v>0</v>
      </c>
    </row>
    <row r="108" spans="2:4" ht="13.35" customHeight="1" x14ac:dyDescent="0.25">
      <c r="B108" s="241" t="s">
        <v>1642</v>
      </c>
      <c r="C108" s="241"/>
      <c r="D108" s="66">
        <f>SUM(DatosDelitos!N173:N177)</f>
        <v>0</v>
      </c>
    </row>
    <row r="109" spans="2:4" ht="13.35" customHeight="1" x14ac:dyDescent="0.25">
      <c r="B109" s="241" t="s">
        <v>1643</v>
      </c>
      <c r="C109" s="241"/>
      <c r="D109" s="66">
        <f>DatosDelitos!N178</f>
        <v>14</v>
      </c>
    </row>
    <row r="110" spans="2:4" ht="13.35" customHeight="1" x14ac:dyDescent="0.25">
      <c r="B110" s="241" t="s">
        <v>1644</v>
      </c>
      <c r="C110" s="241"/>
      <c r="D110" s="66">
        <f>DatosDelitos!N186</f>
        <v>3</v>
      </c>
    </row>
    <row r="111" spans="2:4" ht="13.35" customHeight="1" x14ac:dyDescent="0.25">
      <c r="B111" s="241" t="s">
        <v>1645</v>
      </c>
      <c r="C111" s="241"/>
      <c r="D111" s="66">
        <f>DatosDelitos!N201</f>
        <v>5</v>
      </c>
    </row>
    <row r="112" spans="2:4" ht="13.35" customHeight="1" x14ac:dyDescent="0.25">
      <c r="B112" s="241" t="s">
        <v>1646</v>
      </c>
      <c r="C112" s="241"/>
      <c r="D112" s="66">
        <f>DatosDelitos!N223</f>
        <v>2</v>
      </c>
    </row>
    <row r="113" spans="2:4" ht="13.35" customHeight="1" x14ac:dyDescent="0.25">
      <c r="B113" s="241" t="s">
        <v>1647</v>
      </c>
      <c r="C113" s="241"/>
      <c r="D113" s="66">
        <f>DatosDelitos!N244</f>
        <v>0</v>
      </c>
    </row>
    <row r="114" spans="2:4" ht="13.35" customHeight="1" x14ac:dyDescent="0.25">
      <c r="B114" s="241" t="s">
        <v>1648</v>
      </c>
      <c r="C114" s="241"/>
      <c r="D114" s="66">
        <f>DatosDelitos!N271</f>
        <v>1</v>
      </c>
    </row>
    <row r="115" spans="2:4" ht="38.25" customHeight="1" x14ac:dyDescent="0.25">
      <c r="B115" s="241" t="s">
        <v>1649</v>
      </c>
      <c r="C115" s="241"/>
      <c r="D115" s="66">
        <f>DatosDelitos!N301</f>
        <v>0</v>
      </c>
    </row>
    <row r="116" spans="2:4" ht="13.35" customHeight="1" x14ac:dyDescent="0.25">
      <c r="B116" s="241" t="s">
        <v>1650</v>
      </c>
      <c r="C116" s="241"/>
      <c r="D116" s="66">
        <f>DatosDelitos!N305</f>
        <v>0</v>
      </c>
    </row>
    <row r="117" spans="2:4" ht="13.35" customHeight="1" x14ac:dyDescent="0.25">
      <c r="B117" s="241" t="s">
        <v>1651</v>
      </c>
      <c r="C117" s="241"/>
      <c r="D117" s="66">
        <f>DatosDelitos!N312+DatosDelitos!N320</f>
        <v>0</v>
      </c>
    </row>
    <row r="118" spans="2:4" ht="13.35" customHeight="1" x14ac:dyDescent="0.25">
      <c r="B118" s="241" t="s">
        <v>918</v>
      </c>
      <c r="C118" s="241"/>
      <c r="D118" s="66">
        <f>DatosDelitos!N318</f>
        <v>4</v>
      </c>
    </row>
    <row r="119" spans="2:4" ht="14.1" customHeight="1" x14ac:dyDescent="0.25">
      <c r="B119" s="241" t="s">
        <v>1652</v>
      </c>
      <c r="C119" s="241"/>
      <c r="D119" s="66">
        <f>DatosDelitos!N323</f>
        <v>29</v>
      </c>
    </row>
    <row r="120" spans="2:4" ht="12.75" customHeight="1" x14ac:dyDescent="0.25">
      <c r="B120" s="243" t="s">
        <v>1653</v>
      </c>
      <c r="C120" s="243"/>
      <c r="D120" s="66">
        <f>DatosDelitos!N325</f>
        <v>0</v>
      </c>
    </row>
    <row r="121" spans="2:4" ht="15" customHeight="1" x14ac:dyDescent="0.25">
      <c r="B121" s="243" t="s">
        <v>952</v>
      </c>
      <c r="C121" s="243"/>
      <c r="D121" s="66">
        <f>DatosDelitos!N337</f>
        <v>0</v>
      </c>
    </row>
    <row r="122" spans="2:4" ht="15" customHeight="1" x14ac:dyDescent="0.25">
      <c r="B122" s="243" t="s">
        <v>1654</v>
      </c>
      <c r="C122" s="243"/>
      <c r="D122" s="66">
        <f>DatosDelitos!N339</f>
        <v>0</v>
      </c>
    </row>
    <row r="123" spans="2:4" ht="15" customHeight="1" x14ac:dyDescent="0.25">
      <c r="B123" s="241" t="s">
        <v>1660</v>
      </c>
      <c r="C123" s="241"/>
      <c r="D123" s="66">
        <f>SUM(D87:D122)</f>
        <v>172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2025-05-29T09:02:34Z</dcterms:created>
  <dcterms:modified xsi:type="dcterms:W3CDTF">2025-06-24T11:53:13Z</dcterms:modified>
</cp:coreProperties>
</file>