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8" documentId="13_ncr:1_{2550A199-7632-4644-BDD9-F71A61B24C03}" xr6:coauthVersionLast="47" xr6:coauthVersionMax="47" xr10:uidLastSave="{AB2E01B0-7BCE-4F3F-9D42-2B1BD6245E2C}"/>
  <workbookProtection workbookAlgorithmName="SHA-512" workbookHashValue="Ei+MSF3LoIPK3yTMevyr8C87a9MG0Qckbmc4HSbwGJSpW+An0FWCP81ZHM1Mfpjzn17PT/uKOVcQ4x4maF2N7A==" workbookSaltValue="+YyqrX4HKBi1ZerFym4ul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K43" i="16" s="1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J43" i="16" s="1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F43" i="16" s="1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I43" i="16" s="1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D43" i="16"/>
  <c r="E43" i="16" l="1"/>
  <c r="G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F93AFF5-13D6-47A3-839C-3E2B1FC9816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B099E2E-583F-43A1-BFA9-27B2411DEF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D8F0A22-C2D0-4842-BDAD-706803172E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3676AC9-BAF3-4E20-9074-8F7E45B88C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90FA88F-B606-4FC5-A4D7-EDE89E9329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E0F87AA-9EA5-4173-B152-505C720AFF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571C213-D175-492C-9B54-8617C628B8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754C4E9-2B13-4B42-B718-C9DFBC3CF5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6A83D2B-9AFF-484B-A354-DE9885884B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48AD690-1134-4787-B0EA-22CDC3DAE6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470C28F-F108-4A24-81B0-4C4032DFC0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67932F2-D4B9-47EA-B575-4E935D2FB9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75E13A3-6A8B-4FAD-AADD-B379063B40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DBDB4A3-1ED4-4898-9716-ED24DDA5B2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9E3F16E-678D-4D9C-B0F5-9B3E8721C2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FAD9D2E-8ACF-439C-87F3-B30773DE2B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871EDF9-2EE5-42DE-A2EA-C446025CE0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E79DC7A-4E68-4E56-855F-A156E3D023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5A28940-4E52-4C89-82BB-DABE151F37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7D276EC-BE0A-4FB0-ACDC-0D94B3A1F7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947BCF6-1916-4E1E-9394-630C367E7D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458062E-B0B2-4A64-B37A-0289E360A2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B829D29-2B84-44A3-9E36-2C5163C8C6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37482FB-A1F5-43CC-8923-55CDC7B7F0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F5B0DD6-697A-4D43-AEB0-29A3D6D85D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CB4F492-0253-4D68-B9CE-C17D3B4CF9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CB62066-87BF-4557-8C41-73138A47DC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92D7204-9D96-4A32-B61D-2B7A88141B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E53CDFE-E8A2-43D5-9F66-49E786EBC9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703FEB7-67E3-41F6-BE27-F24B9E3759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1D1777C-41F9-4063-BCFB-7A93A9F38A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02A1B0-0409-4C76-9226-C20EE1BB55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<sst xmlns="http://schemas.openxmlformats.org/spreadsheetml/2006/main" count="2944" uniqueCount="1849">
  <si>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</si>
  <si>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</si>
  <si>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</si>
  <si>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</si>
  <si>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</si>
  <si>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</si>
  <si>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</si>
  <si>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Huelva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</si>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</sst>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7E776C26-F180-4791-95BC-73C0064FE06B}"/>
    <cellStyle name="Normal" xfId="0" builtinId="0"/>
    <cellStyle name="Normal 2" xfId="1" xr:uid="{352D5667-269A-46F4-8DBE-E61FF6336053}"/>
    <cellStyle name="Normal 3" xfId="3" xr:uid="{2E91DC12-1EE3-477B-84B1-AEAC788BCD08}"/>
    <cellStyle name="Normal 3 2" xfId="4" xr:uid="{CBC21A0A-2ECB-4397-94BC-5A6021C651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A2-48C7-88F7-5B7A5D163A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A2-48C7-88F7-5B7A5D163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2829</c:v>
                </c:pt>
                <c:pt idx="1">
                  <c:v>15029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2-48C7-88F7-5B7A5D16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37-4877-B952-777E749137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37-4877-B952-777E749137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37-4877-B952-777E749137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363</c:v>
                </c:pt>
                <c:pt idx="1">
                  <c:v>206</c:v>
                </c:pt>
                <c:pt idx="2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7-4877-B952-777E7491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61-4A6C-A1C3-AF4721A30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61-4A6C-A1C3-AF4721A301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1563</c:v>
                </c:pt>
                <c:pt idx="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1-4A6C-A1C3-AF4721A3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FC-46FE-9FDE-3719F6AD52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FC-46FE-9FDE-3719F6AD5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1012</c:v>
                </c:pt>
                <c:pt idx="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C-46FE-9FDE-3719F6AD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D4-45FC-980F-B086E37A44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D4-45FC-980F-B086E37A44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657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4-45FC-980F-B086E37A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6-4AEB-9B6A-120C54E623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56-4AEB-9B6A-120C54E62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6-4AEB-9B6A-120C54E6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E1-4E83-BA1B-92E76803DA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E1-4E83-BA1B-92E76803DA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1-4E83-BA1B-92E76803D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EC-4D38-B1FA-9FED0B9777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EC-4D38-B1FA-9FED0B9777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EC-4D38-B1FA-9FED0B9777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EC-4D38-B1FA-9FED0B97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10-4096-A8B2-C90614CB35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10-4096-A8B2-C90614CB3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722</c:v>
                </c:pt>
                <c:pt idx="1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0-4096-A8B2-C90614CB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99-4027-8E3E-656AEA0B7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99-4027-8E3E-656AEA0B7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99-4027-8E3E-656AEA0B78F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13</c:v>
                </c:pt>
                <c:pt idx="1">
                  <c:v>606</c:v>
                </c:pt>
                <c:pt idx="2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9-4027-8E3E-656AEA0B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96-40AF-BC68-4C3BD664CA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96-40AF-BC68-4C3BD664CA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96-40AF-BC68-4C3BD664CA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96-40AF-BC68-4C3BD664C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39-4CE5-94C1-D72281BD9E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39-4CE5-94C1-D72281BD9E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9-4CE5-94C1-D72281BD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37-471D-B269-22978C99CC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37-471D-B269-22978C99CC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433</c:v>
                </c:pt>
                <c:pt idx="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7-471D-B269-22978C99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452</c:v>
              </c:pt>
              <c:pt idx="1">
                <c:v>2126</c:v>
              </c:pt>
              <c:pt idx="2">
                <c:v>27</c:v>
              </c:pt>
              <c:pt idx="3">
                <c:v>5</c:v>
              </c:pt>
              <c:pt idx="4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0-B562-4E20-8DD7-8203EAAA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1989</c:v>
              </c:pt>
              <c:pt idx="1">
                <c:v>1627</c:v>
              </c:pt>
              <c:pt idx="2">
                <c:v>77</c:v>
              </c:pt>
              <c:pt idx="3">
                <c:v>22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2F9-442C-B640-D6BEA871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121</c:v>
              </c:pt>
              <c:pt idx="1">
                <c:v>7</c:v>
              </c:pt>
              <c:pt idx="2">
                <c:v>22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47E-491F-91C6-B9032E4B4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122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04E3-482F-A384-5D7C0B543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2394</c:v>
              </c:pt>
              <c:pt idx="1">
                <c:v>21</c:v>
              </c:pt>
              <c:pt idx="2">
                <c:v>138</c:v>
              </c:pt>
              <c:pt idx="3">
                <c:v>36</c:v>
              </c:pt>
              <c:pt idx="4">
                <c:v>3</c:v>
              </c:pt>
              <c:pt idx="5">
                <c:v>6</c:v>
              </c:pt>
              <c:pt idx="6">
                <c:v>4</c:v>
              </c:pt>
              <c:pt idx="7">
                <c:v>33</c:v>
              </c:pt>
              <c:pt idx="8">
                <c:v>424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6D92-4615-83D8-AB9235386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432</c:v>
              </c:pt>
              <c:pt idx="1">
                <c:v>260</c:v>
              </c:pt>
              <c:pt idx="2">
                <c:v>35</c:v>
              </c:pt>
              <c:pt idx="3">
                <c:v>30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28D6-4F18-9435-9F74E417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5202</c:v>
              </c:pt>
              <c:pt idx="1">
                <c:v>1095</c:v>
              </c:pt>
              <c:pt idx="2">
                <c:v>691</c:v>
              </c:pt>
              <c:pt idx="3">
                <c:v>223</c:v>
              </c:pt>
              <c:pt idx="4">
                <c:v>446</c:v>
              </c:pt>
              <c:pt idx="5">
                <c:v>2743</c:v>
              </c:pt>
              <c:pt idx="6">
                <c:v>167</c:v>
              </c:pt>
              <c:pt idx="7">
                <c:v>245</c:v>
              </c:pt>
              <c:pt idx="8">
                <c:v>200</c:v>
              </c:pt>
              <c:pt idx="9">
                <c:v>417</c:v>
              </c:pt>
              <c:pt idx="10">
                <c:v>3785</c:v>
              </c:pt>
              <c:pt idx="11">
                <c:v>549</c:v>
              </c:pt>
            </c:numLit>
          </c:val>
          <c:extLst>
            <c:ext xmlns:c16="http://schemas.microsoft.com/office/drawing/2014/chart" uri="{C3380CC4-5D6E-409C-BE32-E72D297353CC}">
              <c16:uniqueId val="{00000000-C5AC-4586-85EB-4828A505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85</c:v>
              </c:pt>
              <c:pt idx="1">
                <c:v>576</c:v>
              </c:pt>
              <c:pt idx="2">
                <c:v>286</c:v>
              </c:pt>
              <c:pt idx="3">
                <c:v>247</c:v>
              </c:pt>
              <c:pt idx="4">
                <c:v>913</c:v>
              </c:pt>
              <c:pt idx="5">
                <c:v>310</c:v>
              </c:pt>
              <c:pt idx="6">
                <c:v>70</c:v>
              </c:pt>
              <c:pt idx="7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D6A5-4B51-A341-462ED543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100</c:v>
              </c:pt>
              <c:pt idx="1">
                <c:v>291</c:v>
              </c:pt>
              <c:pt idx="2">
                <c:v>236</c:v>
              </c:pt>
              <c:pt idx="3">
                <c:v>225</c:v>
              </c:pt>
              <c:pt idx="4">
                <c:v>141</c:v>
              </c:pt>
              <c:pt idx="5">
                <c:v>865</c:v>
              </c:pt>
              <c:pt idx="6">
                <c:v>15</c:v>
              </c:pt>
              <c:pt idx="7">
                <c:v>254</c:v>
              </c:pt>
              <c:pt idx="8">
                <c:v>75</c:v>
              </c:pt>
              <c:pt idx="9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F09-44A1-BF9C-38A63DEB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259</c:v>
              </c:pt>
              <c:pt idx="1">
                <c:v>218</c:v>
              </c:pt>
              <c:pt idx="2">
                <c:v>67</c:v>
              </c:pt>
              <c:pt idx="3">
                <c:v>142</c:v>
              </c:pt>
              <c:pt idx="4">
                <c:v>715</c:v>
              </c:pt>
              <c:pt idx="5">
                <c:v>88</c:v>
              </c:pt>
              <c:pt idx="6">
                <c:v>136</c:v>
              </c:pt>
              <c:pt idx="7">
                <c:v>244</c:v>
              </c:pt>
              <c:pt idx="8">
                <c:v>203</c:v>
              </c:pt>
              <c:pt idx="9">
                <c:v>100</c:v>
              </c:pt>
              <c:pt idx="10">
                <c:v>68</c:v>
              </c:pt>
              <c:pt idx="11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5D0E-453E-BEFB-7D246FDF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294</c:v>
              </c:pt>
              <c:pt idx="1">
                <c:v>122</c:v>
              </c:pt>
              <c:pt idx="2">
                <c:v>95</c:v>
              </c:pt>
              <c:pt idx="3">
                <c:v>553</c:v>
              </c:pt>
              <c:pt idx="4">
                <c:v>108</c:v>
              </c:pt>
              <c:pt idx="5">
                <c:v>214</c:v>
              </c:pt>
              <c:pt idx="6">
                <c:v>157</c:v>
              </c:pt>
              <c:pt idx="7">
                <c:v>110</c:v>
              </c:pt>
              <c:pt idx="8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0-6D2F-4FDC-B94E-7A710F7DE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16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D4-44F5-9B28-183FBB9E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4</c:v>
              </c:pt>
              <c:pt idx="2">
                <c:v>2</c:v>
              </c:pt>
              <c:pt idx="3">
                <c:v>18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16-419A-BDEE-CA9117D5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F8-4E3A-931C-0E5B4F25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4A-4C3C-BB5E-DEE28F05C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Derechos trabajadores</c:v>
                </c:pt>
                <c:pt idx="4">
                  <c:v>Ordenación territorio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29</c:v>
              </c:pt>
              <c:pt idx="2">
                <c:v>14</c:v>
              </c:pt>
              <c:pt idx="3">
                <c:v>44</c:v>
              </c:pt>
              <c:pt idx="4">
                <c:v>12</c:v>
              </c:pt>
              <c:pt idx="5">
                <c:v>13</c:v>
              </c:pt>
              <c:pt idx="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6DCB-4103-97B1-5605853F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</c:v>
              </c:pt>
              <c:pt idx="1">
                <c:v>7</c:v>
              </c:pt>
              <c:pt idx="2">
                <c:v>10</c:v>
              </c:pt>
              <c:pt idx="3">
                <c:v>13</c:v>
              </c:pt>
              <c:pt idx="4">
                <c:v>1</c:v>
              </c:pt>
              <c:pt idx="5">
                <c:v>38</c:v>
              </c:pt>
              <c:pt idx="6">
                <c:v>1</c:v>
              </c:pt>
              <c:pt idx="7">
                <c:v>48</c:v>
              </c:pt>
              <c:pt idx="8">
                <c:v>15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229-4A84-BD15-8C676866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245</c:v>
              </c:pt>
              <c:pt idx="1">
                <c:v>318</c:v>
              </c:pt>
              <c:pt idx="2">
                <c:v>267</c:v>
              </c:pt>
              <c:pt idx="3">
                <c:v>469</c:v>
              </c:pt>
              <c:pt idx="4">
                <c:v>72</c:v>
              </c:pt>
              <c:pt idx="5">
                <c:v>982</c:v>
              </c:pt>
              <c:pt idx="6">
                <c:v>338</c:v>
              </c:pt>
              <c:pt idx="7">
                <c:v>117</c:v>
              </c:pt>
              <c:pt idx="8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0-C079-4DFF-A564-DFE3A060B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44-4F9E-8611-C9356F232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44-4F9E-8611-C9356F232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44-4F9E-8611-C9356F232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44-4F9E-8611-C9356F2329D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4-4F9E-8611-C9356F232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44-4F9E-8611-C9356F23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F2-46A9-A766-87A09F5415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F2-46A9-A766-87A09F5415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F2-46A9-A766-87A09F5415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F2-46A9-A766-87A09F5415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F2-46A9-A766-87A09F5415C4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2-46A9-A766-87A09F5415C4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2-46A9-A766-87A09F5415C4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2-46A9-A766-87A09F541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F2-46A9-A766-87A09F54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972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C-446D-BD49-352AEEB8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9-4EB2-87A1-6A0E29AD7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289</c:v>
                </c:pt>
                <c:pt idx="1">
                  <c:v>64</c:v>
                </c:pt>
                <c:pt idx="2">
                  <c:v>3</c:v>
                </c:pt>
                <c:pt idx="3">
                  <c:v>123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9-45BB-9DA9-A0EE3C42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386</c:v>
                </c:pt>
                <c:pt idx="1">
                  <c:v>457</c:v>
                </c:pt>
                <c:pt idx="2">
                  <c:v>2</c:v>
                </c:pt>
                <c:pt idx="3">
                  <c:v>10</c:v>
                </c:pt>
                <c:pt idx="4">
                  <c:v>133</c:v>
                </c:pt>
                <c:pt idx="5">
                  <c:v>537</c:v>
                </c:pt>
                <c:pt idx="6">
                  <c:v>0</c:v>
                </c:pt>
                <c:pt idx="7">
                  <c:v>0</c:v>
                </c:pt>
                <c:pt idx="8">
                  <c:v>42</c:v>
                </c:pt>
                <c:pt idx="9">
                  <c:v>15</c:v>
                </c:pt>
                <c:pt idx="10">
                  <c:v>13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5-48BC-9342-0D3DB62C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7-4AB3-84E6-A5E163FA6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32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1202-4962-9A1C-F223C0F0F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  <c:pt idx="5">
                  <c:v>Prohibición de aproximación y comunicación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58</c:v>
              </c:pt>
              <c:pt idx="2">
                <c:v>13</c:v>
              </c:pt>
              <c:pt idx="3">
                <c:v>1</c:v>
              </c:pt>
              <c:pt idx="4">
                <c:v>4</c:v>
              </c:pt>
              <c:pt idx="5">
                <c:v>3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145-4B1D-89C7-FCEBC42F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Otros</c:v>
                </c:pt>
                <c:pt idx="16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12</c:v>
              </c:pt>
              <c:pt idx="2">
                <c:v>1</c:v>
              </c:pt>
              <c:pt idx="3">
                <c:v>6</c:v>
              </c:pt>
              <c:pt idx="4">
                <c:v>16</c:v>
              </c:pt>
              <c:pt idx="5">
                <c:v>13</c:v>
              </c:pt>
              <c:pt idx="6">
                <c:v>9</c:v>
              </c:pt>
              <c:pt idx="7">
                <c:v>11</c:v>
              </c:pt>
              <c:pt idx="8">
                <c:v>7</c:v>
              </c:pt>
              <c:pt idx="9">
                <c:v>6</c:v>
              </c:pt>
              <c:pt idx="10">
                <c:v>36</c:v>
              </c:pt>
              <c:pt idx="11">
                <c:v>27</c:v>
              </c:pt>
              <c:pt idx="12">
                <c:v>5</c:v>
              </c:pt>
              <c:pt idx="13">
                <c:v>3</c:v>
              </c:pt>
              <c:pt idx="14">
                <c:v>4</c:v>
              </c:pt>
              <c:pt idx="15">
                <c:v>24</c:v>
              </c:pt>
              <c:pt idx="1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4C6-4847-83FB-268E9AE3B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E3-4DCB-813A-29A4A40D6F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E3-4DCB-813A-29A4A40D6F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3-4DCB-813A-29A4A40D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05-4029-B82B-52E9EFC7A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05-4029-B82B-52E9EFC7A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05-4029-B82B-52E9EFC7A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05-4029-B82B-52E9EFC7A75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5-4029-B82B-52E9EFC7A7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192</c:v>
              </c:pt>
              <c:pt idx="1">
                <c:v>10</c:v>
              </c:pt>
              <c:pt idx="2">
                <c:v>1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CFE1-4041-BBA8-9153086B0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</c:v>
              </c:pt>
              <c:pt idx="1">
                <c:v>9</c:v>
              </c:pt>
              <c:pt idx="2">
                <c:v>1</c:v>
              </c:pt>
              <c:pt idx="3">
                <c:v>2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0D8C-4215-86ED-C492E000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137</c:v>
              </c:pt>
              <c:pt idx="4">
                <c:v>45</c:v>
              </c:pt>
              <c:pt idx="5">
                <c:v>27</c:v>
              </c:pt>
              <c:pt idx="6">
                <c:v>2</c:v>
              </c:pt>
              <c:pt idx="7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7DCB-44B4-A1E8-DEAB058BB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72-4D11-9310-BA0C30C1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F2-47BC-9EC6-39355385AE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F2-47BC-9EC6-39355385AE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2-47BC-9EC6-39355385A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E-445C-807C-2775BCC21B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EE-445C-807C-2775BCC21B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EE-445C-807C-2775BCC21B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EE-445C-807C-2775BCC21B4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E-445C-807C-2775BCC21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75</c:v>
                </c:pt>
                <c:pt idx="1">
                  <c:v>133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EE-445C-807C-2775BCC21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1300</c:v>
              </c:pt>
              <c:pt idx="1">
                <c:v>411</c:v>
              </c:pt>
              <c:pt idx="2">
                <c:v>18</c:v>
              </c:pt>
              <c:pt idx="3">
                <c:v>376</c:v>
              </c:pt>
            </c:numLit>
          </c:val>
          <c:extLst>
            <c:ext xmlns:c16="http://schemas.microsoft.com/office/drawing/2014/chart" uri="{C3380CC4-5D6E-409C-BE32-E72D297353CC}">
              <c16:uniqueId val="{00000000-78DB-4453-97CE-97796905A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376</c:v>
              </c:pt>
              <c:pt idx="1">
                <c:v>37</c:v>
              </c:pt>
              <c:pt idx="2">
                <c:v>9</c:v>
              </c:pt>
              <c:pt idx="3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7DA6-424D-8D09-C34F9BCBB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8A3-46A6-A6C5-994739E4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348</c:v>
              </c:pt>
            </c:numLit>
          </c:val>
          <c:extLst>
            <c:ext xmlns:c16="http://schemas.microsoft.com/office/drawing/2014/chart" uri="{C3380CC4-5D6E-409C-BE32-E72D297353CC}">
              <c16:uniqueId val="{00000000-83E1-433E-9D24-9080B2DD4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DA6C-430D-A7D0-F36C18E12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</c:v>
              </c:pt>
              <c:pt idx="1">
                <c:v>32</c:v>
              </c:pt>
              <c:pt idx="2">
                <c:v>6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3085-434B-B4FB-F6C99CAD4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F083-40D4-9CB4-DC7899B3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96</c:v>
              </c:pt>
              <c:pt idx="2">
                <c:v>7</c:v>
              </c:pt>
              <c:pt idx="3">
                <c:v>1</c:v>
              </c:pt>
              <c:pt idx="4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08C7-48DD-9496-29FC2188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261</c:v>
              </c:pt>
              <c:pt idx="2">
                <c:v>9</c:v>
              </c:pt>
              <c:pt idx="3">
                <c:v>8</c:v>
              </c:pt>
              <c:pt idx="4">
                <c:v>625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E5-4AF2-917F-167AF1C4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244</c:v>
              </c:pt>
              <c:pt idx="2">
                <c:v>10</c:v>
              </c:pt>
              <c:pt idx="3">
                <c:v>20</c:v>
              </c:pt>
              <c:pt idx="4">
                <c:v>583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A6-4022-8BDF-B35FD418C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93</c:v>
              </c:pt>
              <c:pt idx="1">
                <c:v>28</c:v>
              </c:pt>
              <c:pt idx="2">
                <c:v>1</c:v>
              </c:pt>
              <c:pt idx="3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8FDD-4F8A-85E3-4C94F78E2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58</c:v>
              </c:pt>
              <c:pt idx="2">
                <c:v>17</c:v>
              </c:pt>
              <c:pt idx="3">
                <c:v>1</c:v>
              </c:pt>
              <c:pt idx="4">
                <c:v>9</c:v>
              </c:pt>
              <c:pt idx="5">
                <c:v>125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5E-4879-AB4E-6497ECF5D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89-4A84-A629-AE731114E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269</c:v>
              </c:pt>
              <c:pt idx="2">
                <c:v>19</c:v>
              </c:pt>
              <c:pt idx="3">
                <c:v>30</c:v>
              </c:pt>
              <c:pt idx="4">
                <c:v>652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B94-488C-8982-ED868D9E3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67C-46E5-B8C6-A7C9F3BD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150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CCCF-4D6B-829D-ECF2F7B6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</c:v>
              </c:pt>
              <c:pt idx="2">
                <c:v>1</c:v>
              </c:pt>
              <c:pt idx="3">
                <c:v>14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F7FC-4272-ADFA-15D22DCE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50D-4000-A1B2-C608B143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C5A5D08-F553-4616-9B4D-CADAF1242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0025C3A-BE8F-497B-8249-009888E46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D018FC8-136C-443E-B6C4-B3D91D05D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DE32617-B86B-49E4-BEB3-91452262E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4FC981A-B789-4A71-9A47-FF73FFF2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23D405C-1CC2-483A-A21A-0C69D2BF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F1B775A-8F88-4E63-9E60-0FE76ED08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22BED79-D9D0-4EB7-9162-4BAF9D38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52903A0-C1A4-41C9-B553-996B3CDCD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C75DEAB-9527-4791-B09A-9BCE31B52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870CA8D-C825-4905-A699-84599723F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4C63D64-3211-4CE5-BEA1-DD36BFCA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F415484-B774-4A89-AB61-A30EEEF1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9303E64-7BCF-8800-B668-43939BB8F4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234950</xdr:colOff>
      <xdr:row>6</xdr:row>
      <xdr:rowOff>101600</xdr:rowOff>
    </xdr:from>
    <xdr:to>
      <xdr:col>21</xdr:col>
      <xdr:colOff>488950</xdr:colOff>
      <xdr:row>17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7973C4F-A3FF-4AB2-7F5D-5AB6F0466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333375</xdr:colOff>
      <xdr:row>7</xdr:row>
      <xdr:rowOff>158750</xdr:rowOff>
    </xdr:from>
    <xdr:to>
      <xdr:col>53</xdr:col>
      <xdr:colOff>225425</xdr:colOff>
      <xdr:row>17</xdr:row>
      <xdr:rowOff>38100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2CA6A1FF-5C5C-C13D-6486-D56098002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307975</xdr:colOff>
      <xdr:row>7</xdr:row>
      <xdr:rowOff>47625</xdr:rowOff>
    </xdr:from>
    <xdr:to>
      <xdr:col>60</xdr:col>
      <xdr:colOff>19050</xdr:colOff>
      <xdr:row>16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5FDC2DF-6717-B8DF-3A88-C2D94B769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165100</xdr:colOff>
      <xdr:row>7</xdr:row>
      <xdr:rowOff>73025</xdr:rowOff>
    </xdr:from>
    <xdr:to>
      <xdr:col>72</xdr:col>
      <xdr:colOff>104775</xdr:colOff>
      <xdr:row>18</xdr:row>
      <xdr:rowOff>41275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E445283-7527-A9B6-A41D-408C64B5A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1079500</xdr:colOff>
      <xdr:row>22</xdr:row>
      <xdr:rowOff>120650</xdr:rowOff>
    </xdr:from>
    <xdr:to>
      <xdr:col>71</xdr:col>
      <xdr:colOff>193675</xdr:colOff>
      <xdr:row>35</xdr:row>
      <xdr:rowOff>34925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832D184-CB89-8B6B-6247-25B468CAB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5FD2BDC-E846-F98D-4037-21A185F8B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1C3D7DC-627E-2F3F-5243-8509479B1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A3FEB6E-B671-F6AE-D40E-530B27F62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44450</xdr:colOff>
      <xdr:row>3</xdr:row>
      <xdr:rowOff>44450</xdr:rowOff>
    </xdr:from>
    <xdr:to>
      <xdr:col>19</xdr:col>
      <xdr:colOff>3330575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2B57B3B-E8BB-980C-B031-023AC2553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44450</xdr:rowOff>
    </xdr:from>
    <xdr:to>
      <xdr:col>24</xdr:col>
      <xdr:colOff>3140075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2EA98F6-AE50-BE99-4FEF-4429F3C21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196850</xdr:colOff>
      <xdr:row>3</xdr:row>
      <xdr:rowOff>73025</xdr:rowOff>
    </xdr:from>
    <xdr:to>
      <xdr:col>29</xdr:col>
      <xdr:colOff>2959100</xdr:colOff>
      <xdr:row>20</xdr:row>
      <xdr:rowOff>92075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5E4B013-3907-A534-10F5-85AF17AB3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304800</xdr:colOff>
      <xdr:row>3</xdr:row>
      <xdr:rowOff>15875</xdr:rowOff>
    </xdr:from>
    <xdr:to>
      <xdr:col>34</xdr:col>
      <xdr:colOff>3067050</xdr:colOff>
      <xdr:row>20</xdr:row>
      <xdr:rowOff>34925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6288F8D-44DF-758A-9BEE-1491C113A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206375</xdr:colOff>
      <xdr:row>3</xdr:row>
      <xdr:rowOff>25400</xdr:rowOff>
    </xdr:from>
    <xdr:to>
      <xdr:col>39</xdr:col>
      <xdr:colOff>2968625</xdr:colOff>
      <xdr:row>20</xdr:row>
      <xdr:rowOff>44450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E878F12-B668-27A7-23D7-54A89A74F5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212725</xdr:colOff>
      <xdr:row>3</xdr:row>
      <xdr:rowOff>53975</xdr:rowOff>
    </xdr:from>
    <xdr:to>
      <xdr:col>44</xdr:col>
      <xdr:colOff>2974975</xdr:colOff>
      <xdr:row>20</xdr:row>
      <xdr:rowOff>73025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FC23D59-6CBA-A3D3-01BC-D0C9C27B1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215900</xdr:colOff>
      <xdr:row>3</xdr:row>
      <xdr:rowOff>130175</xdr:rowOff>
    </xdr:from>
    <xdr:to>
      <xdr:col>49</xdr:col>
      <xdr:colOff>2978150</xdr:colOff>
      <xdr:row>20</xdr:row>
      <xdr:rowOff>149225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91FE33D-BC85-58ED-24DC-3BE76991D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200025</xdr:colOff>
      <xdr:row>2</xdr:row>
      <xdr:rowOff>92075</xdr:rowOff>
    </xdr:from>
    <xdr:to>
      <xdr:col>54</xdr:col>
      <xdr:colOff>2962275</xdr:colOff>
      <xdr:row>19</xdr:row>
      <xdr:rowOff>111125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51C542E-77E9-4C61-93E1-4E1E9FEEEF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203200</xdr:colOff>
      <xdr:row>3</xdr:row>
      <xdr:rowOff>73025</xdr:rowOff>
    </xdr:from>
    <xdr:to>
      <xdr:col>59</xdr:col>
      <xdr:colOff>2994025</xdr:colOff>
      <xdr:row>20</xdr:row>
      <xdr:rowOff>92075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5420694-797A-1B96-485D-EB1A0DDC6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4BA100-748D-425D-BEE7-A8A25F29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E21107-34EA-44ED-A74C-73077C2BD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62F09C9-ED81-4A75-91D8-B42EF563E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3B5BBF-128D-4258-B666-798EE7DE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526DFB-0709-494A-B59C-579D99124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1D2315-C331-47C6-88A3-3AA278A46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8D10898-90C7-40DF-BC76-2E763E2E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250825</xdr:colOff>
      <xdr:row>8</xdr:row>
      <xdr:rowOff>228600</xdr:rowOff>
    </xdr:from>
    <xdr:to>
      <xdr:col>14</xdr:col>
      <xdr:colOff>523875</xdr:colOff>
      <xdr:row>18</xdr:row>
      <xdr:rowOff>85725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045FE1FA-79A9-D4C4-F9C1-8F63F628EF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82550</xdr:colOff>
      <xdr:row>6</xdr:row>
      <xdr:rowOff>295275</xdr:rowOff>
    </xdr:from>
    <xdr:to>
      <xdr:col>29</xdr:col>
      <xdr:colOff>603250</xdr:colOff>
      <xdr:row>26</xdr:row>
      <xdr:rowOff>34925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AC4DD3E9-1051-C775-B2AC-B990969FD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244475</xdr:colOff>
      <xdr:row>11</xdr:row>
      <xdr:rowOff>133350</xdr:rowOff>
    </xdr:from>
    <xdr:to>
      <xdr:col>43</xdr:col>
      <xdr:colOff>628650</xdr:colOff>
      <xdr:row>35</xdr:row>
      <xdr:rowOff>28575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14C7F0F5-FAF6-6108-B334-B288A6804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5CD0183-7E11-4ED7-B055-EA1C5DC0E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7226CD1-77DB-48FA-8CA7-CD4262FC5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140E97F-2E57-F3AF-177D-B9B1ED056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376A365-BC70-9510-99C2-6175F4256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2</xdr:row>
      <xdr:rowOff>152400</xdr:rowOff>
    </xdr:from>
    <xdr:to>
      <xdr:col>22</xdr:col>
      <xdr:colOff>2743200</xdr:colOff>
      <xdr:row>22</xdr:row>
      <xdr:rowOff>34925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5BA400A-2DE5-151B-4293-809423CD2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117475</xdr:colOff>
      <xdr:row>2</xdr:row>
      <xdr:rowOff>123825</xdr:rowOff>
    </xdr:from>
    <xdr:to>
      <xdr:col>35</xdr:col>
      <xdr:colOff>130175</xdr:colOff>
      <xdr:row>22</xdr:row>
      <xdr:rowOff>6350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7793CE14-D2EC-7030-0396-25377027D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ACBFA6A-8039-4300-99BD-308FABBE5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1DDDB20-CF79-4701-BDAD-C2083DBE3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48B6137-4DA9-7EED-34DB-FB7595D81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3548D96-454F-15C7-396B-F053A7DB0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3416300</xdr:colOff>
      <xdr:row>2</xdr:row>
      <xdr:rowOff>152400</xdr:rowOff>
    </xdr:from>
    <xdr:to>
      <xdr:col>35</xdr:col>
      <xdr:colOff>0</xdr:colOff>
      <xdr:row>22</xdr:row>
      <xdr:rowOff>34925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EC2313A-17ED-88F8-74D7-574C0BD4D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104363D-4449-49F6-AC81-3D8D2B73C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3AC89D9-D21C-4C8A-9793-657CE2507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B7A9B334-5071-CBCF-B26B-B4458D1CF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F5B2D7E-8160-2B2F-8E4E-575B15E89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1E9DE79-1F6E-96D0-254D-0469C94D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4A1C570-CBDF-E7A3-B3CA-0D8859B11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0DBB16A-3860-0C99-7F2A-7A19CA782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CB00028-F80C-983F-B757-3D0F30C6B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9402D95-E640-4B59-864D-3FBDF7F2C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EFC1EBA-0EE5-B73B-9232-E1930C994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104775</xdr:colOff>
      <xdr:row>3</xdr:row>
      <xdr:rowOff>19050</xdr:rowOff>
    </xdr:from>
    <xdr:to>
      <xdr:col>24</xdr:col>
      <xdr:colOff>2686050</xdr:colOff>
      <xdr:row>19</xdr:row>
      <xdr:rowOff>76200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4DE82AD-4B35-2683-3A3E-0D902F710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31750</xdr:colOff>
      <xdr:row>3</xdr:row>
      <xdr:rowOff>9525</xdr:rowOff>
    </xdr:from>
    <xdr:to>
      <xdr:col>49</xdr:col>
      <xdr:colOff>2651125</xdr:colOff>
      <xdr:row>19</xdr:row>
      <xdr:rowOff>66675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55B5DC3-589C-C006-8509-CC0172693C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82550</xdr:colOff>
      <xdr:row>3</xdr:row>
      <xdr:rowOff>104775</xdr:rowOff>
    </xdr:from>
    <xdr:to>
      <xdr:col>59</xdr:col>
      <xdr:colOff>2701925</xdr:colOff>
      <xdr:row>20</xdr:row>
      <xdr:rowOff>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2333252-0CE2-569D-B4B8-CCE366E3E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0A05D05-D395-0D5C-B63A-64CC7AF6C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43BF3C6-9338-FCC3-B441-9B61ED5B4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715E7DA-A252-15B8-933D-A145CDCF9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1440F4D-60BC-B333-4B96-61FDA583B1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4" t="s">
        <v>0</v>
      </c>
      <c r="B1" s="185"/>
      <c r="C1" s="186"/>
    </row>
    <row r="2" spans="1:6" x14ac:dyDescent="0.25">
      <c r="A2" s="184"/>
      <c r="B2" s="185"/>
      <c r="C2" s="186"/>
    </row>
    <row r="3" spans="1:6" x14ac:dyDescent="0.25">
      <c r="A3" s="1"/>
    </row>
    <row r="5" spans="1:6" x14ac:dyDescent="0.25">
      <c r="A5" s="187" t="s">
        <v>1</v>
      </c>
      <c r="B5" s="187"/>
      <c r="C5" s="187"/>
      <c r="D5" s="187"/>
      <c r="E5" s="187"/>
      <c r="F5" s="187"/>
    </row>
    <row r="6" spans="1:6" x14ac:dyDescent="0.25">
      <c r="A6" s="187"/>
      <c r="B6" s="187"/>
      <c r="C6" s="187"/>
      <c r="D6" s="187"/>
      <c r="E6" s="187"/>
      <c r="F6" s="187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wL1m0B6SW7sjWkZA/jkPquuosHirsFZ+OXlxhU7tAcEWfInAG39Ytvy6UEMIEVLb9bMYipVJzJNcWEtCj0UeKw==" saltValue="5rUiYZWkPOplfZMe+aKmM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1" t="s">
        <v>18</v>
      </c>
      <c r="B7" s="11" t="s">
        <v>19</v>
      </c>
      <c r="C7" s="12">
        <v>7651</v>
      </c>
      <c r="D7" s="12">
        <v>7117</v>
      </c>
      <c r="E7" s="13">
        <v>7.5031614444288297E-2</v>
      </c>
    </row>
    <row r="8" spans="1:5" x14ac:dyDescent="0.25">
      <c r="A8" s="192"/>
      <c r="B8" s="11" t="s">
        <v>20</v>
      </c>
      <c r="C8" s="12">
        <v>15885</v>
      </c>
      <c r="D8" s="12">
        <v>14511</v>
      </c>
      <c r="E8" s="13">
        <v>9.4686789332230695E-2</v>
      </c>
    </row>
    <row r="9" spans="1:5" x14ac:dyDescent="0.25">
      <c r="A9" s="192"/>
      <c r="B9" s="11" t="s">
        <v>21</v>
      </c>
      <c r="C9" s="12">
        <v>15204</v>
      </c>
      <c r="D9" s="12">
        <v>14080</v>
      </c>
      <c r="E9" s="13">
        <v>7.98295454545455E-2</v>
      </c>
    </row>
    <row r="10" spans="1:5" x14ac:dyDescent="0.25">
      <c r="A10" s="192"/>
      <c r="B10" s="11" t="s">
        <v>22</v>
      </c>
      <c r="C10" s="12">
        <v>85</v>
      </c>
      <c r="D10" s="12">
        <v>81</v>
      </c>
      <c r="E10" s="13">
        <v>4.9382716049382699E-2</v>
      </c>
    </row>
    <row r="11" spans="1:5" x14ac:dyDescent="0.25">
      <c r="A11" s="193"/>
      <c r="B11" s="11" t="s">
        <v>23</v>
      </c>
      <c r="C11" s="12">
        <v>5472</v>
      </c>
      <c r="D11" s="12">
        <v>4547</v>
      </c>
      <c r="E11" s="13">
        <v>0.20343083351660399</v>
      </c>
    </row>
    <row r="12" spans="1:5" x14ac:dyDescent="0.25">
      <c r="A12" s="191" t="s">
        <v>24</v>
      </c>
      <c r="B12" s="11" t="s">
        <v>25</v>
      </c>
      <c r="C12" s="12">
        <v>3183</v>
      </c>
      <c r="D12" s="12">
        <v>2980</v>
      </c>
      <c r="E12" s="13">
        <v>6.8120805369127499E-2</v>
      </c>
    </row>
    <row r="13" spans="1:5" x14ac:dyDescent="0.25">
      <c r="A13" s="192"/>
      <c r="B13" s="11" t="s">
        <v>26</v>
      </c>
      <c r="C13" s="12">
        <v>1439</v>
      </c>
      <c r="D13" s="12">
        <v>1866</v>
      </c>
      <c r="E13" s="13">
        <v>-0.228831725616292</v>
      </c>
    </row>
    <row r="14" spans="1:5" x14ac:dyDescent="0.25">
      <c r="A14" s="193"/>
      <c r="B14" s="11" t="s">
        <v>27</v>
      </c>
      <c r="C14" s="12">
        <v>10407</v>
      </c>
      <c r="D14" s="12">
        <v>9710</v>
      </c>
      <c r="E14" s="13">
        <v>7.1781668383110203E-2</v>
      </c>
    </row>
    <row r="15" spans="1:5" x14ac:dyDescent="0.25">
      <c r="A15" s="191" t="s">
        <v>28</v>
      </c>
      <c r="B15" s="11" t="s">
        <v>29</v>
      </c>
      <c r="C15" s="12">
        <v>452</v>
      </c>
      <c r="D15" s="12">
        <v>542</v>
      </c>
      <c r="E15" s="13">
        <v>-0.166051660516605</v>
      </c>
    </row>
    <row r="16" spans="1:5" x14ac:dyDescent="0.25">
      <c r="A16" s="192"/>
      <c r="B16" s="11" t="s">
        <v>30</v>
      </c>
      <c r="C16" s="12">
        <v>2126</v>
      </c>
      <c r="D16" s="12">
        <v>1859</v>
      </c>
      <c r="E16" s="13">
        <v>0.143625605164067</v>
      </c>
    </row>
    <row r="17" spans="1:5" x14ac:dyDescent="0.25">
      <c r="A17" s="192"/>
      <c r="B17" s="11" t="s">
        <v>31</v>
      </c>
      <c r="C17" s="12">
        <v>27</v>
      </c>
      <c r="D17" s="12">
        <v>18</v>
      </c>
      <c r="E17" s="13">
        <v>0.5</v>
      </c>
    </row>
    <row r="18" spans="1:5" x14ac:dyDescent="0.25">
      <c r="A18" s="192"/>
      <c r="B18" s="11" t="s">
        <v>32</v>
      </c>
      <c r="C18" s="12">
        <v>5</v>
      </c>
      <c r="D18" s="12">
        <v>3</v>
      </c>
      <c r="E18" s="13">
        <v>0.66666666666666696</v>
      </c>
    </row>
    <row r="19" spans="1:5" x14ac:dyDescent="0.25">
      <c r="A19" s="193"/>
      <c r="B19" s="11" t="s">
        <v>33</v>
      </c>
      <c r="C19" s="12">
        <v>219</v>
      </c>
      <c r="D19" s="12">
        <v>181</v>
      </c>
      <c r="E19" s="13">
        <v>0.20994475138121499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190</v>
      </c>
      <c r="D25" s="12">
        <v>130</v>
      </c>
      <c r="E25" s="13">
        <v>0.46153846153846101</v>
      </c>
    </row>
    <row r="26" spans="1:5" x14ac:dyDescent="0.25">
      <c r="A26" s="10" t="s">
        <v>38</v>
      </c>
      <c r="B26" s="15"/>
      <c r="C26" s="12">
        <v>186</v>
      </c>
      <c r="D26" s="12">
        <v>110</v>
      </c>
      <c r="E26" s="13">
        <v>0.69090909090909103</v>
      </c>
    </row>
    <row r="27" spans="1:5" x14ac:dyDescent="0.25">
      <c r="A27" s="10" t="s">
        <v>39</v>
      </c>
      <c r="B27" s="15"/>
      <c r="C27" s="12">
        <v>21</v>
      </c>
      <c r="D27" s="12">
        <v>25</v>
      </c>
      <c r="E27" s="13">
        <v>-0.16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2714</v>
      </c>
      <c r="D31" s="12">
        <v>2729</v>
      </c>
      <c r="E31" s="13">
        <v>-5.4965188713814598E-3</v>
      </c>
    </row>
    <row r="32" spans="1:5" x14ac:dyDescent="0.25">
      <c r="A32" s="191" t="s">
        <v>42</v>
      </c>
      <c r="B32" s="11" t="s">
        <v>43</v>
      </c>
      <c r="C32" s="12">
        <v>363</v>
      </c>
      <c r="D32" s="12">
        <v>402</v>
      </c>
      <c r="E32" s="13">
        <v>-9.7014925373134303E-2</v>
      </c>
    </row>
    <row r="33" spans="1:5" x14ac:dyDescent="0.25">
      <c r="A33" s="192"/>
      <c r="B33" s="11" t="s">
        <v>44</v>
      </c>
      <c r="C33" s="12">
        <v>206</v>
      </c>
      <c r="D33" s="12">
        <v>203</v>
      </c>
      <c r="E33" s="13">
        <v>1.47783251231527E-2</v>
      </c>
    </row>
    <row r="34" spans="1:5" x14ac:dyDescent="0.25">
      <c r="A34" s="192"/>
      <c r="B34" s="11" t="s">
        <v>45</v>
      </c>
      <c r="C34" s="16"/>
      <c r="D34" s="16"/>
      <c r="E34" s="13">
        <v>0</v>
      </c>
    </row>
    <row r="35" spans="1:5" x14ac:dyDescent="0.25">
      <c r="A35" s="192"/>
      <c r="B35" s="11" t="s">
        <v>46</v>
      </c>
      <c r="C35" s="12">
        <v>39</v>
      </c>
      <c r="D35" s="12">
        <v>61</v>
      </c>
      <c r="E35" s="13">
        <v>-0.36065573770491799</v>
      </c>
    </row>
    <row r="36" spans="1:5" x14ac:dyDescent="0.25">
      <c r="A36" s="193"/>
      <c r="B36" s="11" t="s">
        <v>47</v>
      </c>
      <c r="C36" s="12">
        <v>1989</v>
      </c>
      <c r="D36" s="12">
        <v>2047</v>
      </c>
      <c r="E36" s="13">
        <v>-2.8334147532975099E-2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433</v>
      </c>
      <c r="D40" s="12">
        <v>403</v>
      </c>
      <c r="E40" s="13">
        <v>7.4441687344913202E-2</v>
      </c>
    </row>
    <row r="41" spans="1:5" x14ac:dyDescent="0.25">
      <c r="A41" s="10" t="s">
        <v>50</v>
      </c>
      <c r="B41" s="15"/>
      <c r="C41" s="12">
        <v>380</v>
      </c>
      <c r="D41" s="12">
        <v>351</v>
      </c>
      <c r="E41" s="13">
        <v>8.26210826210826E-2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1" t="s">
        <v>52</v>
      </c>
      <c r="B45" s="11" t="s">
        <v>19</v>
      </c>
      <c r="C45" s="12">
        <v>1416</v>
      </c>
      <c r="D45" s="12">
        <v>1264</v>
      </c>
      <c r="E45" s="13">
        <v>0.120253164556962</v>
      </c>
    </row>
    <row r="46" spans="1:5" x14ac:dyDescent="0.25">
      <c r="A46" s="192"/>
      <c r="B46" s="11" t="s">
        <v>53</v>
      </c>
      <c r="C46" s="12">
        <v>16</v>
      </c>
      <c r="D46" s="12">
        <v>18</v>
      </c>
      <c r="E46" s="13">
        <v>-0.11111111111111099</v>
      </c>
    </row>
    <row r="47" spans="1:5" x14ac:dyDescent="0.25">
      <c r="A47" s="192"/>
      <c r="B47" s="11" t="s">
        <v>54</v>
      </c>
      <c r="C47" s="12">
        <v>2126</v>
      </c>
      <c r="D47" s="12">
        <v>1859</v>
      </c>
      <c r="E47" s="13">
        <v>0.143625605164067</v>
      </c>
    </row>
    <row r="48" spans="1:5" x14ac:dyDescent="0.25">
      <c r="A48" s="193"/>
      <c r="B48" s="11" t="s">
        <v>23</v>
      </c>
      <c r="C48" s="12">
        <v>1153</v>
      </c>
      <c r="D48" s="12">
        <v>1091</v>
      </c>
      <c r="E48" s="13">
        <v>5.6828597616865303E-2</v>
      </c>
    </row>
    <row r="49" spans="1:5" x14ac:dyDescent="0.25">
      <c r="A49" s="191" t="s">
        <v>55</v>
      </c>
      <c r="B49" s="11" t="s">
        <v>56</v>
      </c>
      <c r="C49" s="12">
        <v>1627</v>
      </c>
      <c r="D49" s="12">
        <v>1398</v>
      </c>
      <c r="E49" s="13">
        <v>0.16380543633762501</v>
      </c>
    </row>
    <row r="50" spans="1:5" x14ac:dyDescent="0.25">
      <c r="A50" s="192"/>
      <c r="B50" s="11" t="s">
        <v>57</v>
      </c>
      <c r="C50" s="12">
        <v>77</v>
      </c>
      <c r="D50" s="12">
        <v>62</v>
      </c>
      <c r="E50" s="13">
        <v>0.241935483870968</v>
      </c>
    </row>
    <row r="51" spans="1:5" x14ac:dyDescent="0.25">
      <c r="A51" s="192"/>
      <c r="B51" s="11" t="s">
        <v>58</v>
      </c>
      <c r="C51" s="12">
        <v>257</v>
      </c>
      <c r="D51" s="12">
        <v>185</v>
      </c>
      <c r="E51" s="13">
        <v>0.38918918918918899</v>
      </c>
    </row>
    <row r="52" spans="1:5" x14ac:dyDescent="0.25">
      <c r="A52" s="193"/>
      <c r="B52" s="11" t="s">
        <v>59</v>
      </c>
      <c r="C52" s="12">
        <v>41</v>
      </c>
      <c r="D52" s="12">
        <v>28</v>
      </c>
      <c r="E52" s="13">
        <v>0.46428571428571402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1" t="s">
        <v>61</v>
      </c>
      <c r="B56" s="11" t="s">
        <v>54</v>
      </c>
      <c r="C56" s="12">
        <v>25</v>
      </c>
      <c r="D56" s="12">
        <v>17</v>
      </c>
      <c r="E56" s="13">
        <v>0.47058823529411797</v>
      </c>
    </row>
    <row r="57" spans="1:5" x14ac:dyDescent="0.25">
      <c r="A57" s="192"/>
      <c r="B57" s="11" t="s">
        <v>53</v>
      </c>
      <c r="C57" s="16"/>
      <c r="D57" s="16"/>
      <c r="E57" s="13">
        <v>0</v>
      </c>
    </row>
    <row r="58" spans="1:5" x14ac:dyDescent="0.25">
      <c r="A58" s="192"/>
      <c r="B58" s="11" t="s">
        <v>19</v>
      </c>
      <c r="C58" s="12">
        <v>35</v>
      </c>
      <c r="D58" s="12">
        <v>48</v>
      </c>
      <c r="E58" s="13">
        <v>-0.27083333333333298</v>
      </c>
    </row>
    <row r="59" spans="1:5" x14ac:dyDescent="0.25">
      <c r="A59" s="192"/>
      <c r="B59" s="11" t="s">
        <v>23</v>
      </c>
      <c r="C59" s="12">
        <v>30</v>
      </c>
      <c r="D59" s="12">
        <v>34</v>
      </c>
      <c r="E59" s="13">
        <v>-0.11764705882352899</v>
      </c>
    </row>
    <row r="60" spans="1:5" x14ac:dyDescent="0.25">
      <c r="A60" s="192"/>
      <c r="B60" s="11" t="s">
        <v>62</v>
      </c>
      <c r="C60" s="12">
        <v>10</v>
      </c>
      <c r="D60" s="12">
        <v>17</v>
      </c>
      <c r="E60" s="13">
        <v>-0.41176470588235298</v>
      </c>
    </row>
    <row r="61" spans="1:5" x14ac:dyDescent="0.25">
      <c r="A61" s="193"/>
      <c r="B61" s="11" t="s">
        <v>63</v>
      </c>
      <c r="C61" s="12">
        <v>4</v>
      </c>
      <c r="D61" s="16"/>
      <c r="E61" s="13">
        <v>0</v>
      </c>
    </row>
    <row r="62" spans="1:5" x14ac:dyDescent="0.25">
      <c r="A62" s="191" t="s">
        <v>64</v>
      </c>
      <c r="B62" s="11" t="s">
        <v>65</v>
      </c>
      <c r="C62" s="12">
        <v>22</v>
      </c>
      <c r="D62" s="12">
        <v>24</v>
      </c>
      <c r="E62" s="13">
        <v>-8.3333333333333301E-2</v>
      </c>
    </row>
    <row r="63" spans="1:5" x14ac:dyDescent="0.25">
      <c r="A63" s="192"/>
      <c r="B63" s="11" t="s">
        <v>58</v>
      </c>
      <c r="C63" s="12">
        <v>1</v>
      </c>
      <c r="D63" s="16"/>
      <c r="E63" s="13">
        <v>0</v>
      </c>
    </row>
    <row r="64" spans="1:5" x14ac:dyDescent="0.25">
      <c r="A64" s="193"/>
      <c r="B64" s="11" t="s">
        <v>66</v>
      </c>
      <c r="C64" s="12">
        <v>3</v>
      </c>
      <c r="D64" s="12">
        <v>1</v>
      </c>
      <c r="E64" s="13">
        <v>2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6"/>
      <c r="D70" s="16"/>
      <c r="E70" s="13">
        <v>0</v>
      </c>
    </row>
    <row r="71" spans="1:5" x14ac:dyDescent="0.25">
      <c r="A71" s="10" t="s">
        <v>38</v>
      </c>
      <c r="B71" s="15"/>
      <c r="C71" s="16"/>
      <c r="D71" s="16"/>
      <c r="E71" s="13">
        <v>0</v>
      </c>
    </row>
    <row r="72" spans="1:5" x14ac:dyDescent="0.25">
      <c r="A72" s="10" t="s">
        <v>39</v>
      </c>
      <c r="B72" s="15"/>
      <c r="C72" s="16"/>
      <c r="D72" s="16"/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5"/>
      <c r="B76" s="11" t="s">
        <v>49</v>
      </c>
      <c r="C76" s="12">
        <v>6</v>
      </c>
      <c r="D76" s="12">
        <v>4</v>
      </c>
      <c r="E76" s="13">
        <v>0.5</v>
      </c>
    </row>
    <row r="77" spans="1:5" x14ac:dyDescent="0.25">
      <c r="A77" s="196"/>
      <c r="B77" s="11" t="s">
        <v>58</v>
      </c>
      <c r="C77" s="16"/>
      <c r="D77" s="16"/>
      <c r="E77" s="13">
        <v>0</v>
      </c>
    </row>
    <row r="78" spans="1:5" x14ac:dyDescent="0.25">
      <c r="A78" s="196"/>
      <c r="B78" s="11" t="s">
        <v>65</v>
      </c>
      <c r="C78" s="12">
        <v>8</v>
      </c>
      <c r="D78" s="12">
        <v>1</v>
      </c>
      <c r="E78" s="13">
        <v>7</v>
      </c>
    </row>
    <row r="79" spans="1:5" x14ac:dyDescent="0.25">
      <c r="A79" s="196"/>
      <c r="B79" s="11" t="s">
        <v>69</v>
      </c>
      <c r="C79" s="12">
        <v>3</v>
      </c>
      <c r="D79" s="12">
        <v>4</v>
      </c>
      <c r="E79" s="13">
        <v>-0.25</v>
      </c>
    </row>
    <row r="80" spans="1:5" x14ac:dyDescent="0.25">
      <c r="A80" s="197"/>
      <c r="B80" s="11" t="s">
        <v>70</v>
      </c>
      <c r="C80" s="16"/>
      <c r="D80" s="16"/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1" t="s">
        <v>72</v>
      </c>
      <c r="B84" s="11" t="s">
        <v>73</v>
      </c>
      <c r="C84" s="12">
        <v>380</v>
      </c>
      <c r="D84" s="12">
        <v>351</v>
      </c>
      <c r="E84" s="13">
        <v>8.26210826210826E-2</v>
      </c>
    </row>
    <row r="85" spans="1:5" x14ac:dyDescent="0.25">
      <c r="A85" s="193"/>
      <c r="B85" s="11" t="s">
        <v>74</v>
      </c>
      <c r="C85" s="12">
        <v>10</v>
      </c>
      <c r="D85" s="12">
        <v>8</v>
      </c>
      <c r="E85" s="13">
        <v>0.25</v>
      </c>
    </row>
    <row r="86" spans="1:5" x14ac:dyDescent="0.25">
      <c r="A86" s="191" t="s">
        <v>75</v>
      </c>
      <c r="B86" s="11" t="s">
        <v>73</v>
      </c>
      <c r="C86" s="12">
        <v>1466</v>
      </c>
      <c r="D86" s="12">
        <v>1599</v>
      </c>
      <c r="E86" s="13">
        <v>-8.3176985616010002E-2</v>
      </c>
    </row>
    <row r="87" spans="1:5" x14ac:dyDescent="0.25">
      <c r="A87" s="193"/>
      <c r="B87" s="11" t="s">
        <v>74</v>
      </c>
      <c r="C87" s="12">
        <v>636</v>
      </c>
      <c r="D87" s="12">
        <v>562</v>
      </c>
      <c r="E87" s="13">
        <v>0.13167259786476901</v>
      </c>
    </row>
    <row r="88" spans="1:5" x14ac:dyDescent="0.25">
      <c r="A88" s="191" t="s">
        <v>76</v>
      </c>
      <c r="B88" s="11" t="s">
        <v>73</v>
      </c>
      <c r="C88" s="12">
        <v>94</v>
      </c>
      <c r="D88" s="12">
        <v>91</v>
      </c>
      <c r="E88" s="13">
        <v>3.2967032967033003E-2</v>
      </c>
    </row>
    <row r="89" spans="1:5" x14ac:dyDescent="0.25">
      <c r="A89" s="193"/>
      <c r="B89" s="11" t="s">
        <v>74</v>
      </c>
      <c r="C89" s="12">
        <v>89</v>
      </c>
      <c r="D89" s="12">
        <v>116</v>
      </c>
      <c r="E89" s="13">
        <v>-0.232758620689655</v>
      </c>
    </row>
    <row r="90" spans="1:5" x14ac:dyDescent="0.25">
      <c r="A90" s="191" t="s">
        <v>77</v>
      </c>
      <c r="B90" s="11" t="s">
        <v>73</v>
      </c>
      <c r="C90" s="16"/>
      <c r="D90" s="16"/>
      <c r="E90" s="13">
        <v>0</v>
      </c>
    </row>
    <row r="91" spans="1:5" x14ac:dyDescent="0.25">
      <c r="A91" s="193"/>
      <c r="B91" s="11" t="s">
        <v>74</v>
      </c>
      <c r="C91" s="16"/>
      <c r="D91" s="16"/>
      <c r="E91" s="13">
        <v>0</v>
      </c>
    </row>
    <row r="92" spans="1:5" x14ac:dyDescent="0.25">
      <c r="A92" s="14"/>
    </row>
    <row r="93" spans="1:5" x14ac:dyDescent="0.25">
      <c r="A93" s="194" t="s">
        <v>78</v>
      </c>
      <c r="B93" s="194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1563</v>
      </c>
      <c r="D95" s="12">
        <v>1586</v>
      </c>
      <c r="E95" s="13">
        <v>-1.4501891551071899E-2</v>
      </c>
    </row>
    <row r="96" spans="1:5" x14ac:dyDescent="0.25">
      <c r="A96" s="10" t="s">
        <v>80</v>
      </c>
      <c r="B96" s="15"/>
      <c r="C96" s="12">
        <v>1</v>
      </c>
      <c r="D96" s="16"/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330</v>
      </c>
      <c r="D100" s="12">
        <v>299</v>
      </c>
      <c r="E100" s="13">
        <v>0.103678929765886</v>
      </c>
    </row>
    <row r="101" spans="1:5" x14ac:dyDescent="0.25">
      <c r="A101" s="10" t="s">
        <v>82</v>
      </c>
      <c r="B101" s="15"/>
      <c r="C101" s="12">
        <v>26</v>
      </c>
      <c r="D101" s="12">
        <v>19</v>
      </c>
      <c r="E101" s="13">
        <v>0.36842105263157898</v>
      </c>
    </row>
    <row r="102" spans="1:5" x14ac:dyDescent="0.25">
      <c r="A102" s="10" t="s">
        <v>80</v>
      </c>
      <c r="B102" s="15"/>
      <c r="C102" s="16"/>
      <c r="D102" s="16"/>
      <c r="E102" s="13">
        <v>0</v>
      </c>
    </row>
    <row r="103" spans="1:5" x14ac:dyDescent="0.25">
      <c r="A103" s="14"/>
    </row>
    <row r="104" spans="1:5" x14ac:dyDescent="0.25">
      <c r="A104" s="194" t="s">
        <v>83</v>
      </c>
      <c r="B104" s="194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1" t="s">
        <v>79</v>
      </c>
      <c r="B106" s="11" t="s">
        <v>84</v>
      </c>
      <c r="C106" s="12">
        <v>657</v>
      </c>
      <c r="D106" s="12">
        <v>638</v>
      </c>
      <c r="E106" s="13">
        <v>2.9780564263322901E-2</v>
      </c>
    </row>
    <row r="107" spans="1:5" x14ac:dyDescent="0.25">
      <c r="A107" s="192"/>
      <c r="B107" s="11" t="s">
        <v>85</v>
      </c>
      <c r="C107" s="12">
        <v>305</v>
      </c>
      <c r="D107" s="12">
        <v>250</v>
      </c>
      <c r="E107" s="13">
        <v>0.22</v>
      </c>
    </row>
    <row r="108" spans="1:5" x14ac:dyDescent="0.25">
      <c r="A108" s="193"/>
      <c r="B108" s="11" t="s">
        <v>86</v>
      </c>
      <c r="C108" s="12">
        <v>107</v>
      </c>
      <c r="D108" s="12">
        <v>140</v>
      </c>
      <c r="E108" s="13">
        <v>-0.23571428571428599</v>
      </c>
    </row>
    <row r="109" spans="1:5" x14ac:dyDescent="0.25">
      <c r="A109" s="191" t="s">
        <v>82</v>
      </c>
      <c r="B109" s="11" t="s">
        <v>87</v>
      </c>
      <c r="C109" s="12">
        <v>50</v>
      </c>
      <c r="D109" s="12">
        <v>44</v>
      </c>
      <c r="E109" s="13">
        <v>0.13636363636363599</v>
      </c>
    </row>
    <row r="110" spans="1:5" x14ac:dyDescent="0.25">
      <c r="A110" s="193"/>
      <c r="B110" s="11" t="s">
        <v>86</v>
      </c>
      <c r="C110" s="12">
        <v>272</v>
      </c>
      <c r="D110" s="12">
        <v>383</v>
      </c>
      <c r="E110" s="13">
        <v>-0.28981723237597901</v>
      </c>
    </row>
    <row r="111" spans="1:5" x14ac:dyDescent="0.25">
      <c r="A111" s="10" t="s">
        <v>80</v>
      </c>
      <c r="B111" s="15"/>
      <c r="C111" s="12">
        <v>28</v>
      </c>
      <c r="D111" s="12">
        <v>46</v>
      </c>
      <c r="E111" s="13">
        <v>-0.39130434782608697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1" t="s">
        <v>79</v>
      </c>
      <c r="B115" s="11" t="s">
        <v>84</v>
      </c>
      <c r="C115" s="12">
        <v>39</v>
      </c>
      <c r="D115" s="12">
        <v>33</v>
      </c>
      <c r="E115" s="13">
        <v>0.18181818181818199</v>
      </c>
    </row>
    <row r="116" spans="1:5" x14ac:dyDescent="0.25">
      <c r="A116" s="192"/>
      <c r="B116" s="11" t="s">
        <v>85</v>
      </c>
      <c r="C116" s="12">
        <v>14</v>
      </c>
      <c r="D116" s="12">
        <v>21</v>
      </c>
      <c r="E116" s="13">
        <v>-0.33333333333333298</v>
      </c>
    </row>
    <row r="117" spans="1:5" x14ac:dyDescent="0.25">
      <c r="A117" s="193"/>
      <c r="B117" s="11" t="s">
        <v>86</v>
      </c>
      <c r="C117" s="12">
        <v>16</v>
      </c>
      <c r="D117" s="12">
        <v>18</v>
      </c>
      <c r="E117" s="13">
        <v>-0.11111111111111099</v>
      </c>
    </row>
    <row r="118" spans="1:5" x14ac:dyDescent="0.25">
      <c r="A118" s="191" t="s">
        <v>82</v>
      </c>
      <c r="B118" s="11" t="s">
        <v>87</v>
      </c>
      <c r="C118" s="12">
        <v>5</v>
      </c>
      <c r="D118" s="16"/>
      <c r="E118" s="13">
        <v>0</v>
      </c>
    </row>
    <row r="119" spans="1:5" x14ac:dyDescent="0.25">
      <c r="A119" s="193"/>
      <c r="B119" s="11" t="s">
        <v>86</v>
      </c>
      <c r="C119" s="12">
        <v>13</v>
      </c>
      <c r="D119" s="12">
        <v>10</v>
      </c>
      <c r="E119" s="13">
        <v>0.3</v>
      </c>
    </row>
    <row r="120" spans="1:5" x14ac:dyDescent="0.25">
      <c r="A120" s="10" t="s">
        <v>80</v>
      </c>
      <c r="B120" s="15"/>
      <c r="C120" s="12">
        <v>1</v>
      </c>
      <c r="D120" s="12">
        <v>4</v>
      </c>
      <c r="E120" s="13">
        <v>-0.75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1" t="s">
        <v>90</v>
      </c>
      <c r="B124" s="11" t="s">
        <v>91</v>
      </c>
      <c r="C124" s="16"/>
      <c r="D124" s="16"/>
      <c r="E124" s="13">
        <v>0</v>
      </c>
    </row>
    <row r="125" spans="1:5" x14ac:dyDescent="0.25">
      <c r="A125" s="193"/>
      <c r="B125" s="11" t="s">
        <v>92</v>
      </c>
      <c r="C125" s="16"/>
      <c r="D125" s="16"/>
      <c r="E125" s="13">
        <v>0</v>
      </c>
    </row>
    <row r="126" spans="1:5" x14ac:dyDescent="0.25">
      <c r="A126" s="191" t="s">
        <v>93</v>
      </c>
      <c r="B126" s="11" t="s">
        <v>91</v>
      </c>
      <c r="C126" s="12">
        <v>538</v>
      </c>
      <c r="D126" s="12">
        <v>110</v>
      </c>
      <c r="E126" s="13">
        <v>3.8909090909090902</v>
      </c>
    </row>
    <row r="127" spans="1:5" x14ac:dyDescent="0.25">
      <c r="A127" s="193"/>
      <c r="B127" s="11" t="s">
        <v>92</v>
      </c>
      <c r="C127" s="12">
        <v>1002</v>
      </c>
      <c r="D127" s="12">
        <v>893</v>
      </c>
      <c r="E127" s="13">
        <v>0.122060470324748</v>
      </c>
    </row>
    <row r="128" spans="1:5" x14ac:dyDescent="0.25">
      <c r="A128" s="191" t="s">
        <v>94</v>
      </c>
      <c r="B128" s="11" t="s">
        <v>91</v>
      </c>
      <c r="C128" s="12">
        <v>3482</v>
      </c>
      <c r="D128" s="12">
        <v>3533</v>
      </c>
      <c r="E128" s="13">
        <v>-1.4435324087178E-2</v>
      </c>
    </row>
    <row r="129" spans="1:5" x14ac:dyDescent="0.25">
      <c r="A129" s="193"/>
      <c r="B129" s="11" t="s">
        <v>92</v>
      </c>
      <c r="C129" s="12">
        <v>4932</v>
      </c>
      <c r="D129" s="12">
        <v>4920</v>
      </c>
      <c r="E129" s="13">
        <v>2.4390243902438998E-3</v>
      </c>
    </row>
    <row r="130" spans="1:5" x14ac:dyDescent="0.25">
      <c r="A130" s="191" t="s">
        <v>95</v>
      </c>
      <c r="B130" s="11" t="s">
        <v>91</v>
      </c>
      <c r="C130" s="12">
        <v>4</v>
      </c>
      <c r="D130" s="12">
        <v>3</v>
      </c>
      <c r="E130" s="13">
        <v>0.33333333333333298</v>
      </c>
    </row>
    <row r="131" spans="1:5" x14ac:dyDescent="0.25">
      <c r="A131" s="193"/>
      <c r="B131" s="11" t="s">
        <v>92</v>
      </c>
      <c r="C131" s="12">
        <v>4</v>
      </c>
      <c r="D131" s="12">
        <v>3</v>
      </c>
      <c r="E131" s="13">
        <v>0.33333333333333298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1" t="s">
        <v>97</v>
      </c>
      <c r="B135" s="11" t="s">
        <v>98</v>
      </c>
      <c r="C135" s="12">
        <v>144</v>
      </c>
      <c r="D135" s="12">
        <v>122</v>
      </c>
      <c r="E135" s="13">
        <v>0.18032786885245899</v>
      </c>
    </row>
    <row r="136" spans="1:5" x14ac:dyDescent="0.25">
      <c r="A136" s="193"/>
      <c r="B136" s="11" t="s">
        <v>99</v>
      </c>
      <c r="C136" s="16"/>
      <c r="D136" s="16"/>
      <c r="E136" s="13">
        <v>0</v>
      </c>
    </row>
    <row r="137" spans="1:5" x14ac:dyDescent="0.25">
      <c r="A137" s="191" t="s">
        <v>100</v>
      </c>
      <c r="B137" s="11" t="s">
        <v>98</v>
      </c>
      <c r="C137" s="16"/>
      <c r="D137" s="12">
        <v>3</v>
      </c>
      <c r="E137" s="13">
        <v>0</v>
      </c>
    </row>
    <row r="138" spans="1:5" x14ac:dyDescent="0.25">
      <c r="A138" s="193"/>
      <c r="B138" s="11" t="s">
        <v>99</v>
      </c>
      <c r="C138" s="12">
        <v>1</v>
      </c>
      <c r="D138" s="16"/>
      <c r="E138" s="13">
        <v>0</v>
      </c>
    </row>
    <row r="139" spans="1:5" x14ac:dyDescent="0.25">
      <c r="A139" s="191" t="s">
        <v>101</v>
      </c>
      <c r="B139" s="11" t="s">
        <v>98</v>
      </c>
      <c r="C139" s="12">
        <v>5</v>
      </c>
      <c r="D139" s="12">
        <v>3</v>
      </c>
      <c r="E139" s="13">
        <v>0.66666666666666696</v>
      </c>
    </row>
    <row r="140" spans="1:5" x14ac:dyDescent="0.25">
      <c r="A140" s="193"/>
      <c r="B140" s="11" t="s">
        <v>102</v>
      </c>
      <c r="C140" s="16"/>
      <c r="D140" s="12">
        <v>1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152</v>
      </c>
      <c r="D144" s="12">
        <v>178</v>
      </c>
      <c r="E144" s="13">
        <v>-0.14606741573033699</v>
      </c>
    </row>
    <row r="145" spans="1:5" x14ac:dyDescent="0.25">
      <c r="A145" s="191" t="s">
        <v>105</v>
      </c>
      <c r="B145" s="11" t="s">
        <v>106</v>
      </c>
      <c r="C145" s="16"/>
      <c r="D145" s="12">
        <v>6</v>
      </c>
      <c r="E145" s="13">
        <v>0</v>
      </c>
    </row>
    <row r="146" spans="1:5" x14ac:dyDescent="0.25">
      <c r="A146" s="192"/>
      <c r="B146" s="11" t="s">
        <v>107</v>
      </c>
      <c r="C146" s="12">
        <v>121</v>
      </c>
      <c r="D146" s="12">
        <v>136</v>
      </c>
      <c r="E146" s="13">
        <v>-0.110294117647059</v>
      </c>
    </row>
    <row r="147" spans="1:5" x14ac:dyDescent="0.25">
      <c r="A147" s="192"/>
      <c r="B147" s="11" t="s">
        <v>108</v>
      </c>
      <c r="C147" s="12">
        <v>7</v>
      </c>
      <c r="D147" s="12">
        <v>10</v>
      </c>
      <c r="E147" s="13">
        <v>-0.3</v>
      </c>
    </row>
    <row r="148" spans="1:5" x14ac:dyDescent="0.25">
      <c r="A148" s="192"/>
      <c r="B148" s="11" t="s">
        <v>109</v>
      </c>
      <c r="C148" s="16"/>
      <c r="D148" s="12">
        <v>2</v>
      </c>
      <c r="E148" s="13">
        <v>0</v>
      </c>
    </row>
    <row r="149" spans="1:5" x14ac:dyDescent="0.25">
      <c r="A149" s="192"/>
      <c r="B149" s="11" t="s">
        <v>110</v>
      </c>
      <c r="C149" s="12">
        <v>22</v>
      </c>
      <c r="D149" s="12">
        <v>18</v>
      </c>
      <c r="E149" s="13">
        <v>0.22222222222222199</v>
      </c>
    </row>
    <row r="150" spans="1:5" x14ac:dyDescent="0.25">
      <c r="A150" s="193"/>
      <c r="B150" s="11" t="s">
        <v>111</v>
      </c>
      <c r="C150" s="12">
        <v>2</v>
      </c>
      <c r="D150" s="12">
        <v>6</v>
      </c>
      <c r="E150" s="13">
        <v>-0.66666666666666696</v>
      </c>
    </row>
    <row r="151" spans="1:5" x14ac:dyDescent="0.25">
      <c r="A151" s="191" t="s">
        <v>112</v>
      </c>
      <c r="B151" s="11" t="s">
        <v>113</v>
      </c>
      <c r="C151" s="12">
        <v>32</v>
      </c>
      <c r="D151" s="12">
        <v>58</v>
      </c>
      <c r="E151" s="13">
        <v>-0.44827586206896503</v>
      </c>
    </row>
    <row r="152" spans="1:5" x14ac:dyDescent="0.25">
      <c r="A152" s="193"/>
      <c r="B152" s="11" t="s">
        <v>114</v>
      </c>
      <c r="C152" s="12">
        <v>122</v>
      </c>
      <c r="D152" s="12">
        <v>125</v>
      </c>
      <c r="E152" s="13">
        <v>-2.4E-2</v>
      </c>
    </row>
    <row r="153" spans="1:5" x14ac:dyDescent="0.25">
      <c r="A153" s="191" t="s">
        <v>115</v>
      </c>
      <c r="B153" s="11" t="s">
        <v>19</v>
      </c>
      <c r="C153" s="12">
        <v>38</v>
      </c>
      <c r="D153" s="12">
        <v>45</v>
      </c>
      <c r="E153" s="13">
        <v>-0.155555555555556</v>
      </c>
    </row>
    <row r="154" spans="1:5" x14ac:dyDescent="0.25">
      <c r="A154" s="193"/>
      <c r="B154" s="11" t="s">
        <v>23</v>
      </c>
      <c r="C154" s="12">
        <v>36</v>
      </c>
      <c r="D154" s="12">
        <v>40</v>
      </c>
      <c r="E154" s="13">
        <v>-0.1</v>
      </c>
    </row>
    <row r="155" spans="1:5" x14ac:dyDescent="0.25">
      <c r="A155" s="10" t="s">
        <v>116</v>
      </c>
      <c r="B155" s="15"/>
      <c r="C155" s="16"/>
      <c r="D155" s="16"/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1" t="s">
        <v>118</v>
      </c>
      <c r="B159" s="11" t="s">
        <v>119</v>
      </c>
      <c r="C159" s="12">
        <v>692</v>
      </c>
      <c r="D159" s="12">
        <v>789</v>
      </c>
      <c r="E159" s="13">
        <v>-0.122940430925222</v>
      </c>
    </row>
    <row r="160" spans="1:5" x14ac:dyDescent="0.25">
      <c r="A160" s="192"/>
      <c r="B160" s="11" t="s">
        <v>120</v>
      </c>
      <c r="C160" s="12">
        <v>573</v>
      </c>
      <c r="D160" s="12">
        <v>573</v>
      </c>
      <c r="E160" s="13">
        <v>0</v>
      </c>
    </row>
    <row r="161" spans="1:5" x14ac:dyDescent="0.25">
      <c r="A161" s="192"/>
      <c r="B161" s="11" t="s">
        <v>121</v>
      </c>
      <c r="C161" s="12">
        <v>491</v>
      </c>
      <c r="D161" s="12">
        <v>458</v>
      </c>
      <c r="E161" s="13">
        <v>7.2052401746724906E-2</v>
      </c>
    </row>
    <row r="162" spans="1:5" x14ac:dyDescent="0.25">
      <c r="A162" s="192"/>
      <c r="B162" s="11" t="s">
        <v>122</v>
      </c>
      <c r="C162" s="12">
        <v>26</v>
      </c>
      <c r="D162" s="12">
        <v>26</v>
      </c>
      <c r="E162" s="13">
        <v>0</v>
      </c>
    </row>
    <row r="163" spans="1:5" x14ac:dyDescent="0.25">
      <c r="A163" s="192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2"/>
      <c r="B164" s="11" t="s">
        <v>124</v>
      </c>
      <c r="C164" s="12">
        <v>23</v>
      </c>
      <c r="D164" s="12">
        <v>26</v>
      </c>
      <c r="E164" s="13">
        <v>-0.115384615384615</v>
      </c>
    </row>
    <row r="165" spans="1:5" x14ac:dyDescent="0.25">
      <c r="A165" s="192"/>
      <c r="B165" s="11" t="s">
        <v>125</v>
      </c>
      <c r="C165" s="12">
        <v>736</v>
      </c>
      <c r="D165" s="12">
        <v>765</v>
      </c>
      <c r="E165" s="13">
        <v>-3.7908496732026099E-2</v>
      </c>
    </row>
    <row r="166" spans="1:5" x14ac:dyDescent="0.25">
      <c r="A166" s="192"/>
      <c r="B166" s="11" t="s">
        <v>126</v>
      </c>
      <c r="C166" s="12">
        <v>2</v>
      </c>
      <c r="D166" s="12">
        <v>2</v>
      </c>
      <c r="E166" s="13">
        <v>0</v>
      </c>
    </row>
    <row r="167" spans="1:5" x14ac:dyDescent="0.25">
      <c r="A167" s="192"/>
      <c r="B167" s="11" t="s">
        <v>127</v>
      </c>
      <c r="C167" s="12">
        <v>257</v>
      </c>
      <c r="D167" s="12">
        <v>247</v>
      </c>
      <c r="E167" s="13">
        <v>4.0485829959514198E-2</v>
      </c>
    </row>
    <row r="168" spans="1:5" x14ac:dyDescent="0.25">
      <c r="A168" s="192"/>
      <c r="B168" s="11" t="s">
        <v>128</v>
      </c>
      <c r="C168" s="12">
        <v>1631</v>
      </c>
      <c r="D168" s="12">
        <v>1375</v>
      </c>
      <c r="E168" s="13">
        <v>0.186181818181818</v>
      </c>
    </row>
    <row r="169" spans="1:5" x14ac:dyDescent="0.25">
      <c r="A169" s="192"/>
      <c r="B169" s="11" t="s">
        <v>129</v>
      </c>
      <c r="C169" s="12">
        <v>63</v>
      </c>
      <c r="D169" s="12">
        <v>55</v>
      </c>
      <c r="E169" s="13">
        <v>0.145454545454545</v>
      </c>
    </row>
    <row r="170" spans="1:5" x14ac:dyDescent="0.25">
      <c r="A170" s="192"/>
      <c r="B170" s="11" t="s">
        <v>130</v>
      </c>
      <c r="C170" s="12">
        <v>474</v>
      </c>
      <c r="D170" s="12">
        <v>517</v>
      </c>
      <c r="E170" s="13">
        <v>-8.3172147001934205E-2</v>
      </c>
    </row>
    <row r="171" spans="1:5" x14ac:dyDescent="0.25">
      <c r="A171" s="192"/>
      <c r="B171" s="11" t="s">
        <v>131</v>
      </c>
      <c r="C171" s="12">
        <v>5</v>
      </c>
      <c r="D171" s="12">
        <v>2</v>
      </c>
      <c r="E171" s="13">
        <v>1.5</v>
      </c>
    </row>
    <row r="172" spans="1:5" x14ac:dyDescent="0.25">
      <c r="A172" s="192"/>
      <c r="B172" s="11" t="s">
        <v>132</v>
      </c>
      <c r="C172" s="12">
        <v>1</v>
      </c>
      <c r="D172" s="12">
        <v>6</v>
      </c>
      <c r="E172" s="13">
        <v>-0.83333333333333304</v>
      </c>
    </row>
    <row r="173" spans="1:5" x14ac:dyDescent="0.25">
      <c r="A173" s="192"/>
      <c r="B173" s="11" t="s">
        <v>133</v>
      </c>
      <c r="C173" s="12">
        <v>9</v>
      </c>
      <c r="D173" s="12">
        <v>16</v>
      </c>
      <c r="E173" s="13">
        <v>-0.4375</v>
      </c>
    </row>
    <row r="174" spans="1:5" x14ac:dyDescent="0.25">
      <c r="A174" s="192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2"/>
      <c r="B175" s="11" t="s">
        <v>135</v>
      </c>
      <c r="C175" s="12">
        <v>37</v>
      </c>
      <c r="D175" s="12">
        <v>34</v>
      </c>
      <c r="E175" s="13">
        <v>8.8235294117647106E-2</v>
      </c>
    </row>
    <row r="176" spans="1:5" x14ac:dyDescent="0.25">
      <c r="A176" s="192"/>
      <c r="B176" s="11" t="s">
        <v>136</v>
      </c>
      <c r="C176" s="12">
        <v>1178</v>
      </c>
      <c r="D176" s="12">
        <v>1168</v>
      </c>
      <c r="E176" s="13">
        <v>8.5616438356164396E-3</v>
      </c>
    </row>
    <row r="177" spans="1:5" x14ac:dyDescent="0.25">
      <c r="A177" s="192"/>
      <c r="B177" s="11" t="s">
        <v>137</v>
      </c>
      <c r="C177" s="12">
        <v>940</v>
      </c>
      <c r="D177" s="12">
        <v>784</v>
      </c>
      <c r="E177" s="13">
        <v>0.198979591836735</v>
      </c>
    </row>
    <row r="178" spans="1:5" x14ac:dyDescent="0.25">
      <c r="A178" s="192"/>
      <c r="B178" s="11" t="s">
        <v>138</v>
      </c>
      <c r="C178" s="12">
        <v>456</v>
      </c>
      <c r="D178" s="12">
        <v>412</v>
      </c>
      <c r="E178" s="13">
        <v>0.106796116504854</v>
      </c>
    </row>
    <row r="179" spans="1:5" x14ac:dyDescent="0.25">
      <c r="A179" s="192"/>
      <c r="B179" s="11" t="s">
        <v>139</v>
      </c>
      <c r="C179" s="12">
        <v>638</v>
      </c>
      <c r="D179" s="12">
        <v>561</v>
      </c>
      <c r="E179" s="13">
        <v>0.13725490196078399</v>
      </c>
    </row>
    <row r="180" spans="1:5" x14ac:dyDescent="0.25">
      <c r="A180" s="192"/>
      <c r="B180" s="11" t="s">
        <v>140</v>
      </c>
      <c r="C180" s="12">
        <v>61</v>
      </c>
      <c r="D180" s="12">
        <v>58</v>
      </c>
      <c r="E180" s="13">
        <v>5.1724137931034503E-2</v>
      </c>
    </row>
    <row r="181" spans="1:5" x14ac:dyDescent="0.25">
      <c r="A181" s="192"/>
      <c r="B181" s="11" t="s">
        <v>141</v>
      </c>
      <c r="C181" s="12">
        <v>8</v>
      </c>
      <c r="D181" s="12">
        <v>5</v>
      </c>
      <c r="E181" s="13">
        <v>0.6</v>
      </c>
    </row>
    <row r="182" spans="1:5" x14ac:dyDescent="0.25">
      <c r="A182" s="192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92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2"/>
      <c r="B184" s="11" t="s">
        <v>144</v>
      </c>
      <c r="C184" s="12">
        <v>1</v>
      </c>
      <c r="D184" s="12">
        <v>2</v>
      </c>
      <c r="E184" s="13">
        <v>-0.5</v>
      </c>
    </row>
    <row r="185" spans="1:5" x14ac:dyDescent="0.25">
      <c r="A185" s="192"/>
      <c r="B185" s="11" t="s">
        <v>145</v>
      </c>
      <c r="C185" s="12">
        <v>12</v>
      </c>
      <c r="D185" s="12">
        <v>10</v>
      </c>
      <c r="E185" s="13">
        <v>0.2</v>
      </c>
    </row>
    <row r="186" spans="1:5" x14ac:dyDescent="0.25">
      <c r="A186" s="192"/>
      <c r="B186" s="11" t="s">
        <v>146</v>
      </c>
      <c r="C186" s="12">
        <v>1</v>
      </c>
      <c r="D186" s="12">
        <v>2</v>
      </c>
      <c r="E186" s="13">
        <v>-0.5</v>
      </c>
    </row>
    <row r="187" spans="1:5" x14ac:dyDescent="0.25">
      <c r="A187" s="192"/>
      <c r="B187" s="11" t="s">
        <v>147</v>
      </c>
      <c r="C187" s="12">
        <v>132</v>
      </c>
      <c r="D187" s="12">
        <v>182</v>
      </c>
      <c r="E187" s="13">
        <v>-0.27472527472527503</v>
      </c>
    </row>
    <row r="188" spans="1:5" x14ac:dyDescent="0.25">
      <c r="A188" s="192"/>
      <c r="B188" s="11" t="s">
        <v>148</v>
      </c>
      <c r="C188" s="12">
        <v>9</v>
      </c>
      <c r="D188" s="12">
        <v>3</v>
      </c>
      <c r="E188" s="13">
        <v>2</v>
      </c>
    </row>
    <row r="189" spans="1:5" x14ac:dyDescent="0.25">
      <c r="A189" s="192"/>
      <c r="B189" s="11" t="s">
        <v>149</v>
      </c>
      <c r="C189" s="12">
        <v>15</v>
      </c>
      <c r="D189" s="12">
        <v>13</v>
      </c>
      <c r="E189" s="13">
        <v>0.15384615384615399</v>
      </c>
    </row>
    <row r="190" spans="1:5" x14ac:dyDescent="0.25">
      <c r="A190" s="192"/>
      <c r="B190" s="11" t="s">
        <v>150</v>
      </c>
      <c r="C190" s="12">
        <v>24</v>
      </c>
      <c r="D190" s="12">
        <v>28</v>
      </c>
      <c r="E190" s="13">
        <v>-0.14285714285714299</v>
      </c>
    </row>
    <row r="191" spans="1:5" x14ac:dyDescent="0.25">
      <c r="A191" s="192"/>
      <c r="B191" s="11" t="s">
        <v>151</v>
      </c>
      <c r="C191" s="12">
        <v>385</v>
      </c>
      <c r="D191" s="12">
        <v>338</v>
      </c>
      <c r="E191" s="13">
        <v>0.13905325443787001</v>
      </c>
    </row>
    <row r="192" spans="1:5" x14ac:dyDescent="0.25">
      <c r="A192" s="192"/>
      <c r="B192" s="11" t="s">
        <v>152</v>
      </c>
      <c r="C192" s="12">
        <v>5</v>
      </c>
      <c r="D192" s="12">
        <v>0</v>
      </c>
      <c r="E192" s="13">
        <v>0</v>
      </c>
    </row>
    <row r="193" spans="1:5" x14ac:dyDescent="0.25">
      <c r="A193" s="192"/>
      <c r="B193" s="11" t="s">
        <v>153</v>
      </c>
      <c r="C193" s="12">
        <v>178</v>
      </c>
      <c r="D193" s="12">
        <v>164</v>
      </c>
      <c r="E193" s="13">
        <v>8.5365853658536606E-2</v>
      </c>
    </row>
    <row r="194" spans="1:5" x14ac:dyDescent="0.25">
      <c r="A194" s="192"/>
      <c r="B194" s="11" t="s">
        <v>154</v>
      </c>
      <c r="C194" s="12">
        <v>12</v>
      </c>
      <c r="D194" s="12">
        <v>0</v>
      </c>
      <c r="E194" s="13">
        <v>0</v>
      </c>
    </row>
    <row r="195" spans="1:5" x14ac:dyDescent="0.25">
      <c r="A195" s="192"/>
      <c r="B195" s="11" t="s">
        <v>155</v>
      </c>
      <c r="C195" s="12">
        <v>124</v>
      </c>
      <c r="D195" s="12">
        <v>177</v>
      </c>
      <c r="E195" s="13">
        <v>-0.29943502824858698</v>
      </c>
    </row>
    <row r="196" spans="1:5" x14ac:dyDescent="0.25">
      <c r="A196" s="192"/>
      <c r="B196" s="11" t="s">
        <v>156</v>
      </c>
      <c r="C196" s="12">
        <v>13</v>
      </c>
      <c r="D196" s="12">
        <v>10</v>
      </c>
      <c r="E196" s="13">
        <v>0.3</v>
      </c>
    </row>
    <row r="197" spans="1:5" x14ac:dyDescent="0.25">
      <c r="A197" s="192"/>
      <c r="B197" s="11" t="s">
        <v>157</v>
      </c>
      <c r="C197" s="12">
        <v>39</v>
      </c>
      <c r="D197" s="12">
        <v>25</v>
      </c>
      <c r="E197" s="13">
        <v>0.56000000000000005</v>
      </c>
    </row>
    <row r="198" spans="1:5" x14ac:dyDescent="0.25">
      <c r="A198" s="192"/>
      <c r="B198" s="11" t="s">
        <v>158</v>
      </c>
      <c r="C198" s="12">
        <v>288</v>
      </c>
      <c r="D198" s="12">
        <v>271</v>
      </c>
      <c r="E198" s="13">
        <v>6.2730627306273101E-2</v>
      </c>
    </row>
    <row r="199" spans="1:5" x14ac:dyDescent="0.25">
      <c r="A199" s="192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3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91" t="s">
        <v>161</v>
      </c>
      <c r="B201" s="11" t="s">
        <v>162</v>
      </c>
      <c r="C201" s="12">
        <v>730</v>
      </c>
      <c r="D201" s="12">
        <v>826</v>
      </c>
      <c r="E201" s="13">
        <v>-0.116222760290557</v>
      </c>
    </row>
    <row r="202" spans="1:5" x14ac:dyDescent="0.25">
      <c r="A202" s="192"/>
      <c r="B202" s="11" t="s">
        <v>120</v>
      </c>
      <c r="C202" s="12">
        <v>613</v>
      </c>
      <c r="D202" s="12">
        <v>590</v>
      </c>
      <c r="E202" s="13">
        <v>3.8983050847457602E-2</v>
      </c>
    </row>
    <row r="203" spans="1:5" x14ac:dyDescent="0.25">
      <c r="A203" s="192"/>
      <c r="B203" s="11" t="s">
        <v>163</v>
      </c>
      <c r="C203" s="12">
        <v>525</v>
      </c>
      <c r="D203" s="12">
        <v>469</v>
      </c>
      <c r="E203" s="13">
        <v>0.119402985074627</v>
      </c>
    </row>
    <row r="204" spans="1:5" x14ac:dyDescent="0.25">
      <c r="A204" s="192"/>
      <c r="B204" s="11" t="s">
        <v>122</v>
      </c>
      <c r="C204" s="12">
        <v>26</v>
      </c>
      <c r="D204" s="12">
        <v>26</v>
      </c>
      <c r="E204" s="13">
        <v>0</v>
      </c>
    </row>
    <row r="205" spans="1:5" x14ac:dyDescent="0.25">
      <c r="A205" s="192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2"/>
      <c r="B206" s="11" t="s">
        <v>124</v>
      </c>
      <c r="C206" s="12">
        <v>23</v>
      </c>
      <c r="D206" s="12">
        <v>11</v>
      </c>
      <c r="E206" s="13">
        <v>1.0909090909090899</v>
      </c>
    </row>
    <row r="207" spans="1:5" x14ac:dyDescent="0.25">
      <c r="A207" s="192"/>
      <c r="B207" s="11" t="s">
        <v>125</v>
      </c>
      <c r="C207" s="12">
        <v>908</v>
      </c>
      <c r="D207" s="12">
        <v>923</v>
      </c>
      <c r="E207" s="13">
        <v>-1.6251354279523299E-2</v>
      </c>
    </row>
    <row r="208" spans="1:5" x14ac:dyDescent="0.25">
      <c r="A208" s="192"/>
      <c r="B208" s="11" t="s">
        <v>164</v>
      </c>
      <c r="C208" s="12">
        <v>2</v>
      </c>
      <c r="D208" s="12">
        <v>2</v>
      </c>
      <c r="E208" s="13">
        <v>0</v>
      </c>
    </row>
    <row r="209" spans="1:5" x14ac:dyDescent="0.25">
      <c r="A209" s="192"/>
      <c r="B209" s="11" t="s">
        <v>127</v>
      </c>
      <c r="C209" s="12">
        <v>270</v>
      </c>
      <c r="D209" s="12">
        <v>260</v>
      </c>
      <c r="E209" s="13">
        <v>3.8461538461538498E-2</v>
      </c>
    </row>
    <row r="210" spans="1:5" x14ac:dyDescent="0.25">
      <c r="A210" s="192"/>
      <c r="B210" s="11" t="s">
        <v>165</v>
      </c>
      <c r="C210" s="12">
        <v>1701</v>
      </c>
      <c r="D210" s="12">
        <v>1444</v>
      </c>
      <c r="E210" s="13">
        <v>0.17797783933517999</v>
      </c>
    </row>
    <row r="211" spans="1:5" x14ac:dyDescent="0.25">
      <c r="A211" s="192"/>
      <c r="B211" s="11" t="s">
        <v>129</v>
      </c>
      <c r="C211" s="12">
        <v>68</v>
      </c>
      <c r="D211" s="12">
        <v>58</v>
      </c>
      <c r="E211" s="13">
        <v>0.17241379310344801</v>
      </c>
    </row>
    <row r="212" spans="1:5" x14ac:dyDescent="0.25">
      <c r="A212" s="192"/>
      <c r="B212" s="11" t="s">
        <v>130</v>
      </c>
      <c r="C212" s="12">
        <v>497</v>
      </c>
      <c r="D212" s="12">
        <v>534</v>
      </c>
      <c r="E212" s="13">
        <v>-6.9288389513108603E-2</v>
      </c>
    </row>
    <row r="213" spans="1:5" x14ac:dyDescent="0.25">
      <c r="A213" s="192"/>
      <c r="B213" s="11" t="s">
        <v>131</v>
      </c>
      <c r="C213" s="12">
        <v>5</v>
      </c>
      <c r="D213" s="12">
        <v>2</v>
      </c>
      <c r="E213" s="13">
        <v>1.5</v>
      </c>
    </row>
    <row r="214" spans="1:5" x14ac:dyDescent="0.25">
      <c r="A214" s="192"/>
      <c r="B214" s="11" t="s">
        <v>132</v>
      </c>
      <c r="C214" s="12">
        <v>2</v>
      </c>
      <c r="D214" s="12">
        <v>12</v>
      </c>
      <c r="E214" s="13">
        <v>-0.83333333333333304</v>
      </c>
    </row>
    <row r="215" spans="1:5" x14ac:dyDescent="0.25">
      <c r="A215" s="192"/>
      <c r="B215" s="11" t="s">
        <v>133</v>
      </c>
      <c r="C215" s="12">
        <v>14</v>
      </c>
      <c r="D215" s="12">
        <v>25</v>
      </c>
      <c r="E215" s="13">
        <v>-0.44</v>
      </c>
    </row>
    <row r="216" spans="1:5" x14ac:dyDescent="0.25">
      <c r="A216" s="192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2"/>
      <c r="B217" s="11" t="s">
        <v>135</v>
      </c>
      <c r="C217" s="12">
        <v>5</v>
      </c>
      <c r="D217" s="12">
        <v>5</v>
      </c>
      <c r="E217" s="13">
        <v>0</v>
      </c>
    </row>
    <row r="218" spans="1:5" x14ac:dyDescent="0.25">
      <c r="A218" s="192"/>
      <c r="B218" s="11" t="s">
        <v>136</v>
      </c>
      <c r="C218" s="12">
        <v>1178</v>
      </c>
      <c r="D218" s="12">
        <v>1168</v>
      </c>
      <c r="E218" s="13">
        <v>8.5616438356164396E-3</v>
      </c>
    </row>
    <row r="219" spans="1:5" x14ac:dyDescent="0.25">
      <c r="A219" s="192"/>
      <c r="B219" s="11" t="s">
        <v>137</v>
      </c>
      <c r="C219" s="12">
        <v>940</v>
      </c>
      <c r="D219" s="12">
        <v>784</v>
      </c>
      <c r="E219" s="13">
        <v>0.198979591836735</v>
      </c>
    </row>
    <row r="220" spans="1:5" x14ac:dyDescent="0.25">
      <c r="A220" s="192"/>
      <c r="B220" s="11" t="s">
        <v>138</v>
      </c>
      <c r="C220" s="12">
        <v>456</v>
      </c>
      <c r="D220" s="12">
        <v>412</v>
      </c>
      <c r="E220" s="13">
        <v>0.106796116504854</v>
      </c>
    </row>
    <row r="221" spans="1:5" x14ac:dyDescent="0.25">
      <c r="A221" s="192"/>
      <c r="B221" s="11" t="s">
        <v>139</v>
      </c>
      <c r="C221" s="12">
        <v>718</v>
      </c>
      <c r="D221" s="12">
        <v>642</v>
      </c>
      <c r="E221" s="13">
        <v>0.118380062305296</v>
      </c>
    </row>
    <row r="222" spans="1:5" x14ac:dyDescent="0.25">
      <c r="A222" s="192"/>
      <c r="B222" s="11" t="s">
        <v>166</v>
      </c>
      <c r="C222" s="12">
        <v>61</v>
      </c>
      <c r="D222" s="12">
        <v>58</v>
      </c>
      <c r="E222" s="13">
        <v>5.1724137931034503E-2</v>
      </c>
    </row>
    <row r="223" spans="1:5" x14ac:dyDescent="0.25">
      <c r="A223" s="192"/>
      <c r="B223" s="11" t="s">
        <v>141</v>
      </c>
      <c r="C223" s="12">
        <v>9</v>
      </c>
      <c r="D223" s="12">
        <v>5</v>
      </c>
      <c r="E223" s="13">
        <v>0.8</v>
      </c>
    </row>
    <row r="224" spans="1:5" x14ac:dyDescent="0.25">
      <c r="A224" s="192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92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2"/>
      <c r="B226" s="11" t="s">
        <v>144</v>
      </c>
      <c r="C226" s="12">
        <v>1</v>
      </c>
      <c r="D226" s="12">
        <v>2</v>
      </c>
      <c r="E226" s="13">
        <v>-0.5</v>
      </c>
    </row>
    <row r="227" spans="1:5" x14ac:dyDescent="0.25">
      <c r="A227" s="192"/>
      <c r="B227" s="11" t="s">
        <v>167</v>
      </c>
      <c r="C227" s="12">
        <v>12</v>
      </c>
      <c r="D227" s="12">
        <v>10</v>
      </c>
      <c r="E227" s="13">
        <v>0.2</v>
      </c>
    </row>
    <row r="228" spans="1:5" x14ac:dyDescent="0.25">
      <c r="A228" s="192"/>
      <c r="B228" s="11" t="s">
        <v>146</v>
      </c>
      <c r="C228" s="12">
        <v>1</v>
      </c>
      <c r="D228" s="12">
        <v>2</v>
      </c>
      <c r="E228" s="13">
        <v>-0.5</v>
      </c>
    </row>
    <row r="229" spans="1:5" x14ac:dyDescent="0.25">
      <c r="A229" s="192"/>
      <c r="B229" s="11" t="s">
        <v>147</v>
      </c>
      <c r="C229" s="12">
        <v>144</v>
      </c>
      <c r="D229" s="12">
        <v>194</v>
      </c>
      <c r="E229" s="13">
        <v>-0.25773195876288602</v>
      </c>
    </row>
    <row r="230" spans="1:5" x14ac:dyDescent="0.25">
      <c r="A230" s="192"/>
      <c r="B230" s="11" t="s">
        <v>148</v>
      </c>
      <c r="C230" s="12">
        <v>9</v>
      </c>
      <c r="D230" s="12">
        <v>3</v>
      </c>
      <c r="E230" s="13">
        <v>2</v>
      </c>
    </row>
    <row r="231" spans="1:5" x14ac:dyDescent="0.25">
      <c r="A231" s="192"/>
      <c r="B231" s="11" t="s">
        <v>149</v>
      </c>
      <c r="C231" s="12">
        <v>15</v>
      </c>
      <c r="D231" s="12">
        <v>13</v>
      </c>
      <c r="E231" s="13">
        <v>0.15384615384615399</v>
      </c>
    </row>
    <row r="232" spans="1:5" x14ac:dyDescent="0.25">
      <c r="A232" s="192"/>
      <c r="B232" s="11" t="s">
        <v>150</v>
      </c>
      <c r="C232" s="12">
        <v>24</v>
      </c>
      <c r="D232" s="12">
        <v>28</v>
      </c>
      <c r="E232" s="13">
        <v>-0.14285714285714299</v>
      </c>
    </row>
    <row r="233" spans="1:5" x14ac:dyDescent="0.25">
      <c r="A233" s="192"/>
      <c r="B233" s="11" t="s">
        <v>151</v>
      </c>
      <c r="C233" s="12">
        <v>401</v>
      </c>
      <c r="D233" s="12">
        <v>352</v>
      </c>
      <c r="E233" s="13">
        <v>0.139204545454545</v>
      </c>
    </row>
    <row r="234" spans="1:5" x14ac:dyDescent="0.25">
      <c r="A234" s="192"/>
      <c r="B234" s="11" t="s">
        <v>152</v>
      </c>
      <c r="C234" s="12">
        <v>5</v>
      </c>
      <c r="D234" s="12">
        <v>0</v>
      </c>
      <c r="E234" s="13">
        <v>0</v>
      </c>
    </row>
    <row r="235" spans="1:5" x14ac:dyDescent="0.25">
      <c r="A235" s="192"/>
      <c r="B235" s="11" t="s">
        <v>153</v>
      </c>
      <c r="C235" s="12">
        <v>180</v>
      </c>
      <c r="D235" s="12">
        <v>164</v>
      </c>
      <c r="E235" s="13">
        <v>9.7560975609756101E-2</v>
      </c>
    </row>
    <row r="236" spans="1:5" x14ac:dyDescent="0.25">
      <c r="A236" s="192"/>
      <c r="B236" s="11" t="s">
        <v>154</v>
      </c>
      <c r="C236" s="12">
        <v>12</v>
      </c>
      <c r="D236" s="12">
        <v>0</v>
      </c>
      <c r="E236" s="13">
        <v>0</v>
      </c>
    </row>
    <row r="237" spans="1:5" x14ac:dyDescent="0.25">
      <c r="A237" s="192"/>
      <c r="B237" s="11" t="s">
        <v>155</v>
      </c>
      <c r="C237" s="12">
        <v>131</v>
      </c>
      <c r="D237" s="12">
        <v>182</v>
      </c>
      <c r="E237" s="13">
        <v>-0.28021978021978</v>
      </c>
    </row>
    <row r="238" spans="1:5" x14ac:dyDescent="0.25">
      <c r="A238" s="192"/>
      <c r="B238" s="11" t="s">
        <v>156</v>
      </c>
      <c r="C238" s="12">
        <v>13</v>
      </c>
      <c r="D238" s="12">
        <v>26</v>
      </c>
      <c r="E238" s="13">
        <v>-0.5</v>
      </c>
    </row>
    <row r="239" spans="1:5" x14ac:dyDescent="0.25">
      <c r="A239" s="192"/>
      <c r="B239" s="11" t="s">
        <v>157</v>
      </c>
      <c r="C239" s="12">
        <v>39</v>
      </c>
      <c r="D239" s="12">
        <v>25</v>
      </c>
      <c r="E239" s="13">
        <v>0.56000000000000005</v>
      </c>
    </row>
    <row r="240" spans="1:5" x14ac:dyDescent="0.25">
      <c r="A240" s="192"/>
      <c r="B240" s="11" t="s">
        <v>158</v>
      </c>
      <c r="C240" s="12">
        <v>292</v>
      </c>
      <c r="D240" s="12">
        <v>271</v>
      </c>
      <c r="E240" s="13">
        <v>7.7490774907749096E-2</v>
      </c>
    </row>
    <row r="241" spans="1:5" x14ac:dyDescent="0.25">
      <c r="A241" s="192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3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6"/>
      <c r="D246" s="16"/>
      <c r="E246" s="13">
        <v>0</v>
      </c>
    </row>
    <row r="247" spans="1:5" x14ac:dyDescent="0.25">
      <c r="A247" s="10" t="s">
        <v>170</v>
      </c>
      <c r="B247" s="15"/>
      <c r="C247" s="16"/>
      <c r="D247" s="16"/>
      <c r="E247" s="13">
        <v>0</v>
      </c>
    </row>
    <row r="248" spans="1:5" x14ac:dyDescent="0.25">
      <c r="A248" s="10" t="s">
        <v>171</v>
      </c>
      <c r="B248" s="15"/>
      <c r="C248" s="12">
        <v>111</v>
      </c>
      <c r="D248" s="12">
        <v>119</v>
      </c>
      <c r="E248" s="13">
        <v>-6.7226890756302504E-2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104</v>
      </c>
      <c r="D252" s="12">
        <v>70</v>
      </c>
      <c r="E252" s="13">
        <v>0.48571428571428599</v>
      </c>
    </row>
    <row r="253" spans="1:5" x14ac:dyDescent="0.25">
      <c r="A253" s="191" t="s">
        <v>174</v>
      </c>
      <c r="B253" s="11" t="s">
        <v>175</v>
      </c>
      <c r="C253" s="12">
        <v>4</v>
      </c>
      <c r="D253" s="12">
        <v>6</v>
      </c>
      <c r="E253" s="13">
        <v>-0.33333333333333298</v>
      </c>
    </row>
    <row r="254" spans="1:5" x14ac:dyDescent="0.25">
      <c r="A254" s="192"/>
      <c r="B254" s="11" t="s">
        <v>176</v>
      </c>
      <c r="C254" s="12">
        <v>4</v>
      </c>
      <c r="D254" s="12">
        <v>17</v>
      </c>
      <c r="E254" s="13">
        <v>-0.76470588235294101</v>
      </c>
    </row>
    <row r="255" spans="1:5" x14ac:dyDescent="0.25">
      <c r="A255" s="193"/>
      <c r="B255" s="11" t="s">
        <v>177</v>
      </c>
      <c r="C255" s="12">
        <v>2</v>
      </c>
      <c r="D255" s="12">
        <v>6</v>
      </c>
      <c r="E255" s="13">
        <v>-0.66666666666666696</v>
      </c>
    </row>
    <row r="256" spans="1:5" x14ac:dyDescent="0.25">
      <c r="A256" s="10" t="s">
        <v>178</v>
      </c>
      <c r="B256" s="15"/>
      <c r="C256" s="16"/>
      <c r="D256" s="16"/>
      <c r="E256" s="13">
        <v>0</v>
      </c>
    </row>
    <row r="257" spans="1:5" x14ac:dyDescent="0.25">
      <c r="A257" s="10" t="s">
        <v>179</v>
      </c>
      <c r="B257" s="15"/>
      <c r="C257" s="16"/>
      <c r="D257" s="16"/>
      <c r="E257" s="13">
        <v>0</v>
      </c>
    </row>
    <row r="258" spans="1:5" x14ac:dyDescent="0.25">
      <c r="A258" s="10" t="s">
        <v>111</v>
      </c>
      <c r="B258" s="15"/>
      <c r="C258" s="12">
        <v>276</v>
      </c>
      <c r="D258" s="12">
        <v>171</v>
      </c>
      <c r="E258" s="13">
        <v>0.61403508771929804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9</v>
      </c>
      <c r="D262" s="12">
        <v>46</v>
      </c>
      <c r="E262" s="13">
        <v>-0.80434782608695599</v>
      </c>
    </row>
    <row r="263" spans="1:5" x14ac:dyDescent="0.25">
      <c r="A263" s="191" t="s">
        <v>69</v>
      </c>
      <c r="B263" s="11" t="s">
        <v>182</v>
      </c>
      <c r="C263" s="12">
        <v>38</v>
      </c>
      <c r="D263" s="12">
        <v>108</v>
      </c>
      <c r="E263" s="13">
        <v>-0.64814814814814803</v>
      </c>
    </row>
    <row r="264" spans="1:5" x14ac:dyDescent="0.25">
      <c r="A264" s="193"/>
      <c r="B264" s="11" t="s">
        <v>111</v>
      </c>
      <c r="C264" s="12">
        <v>354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1</v>
      </c>
      <c r="E265" s="13">
        <v>-1</v>
      </c>
    </row>
    <row r="266" spans="1:5" x14ac:dyDescent="0.25">
      <c r="A266" s="10" t="s">
        <v>184</v>
      </c>
      <c r="B266" s="15"/>
      <c r="C266" s="12">
        <v>0</v>
      </c>
      <c r="D266" s="12">
        <v>1</v>
      </c>
      <c r="E266" s="13">
        <v>-1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1" t="s">
        <v>187</v>
      </c>
      <c r="B271" s="11" t="s">
        <v>188</v>
      </c>
      <c r="C271" s="12">
        <v>0</v>
      </c>
      <c r="D271" s="12">
        <v>1</v>
      </c>
      <c r="E271" s="13">
        <v>-1</v>
      </c>
    </row>
    <row r="272" spans="1:5" x14ac:dyDescent="0.25">
      <c r="A272" s="193"/>
      <c r="B272" s="11" t="s">
        <v>189</v>
      </c>
      <c r="C272" s="12">
        <v>10</v>
      </c>
      <c r="D272" s="12">
        <v>18</v>
      </c>
      <c r="E272" s="13">
        <v>-0.44444444444444398</v>
      </c>
    </row>
    <row r="273" spans="1:5" x14ac:dyDescent="0.25">
      <c r="A273" s="10" t="s">
        <v>190</v>
      </c>
      <c r="B273" s="15"/>
      <c r="C273" s="12">
        <v>10</v>
      </c>
      <c r="D273" s="12">
        <v>4</v>
      </c>
      <c r="E273" s="13">
        <v>1.5</v>
      </c>
    </row>
    <row r="274" spans="1:5" x14ac:dyDescent="0.25">
      <c r="A274" s="10" t="s">
        <v>191</v>
      </c>
      <c r="B274" s="15"/>
      <c r="C274" s="12">
        <v>0</v>
      </c>
      <c r="D274" s="16"/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6"/>
      <c r="D278" s="16"/>
      <c r="E278" s="13">
        <v>0</v>
      </c>
    </row>
    <row r="279" spans="1:5" x14ac:dyDescent="0.25">
      <c r="A279" s="10" t="s">
        <v>194</v>
      </c>
      <c r="B279" s="15"/>
      <c r="C279" s="16"/>
      <c r="D279" s="16"/>
      <c r="E279" s="13">
        <v>0</v>
      </c>
    </row>
    <row r="280" spans="1:5" x14ac:dyDescent="0.25">
      <c r="A280" s="10" t="s">
        <v>195</v>
      </c>
      <c r="B280" s="15"/>
      <c r="C280" s="16"/>
      <c r="D280" s="16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8" t="s">
        <v>198</v>
      </c>
      <c r="B283" s="11" t="s">
        <v>199</v>
      </c>
      <c r="C283" s="16"/>
      <c r="D283" s="16"/>
      <c r="E283" s="21"/>
    </row>
    <row r="284" spans="1:5" x14ac:dyDescent="0.25">
      <c r="A284" s="189"/>
      <c r="B284" s="11" t="s">
        <v>200</v>
      </c>
      <c r="C284" s="12">
        <v>424</v>
      </c>
      <c r="D284" s="12">
        <v>497</v>
      </c>
      <c r="E284" s="22">
        <v>0</v>
      </c>
    </row>
    <row r="285" spans="1:5" x14ac:dyDescent="0.25">
      <c r="A285" s="190"/>
      <c r="B285" s="11" t="s">
        <v>201</v>
      </c>
      <c r="C285" s="16"/>
      <c r="D285" s="16"/>
      <c r="E285" s="21"/>
    </row>
    <row r="286" spans="1:5" x14ac:dyDescent="0.25">
      <c r="A286" s="188" t="s">
        <v>202</v>
      </c>
      <c r="B286" s="11" t="s">
        <v>203</v>
      </c>
      <c r="C286" s="16"/>
      <c r="D286" s="16"/>
      <c r="E286" s="21"/>
    </row>
    <row r="287" spans="1:5" x14ac:dyDescent="0.25">
      <c r="A287" s="189"/>
      <c r="B287" s="11" t="s">
        <v>204</v>
      </c>
      <c r="C287" s="12">
        <v>6</v>
      </c>
      <c r="D287" s="12">
        <v>6</v>
      </c>
      <c r="E287" s="22">
        <v>0</v>
      </c>
    </row>
    <row r="288" spans="1:5" x14ac:dyDescent="0.25">
      <c r="A288" s="190"/>
      <c r="B288" s="11" t="s">
        <v>205</v>
      </c>
      <c r="C288" s="16"/>
      <c r="D288" s="16"/>
      <c r="E288" s="21"/>
    </row>
    <row r="289" spans="1:5" x14ac:dyDescent="0.25">
      <c r="A289" s="20" t="s">
        <v>206</v>
      </c>
      <c r="B289" s="11" t="s">
        <v>207</v>
      </c>
      <c r="C289" s="12">
        <v>36</v>
      </c>
      <c r="D289" s="12">
        <v>65</v>
      </c>
      <c r="E289" s="22">
        <v>43</v>
      </c>
    </row>
    <row r="290" spans="1:5" x14ac:dyDescent="0.25">
      <c r="A290" s="188" t="s">
        <v>208</v>
      </c>
      <c r="B290" s="11" t="s">
        <v>209</v>
      </c>
      <c r="C290" s="12">
        <v>31</v>
      </c>
      <c r="D290" s="12">
        <v>33</v>
      </c>
      <c r="E290" s="22">
        <v>2</v>
      </c>
    </row>
    <row r="291" spans="1:5" x14ac:dyDescent="0.25">
      <c r="A291" s="189"/>
      <c r="B291" s="11" t="s">
        <v>210</v>
      </c>
      <c r="C291" s="16"/>
      <c r="D291" s="16"/>
      <c r="E291" s="21"/>
    </row>
    <row r="292" spans="1:5" x14ac:dyDescent="0.25">
      <c r="A292" s="190"/>
      <c r="B292" s="11" t="s">
        <v>211</v>
      </c>
      <c r="C292" s="12">
        <v>2</v>
      </c>
      <c r="D292" s="12">
        <v>2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6"/>
      <c r="D293" s="16"/>
      <c r="E293" s="21"/>
    </row>
    <row r="294" spans="1:5" x14ac:dyDescent="0.25">
      <c r="A294" s="188" t="s">
        <v>214</v>
      </c>
      <c r="B294" s="11" t="s">
        <v>205</v>
      </c>
      <c r="C294" s="16"/>
      <c r="D294" s="16"/>
      <c r="E294" s="21"/>
    </row>
    <row r="295" spans="1:5" x14ac:dyDescent="0.25">
      <c r="A295" s="189"/>
      <c r="B295" s="11" t="s">
        <v>215</v>
      </c>
      <c r="C295" s="12">
        <v>21</v>
      </c>
      <c r="D295" s="12">
        <v>27</v>
      </c>
      <c r="E295" s="22">
        <v>6</v>
      </c>
    </row>
    <row r="296" spans="1:5" x14ac:dyDescent="0.25">
      <c r="A296" s="190"/>
      <c r="B296" s="11" t="s">
        <v>216</v>
      </c>
      <c r="C296" s="16"/>
      <c r="D296" s="16"/>
      <c r="E296" s="21"/>
    </row>
    <row r="297" spans="1:5" x14ac:dyDescent="0.25">
      <c r="A297" s="188" t="s">
        <v>217</v>
      </c>
      <c r="B297" s="11" t="s">
        <v>218</v>
      </c>
      <c r="C297" s="12">
        <v>57</v>
      </c>
      <c r="D297" s="12">
        <v>51</v>
      </c>
      <c r="E297" s="22">
        <v>24</v>
      </c>
    </row>
    <row r="298" spans="1:5" x14ac:dyDescent="0.25">
      <c r="A298" s="189"/>
      <c r="B298" s="11" t="s">
        <v>219</v>
      </c>
      <c r="C298" s="16"/>
      <c r="D298" s="16"/>
      <c r="E298" s="21"/>
    </row>
    <row r="299" spans="1:5" x14ac:dyDescent="0.25">
      <c r="A299" s="189"/>
      <c r="B299" s="11" t="s">
        <v>220</v>
      </c>
      <c r="C299" s="12">
        <v>286</v>
      </c>
      <c r="D299" s="12">
        <v>406</v>
      </c>
      <c r="E299" s="22">
        <v>161</v>
      </c>
    </row>
    <row r="300" spans="1:5" x14ac:dyDescent="0.25">
      <c r="A300" s="189"/>
      <c r="B300" s="11" t="s">
        <v>221</v>
      </c>
      <c r="C300" s="12">
        <v>320</v>
      </c>
      <c r="D300" s="12">
        <v>397</v>
      </c>
      <c r="E300" s="22">
        <v>0</v>
      </c>
    </row>
    <row r="301" spans="1:5" x14ac:dyDescent="0.25">
      <c r="A301" s="189"/>
      <c r="B301" s="11" t="s">
        <v>222</v>
      </c>
      <c r="C301" s="12">
        <v>272</v>
      </c>
      <c r="D301" s="12">
        <v>209</v>
      </c>
      <c r="E301" s="22">
        <v>54</v>
      </c>
    </row>
    <row r="302" spans="1:5" x14ac:dyDescent="0.25">
      <c r="A302" s="189"/>
      <c r="B302" s="11" t="s">
        <v>223</v>
      </c>
      <c r="C302" s="12">
        <v>323</v>
      </c>
      <c r="D302" s="12">
        <v>435</v>
      </c>
      <c r="E302" s="22">
        <v>224</v>
      </c>
    </row>
    <row r="303" spans="1:5" x14ac:dyDescent="0.25">
      <c r="A303" s="189"/>
      <c r="B303" s="11" t="s">
        <v>224</v>
      </c>
      <c r="C303" s="12">
        <v>69</v>
      </c>
      <c r="D303" s="12">
        <v>97</v>
      </c>
      <c r="E303" s="22">
        <v>0</v>
      </c>
    </row>
    <row r="304" spans="1:5" x14ac:dyDescent="0.25">
      <c r="A304" s="189"/>
      <c r="B304" s="11" t="s">
        <v>225</v>
      </c>
      <c r="C304" s="12">
        <v>4</v>
      </c>
      <c r="D304" s="12">
        <v>3</v>
      </c>
      <c r="E304" s="22">
        <v>0</v>
      </c>
    </row>
    <row r="305" spans="1:5" x14ac:dyDescent="0.25">
      <c r="A305" s="189"/>
      <c r="B305" s="11" t="s">
        <v>226</v>
      </c>
      <c r="C305" s="12">
        <v>358</v>
      </c>
      <c r="D305" s="12">
        <v>28</v>
      </c>
      <c r="E305" s="22">
        <v>217</v>
      </c>
    </row>
    <row r="306" spans="1:5" x14ac:dyDescent="0.25">
      <c r="A306" s="189"/>
      <c r="B306" s="11" t="s">
        <v>227</v>
      </c>
      <c r="C306" s="12">
        <v>0</v>
      </c>
      <c r="D306" s="12">
        <v>0</v>
      </c>
      <c r="E306" s="22">
        <v>0</v>
      </c>
    </row>
    <row r="307" spans="1:5" x14ac:dyDescent="0.25">
      <c r="A307" s="189"/>
      <c r="B307" s="11" t="s">
        <v>228</v>
      </c>
      <c r="C307" s="16"/>
      <c r="D307" s="16"/>
      <c r="E307" s="21"/>
    </row>
    <row r="308" spans="1:5" x14ac:dyDescent="0.25">
      <c r="A308" s="189"/>
      <c r="B308" s="11" t="s">
        <v>229</v>
      </c>
      <c r="C308" s="12">
        <v>432</v>
      </c>
      <c r="D308" s="12">
        <v>558</v>
      </c>
      <c r="E308" s="22">
        <v>267</v>
      </c>
    </row>
    <row r="309" spans="1:5" x14ac:dyDescent="0.25">
      <c r="A309" s="189"/>
      <c r="B309" s="11" t="s">
        <v>230</v>
      </c>
      <c r="C309" s="12">
        <v>260</v>
      </c>
      <c r="D309" s="12">
        <v>357</v>
      </c>
      <c r="E309" s="22">
        <v>0</v>
      </c>
    </row>
    <row r="310" spans="1:5" x14ac:dyDescent="0.25">
      <c r="A310" s="189"/>
      <c r="B310" s="11" t="s">
        <v>231</v>
      </c>
      <c r="C310" s="12">
        <v>4</v>
      </c>
      <c r="D310" s="12">
        <v>4</v>
      </c>
      <c r="E310" s="22">
        <v>2</v>
      </c>
    </row>
    <row r="311" spans="1:5" x14ac:dyDescent="0.25">
      <c r="A311" s="190"/>
      <c r="B311" s="11" t="s">
        <v>232</v>
      </c>
      <c r="C311" s="12">
        <v>9</v>
      </c>
      <c r="D311" s="12">
        <v>13</v>
      </c>
      <c r="E311" s="22">
        <v>0</v>
      </c>
    </row>
    <row r="312" spans="1:5" x14ac:dyDescent="0.25">
      <c r="A312" s="188" t="s">
        <v>233</v>
      </c>
      <c r="B312" s="11" t="s">
        <v>234</v>
      </c>
      <c r="C312" s="16"/>
      <c r="D312" s="16"/>
      <c r="E312" s="21"/>
    </row>
    <row r="313" spans="1:5" x14ac:dyDescent="0.25">
      <c r="A313" s="189"/>
      <c r="B313" s="11" t="s">
        <v>235</v>
      </c>
      <c r="C313" s="16"/>
      <c r="D313" s="16"/>
      <c r="E313" s="21"/>
    </row>
    <row r="314" spans="1:5" x14ac:dyDescent="0.25">
      <c r="A314" s="189"/>
      <c r="B314" s="11" t="s">
        <v>236</v>
      </c>
      <c r="C314" s="16"/>
      <c r="D314" s="16"/>
      <c r="E314" s="21"/>
    </row>
    <row r="315" spans="1:5" x14ac:dyDescent="0.25">
      <c r="A315" s="189"/>
      <c r="B315" s="11" t="s">
        <v>237</v>
      </c>
      <c r="C315" s="16"/>
      <c r="D315" s="16"/>
      <c r="E315" s="21"/>
    </row>
    <row r="316" spans="1:5" x14ac:dyDescent="0.25">
      <c r="A316" s="189"/>
      <c r="B316" s="11" t="s">
        <v>238</v>
      </c>
      <c r="C316" s="12">
        <v>35</v>
      </c>
      <c r="D316" s="12">
        <v>57</v>
      </c>
      <c r="E316" s="22">
        <v>6</v>
      </c>
    </row>
    <row r="317" spans="1:5" x14ac:dyDescent="0.25">
      <c r="A317" s="189"/>
      <c r="B317" s="11" t="s">
        <v>239</v>
      </c>
      <c r="C317" s="16"/>
      <c r="D317" s="16"/>
      <c r="E317" s="21"/>
    </row>
    <row r="318" spans="1:5" x14ac:dyDescent="0.25">
      <c r="A318" s="189"/>
      <c r="B318" s="11" t="s">
        <v>240</v>
      </c>
      <c r="C318" s="16"/>
      <c r="D318" s="16"/>
      <c r="E318" s="21"/>
    </row>
    <row r="319" spans="1:5" x14ac:dyDescent="0.25">
      <c r="A319" s="189"/>
      <c r="B319" s="11" t="s">
        <v>241</v>
      </c>
      <c r="C319" s="12">
        <v>30</v>
      </c>
      <c r="D319" s="12">
        <v>47</v>
      </c>
      <c r="E319" s="22">
        <v>8</v>
      </c>
    </row>
    <row r="320" spans="1:5" x14ac:dyDescent="0.25">
      <c r="A320" s="189"/>
      <c r="B320" s="11" t="s">
        <v>242</v>
      </c>
      <c r="C320" s="16"/>
      <c r="D320" s="16"/>
      <c r="E320" s="21"/>
    </row>
    <row r="321" spans="1:5" x14ac:dyDescent="0.25">
      <c r="A321" s="189"/>
      <c r="B321" s="11" t="s">
        <v>243</v>
      </c>
      <c r="C321" s="12">
        <v>7</v>
      </c>
      <c r="D321" s="12">
        <v>8</v>
      </c>
      <c r="E321" s="22">
        <v>0</v>
      </c>
    </row>
    <row r="322" spans="1:5" x14ac:dyDescent="0.25">
      <c r="A322" s="189"/>
      <c r="B322" s="11" t="s">
        <v>244</v>
      </c>
      <c r="C322" s="12">
        <v>13</v>
      </c>
      <c r="D322" s="12">
        <v>17</v>
      </c>
      <c r="E322" s="22">
        <v>7</v>
      </c>
    </row>
    <row r="323" spans="1:5" x14ac:dyDescent="0.25">
      <c r="A323" s="189"/>
      <c r="B323" s="11" t="s">
        <v>245</v>
      </c>
      <c r="C323" s="16"/>
      <c r="D323" s="16"/>
      <c r="E323" s="21"/>
    </row>
    <row r="324" spans="1:5" x14ac:dyDescent="0.25">
      <c r="A324" s="189"/>
      <c r="B324" s="11" t="s">
        <v>246</v>
      </c>
      <c r="C324" s="16"/>
      <c r="D324" s="16"/>
      <c r="E324" s="21"/>
    </row>
    <row r="325" spans="1:5" x14ac:dyDescent="0.25">
      <c r="A325" s="189"/>
      <c r="B325" s="11" t="s">
        <v>247</v>
      </c>
      <c r="C325" s="16"/>
      <c r="D325" s="16"/>
      <c r="E325" s="21"/>
    </row>
    <row r="326" spans="1:5" x14ac:dyDescent="0.25">
      <c r="A326" s="189"/>
      <c r="B326" s="11" t="s">
        <v>248</v>
      </c>
      <c r="C326" s="16"/>
      <c r="D326" s="16"/>
      <c r="E326" s="21"/>
    </row>
    <row r="327" spans="1:5" x14ac:dyDescent="0.25">
      <c r="A327" s="189"/>
      <c r="B327" s="11" t="s">
        <v>249</v>
      </c>
      <c r="C327" s="16"/>
      <c r="D327" s="16"/>
      <c r="E327" s="21"/>
    </row>
    <row r="328" spans="1:5" x14ac:dyDescent="0.25">
      <c r="A328" s="189"/>
      <c r="B328" s="11" t="s">
        <v>250</v>
      </c>
      <c r="C328" s="16"/>
      <c r="D328" s="16"/>
      <c r="E328" s="21"/>
    </row>
    <row r="329" spans="1:5" x14ac:dyDescent="0.25">
      <c r="A329" s="189"/>
      <c r="B329" s="11" t="s">
        <v>251</v>
      </c>
      <c r="C329" s="16"/>
      <c r="D329" s="16"/>
      <c r="E329" s="21"/>
    </row>
    <row r="330" spans="1:5" x14ac:dyDescent="0.25">
      <c r="A330" s="189"/>
      <c r="B330" s="11" t="s">
        <v>252</v>
      </c>
      <c r="C330" s="12">
        <v>5</v>
      </c>
      <c r="D330" s="12">
        <v>3</v>
      </c>
      <c r="E330" s="22">
        <v>4</v>
      </c>
    </row>
    <row r="331" spans="1:5" x14ac:dyDescent="0.25">
      <c r="A331" s="189"/>
      <c r="B331" s="11" t="s">
        <v>253</v>
      </c>
      <c r="C331" s="16"/>
      <c r="D331" s="16"/>
      <c r="E331" s="21"/>
    </row>
    <row r="332" spans="1:5" x14ac:dyDescent="0.25">
      <c r="A332" s="189"/>
      <c r="B332" s="11" t="s">
        <v>254</v>
      </c>
      <c r="C332" s="16"/>
      <c r="D332" s="16"/>
      <c r="E332" s="21"/>
    </row>
    <row r="333" spans="1:5" x14ac:dyDescent="0.25">
      <c r="A333" s="189"/>
      <c r="B333" s="11" t="s">
        <v>255</v>
      </c>
      <c r="C333" s="16"/>
      <c r="D333" s="16"/>
      <c r="E333" s="21"/>
    </row>
    <row r="334" spans="1:5" x14ac:dyDescent="0.25">
      <c r="A334" s="189"/>
      <c r="B334" s="11" t="s">
        <v>256</v>
      </c>
      <c r="C334" s="16"/>
      <c r="D334" s="16"/>
      <c r="E334" s="21"/>
    </row>
    <row r="335" spans="1:5" x14ac:dyDescent="0.25">
      <c r="A335" s="189"/>
      <c r="B335" s="11" t="s">
        <v>257</v>
      </c>
      <c r="C335" s="12">
        <v>17</v>
      </c>
      <c r="D335" s="12">
        <v>52</v>
      </c>
      <c r="E335" s="22">
        <v>8</v>
      </c>
    </row>
    <row r="336" spans="1:5" x14ac:dyDescent="0.25">
      <c r="A336" s="189"/>
      <c r="B336" s="11" t="s">
        <v>258</v>
      </c>
      <c r="C336" s="12">
        <v>24</v>
      </c>
      <c r="D336" s="12">
        <v>18</v>
      </c>
      <c r="E336" s="22">
        <v>24</v>
      </c>
    </row>
    <row r="337" spans="1:5" x14ac:dyDescent="0.25">
      <c r="A337" s="189"/>
      <c r="B337" s="11" t="s">
        <v>259</v>
      </c>
      <c r="C337" s="16"/>
      <c r="D337" s="16"/>
      <c r="E337" s="21"/>
    </row>
    <row r="338" spans="1:5" x14ac:dyDescent="0.25">
      <c r="A338" s="189"/>
      <c r="B338" s="11" t="s">
        <v>260</v>
      </c>
      <c r="C338" s="12">
        <v>3</v>
      </c>
      <c r="D338" s="12">
        <v>1</v>
      </c>
      <c r="E338" s="22">
        <v>0</v>
      </c>
    </row>
    <row r="339" spans="1:5" x14ac:dyDescent="0.25">
      <c r="A339" s="189"/>
      <c r="B339" s="11" t="s">
        <v>261</v>
      </c>
      <c r="C339" s="16"/>
      <c r="D339" s="16"/>
      <c r="E339" s="21"/>
    </row>
    <row r="340" spans="1:5" x14ac:dyDescent="0.25">
      <c r="A340" s="189"/>
      <c r="B340" s="11" t="s">
        <v>262</v>
      </c>
      <c r="C340" s="16"/>
      <c r="D340" s="16"/>
      <c r="E340" s="21"/>
    </row>
    <row r="341" spans="1:5" x14ac:dyDescent="0.25">
      <c r="A341" s="189"/>
      <c r="B341" s="11" t="s">
        <v>263</v>
      </c>
      <c r="C341" s="16"/>
      <c r="D341" s="16"/>
      <c r="E341" s="21"/>
    </row>
    <row r="342" spans="1:5" x14ac:dyDescent="0.25">
      <c r="A342" s="189"/>
      <c r="B342" s="11" t="s">
        <v>264</v>
      </c>
      <c r="C342" s="12">
        <v>1</v>
      </c>
      <c r="D342" s="12">
        <v>2</v>
      </c>
      <c r="E342" s="22">
        <v>1</v>
      </c>
    </row>
    <row r="343" spans="1:5" x14ac:dyDescent="0.25">
      <c r="A343" s="189"/>
      <c r="B343" s="11" t="s">
        <v>265</v>
      </c>
      <c r="C343" s="16"/>
      <c r="D343" s="16"/>
      <c r="E343" s="21"/>
    </row>
    <row r="344" spans="1:5" x14ac:dyDescent="0.25">
      <c r="A344" s="190"/>
      <c r="B344" s="11" t="s">
        <v>266</v>
      </c>
      <c r="C344" s="12">
        <v>3</v>
      </c>
      <c r="D344" s="12">
        <v>2</v>
      </c>
      <c r="E344" s="22">
        <v>0</v>
      </c>
    </row>
    <row r="345" spans="1:5" x14ac:dyDescent="0.25">
      <c r="A345" s="188" t="s">
        <v>267</v>
      </c>
      <c r="B345" s="11" t="s">
        <v>268</v>
      </c>
      <c r="C345" s="16"/>
      <c r="D345" s="16"/>
      <c r="E345" s="21"/>
    </row>
    <row r="346" spans="1:5" x14ac:dyDescent="0.25">
      <c r="A346" s="189"/>
      <c r="B346" s="11" t="s">
        <v>269</v>
      </c>
      <c r="C346" s="16"/>
      <c r="D346" s="16"/>
      <c r="E346" s="21"/>
    </row>
    <row r="347" spans="1:5" x14ac:dyDescent="0.25">
      <c r="A347" s="189"/>
      <c r="B347" s="11" t="s">
        <v>270</v>
      </c>
      <c r="C347" s="16"/>
      <c r="D347" s="16"/>
      <c r="E347" s="21"/>
    </row>
    <row r="348" spans="1:5" x14ac:dyDescent="0.25">
      <c r="A348" s="189"/>
      <c r="B348" s="11" t="s">
        <v>271</v>
      </c>
      <c r="C348" s="16"/>
      <c r="D348" s="16"/>
      <c r="E348" s="21"/>
    </row>
    <row r="349" spans="1:5" x14ac:dyDescent="0.25">
      <c r="A349" s="189"/>
      <c r="B349" s="11" t="s">
        <v>272</v>
      </c>
      <c r="C349" s="16"/>
      <c r="D349" s="16"/>
      <c r="E349" s="21"/>
    </row>
    <row r="350" spans="1:5" x14ac:dyDescent="0.25">
      <c r="A350" s="189"/>
      <c r="B350" s="11" t="s">
        <v>273</v>
      </c>
      <c r="C350" s="16"/>
      <c r="D350" s="16"/>
      <c r="E350" s="21"/>
    </row>
    <row r="351" spans="1:5" x14ac:dyDescent="0.25">
      <c r="A351" s="189"/>
      <c r="B351" s="11" t="s">
        <v>274</v>
      </c>
      <c r="C351" s="16"/>
      <c r="D351" s="16"/>
      <c r="E351" s="21"/>
    </row>
    <row r="352" spans="1:5" x14ac:dyDescent="0.25">
      <c r="A352" s="189"/>
      <c r="B352" s="11" t="s">
        <v>275</v>
      </c>
      <c r="C352" s="12">
        <v>1</v>
      </c>
      <c r="D352" s="12">
        <v>1</v>
      </c>
      <c r="E352" s="22">
        <v>0</v>
      </c>
    </row>
    <row r="353" spans="1:5" x14ac:dyDescent="0.25">
      <c r="A353" s="189"/>
      <c r="B353" s="11" t="s">
        <v>276</v>
      </c>
      <c r="C353" s="12">
        <v>3</v>
      </c>
      <c r="D353" s="12">
        <v>12</v>
      </c>
      <c r="E353" s="22">
        <v>0</v>
      </c>
    </row>
    <row r="354" spans="1:5" x14ac:dyDescent="0.25">
      <c r="A354" s="189"/>
      <c r="B354" s="11" t="s">
        <v>277</v>
      </c>
      <c r="C354" s="16"/>
      <c r="D354" s="16"/>
      <c r="E354" s="21"/>
    </row>
    <row r="355" spans="1:5" x14ac:dyDescent="0.25">
      <c r="A355" s="190"/>
      <c r="B355" s="11" t="s">
        <v>278</v>
      </c>
      <c r="C355" s="16"/>
      <c r="D355" s="16"/>
      <c r="E355" s="21"/>
    </row>
    <row r="356" spans="1:5" x14ac:dyDescent="0.25">
      <c r="A356" s="188" t="s">
        <v>279</v>
      </c>
      <c r="B356" s="11" t="s">
        <v>280</v>
      </c>
      <c r="C356" s="12">
        <v>0</v>
      </c>
      <c r="D356" s="12">
        <v>1</v>
      </c>
      <c r="E356" s="22">
        <v>0</v>
      </c>
    </row>
    <row r="357" spans="1:5" x14ac:dyDescent="0.25">
      <c r="A357" s="189"/>
      <c r="B357" s="11" t="s">
        <v>281</v>
      </c>
      <c r="C357" s="16"/>
      <c r="D357" s="16"/>
      <c r="E357" s="21"/>
    </row>
    <row r="358" spans="1:5" x14ac:dyDescent="0.25">
      <c r="A358" s="189"/>
      <c r="B358" s="11" t="s">
        <v>282</v>
      </c>
      <c r="C358" s="16"/>
      <c r="D358" s="16"/>
      <c r="E358" s="21"/>
    </row>
    <row r="359" spans="1:5" x14ac:dyDescent="0.25">
      <c r="A359" s="189"/>
      <c r="B359" s="11" t="s">
        <v>283</v>
      </c>
      <c r="C359" s="12">
        <v>3</v>
      </c>
      <c r="D359" s="12">
        <v>0</v>
      </c>
      <c r="E359" s="22">
        <v>0</v>
      </c>
    </row>
    <row r="360" spans="1:5" x14ac:dyDescent="0.25">
      <c r="A360" s="189"/>
      <c r="B360" s="11" t="s">
        <v>284</v>
      </c>
      <c r="C360" s="16"/>
      <c r="D360" s="16"/>
      <c r="E360" s="21"/>
    </row>
    <row r="361" spans="1:5" x14ac:dyDescent="0.25">
      <c r="A361" s="189"/>
      <c r="B361" s="11" t="s">
        <v>285</v>
      </c>
      <c r="C361" s="16"/>
      <c r="D361" s="16"/>
      <c r="E361" s="21"/>
    </row>
    <row r="362" spans="1:5" x14ac:dyDescent="0.25">
      <c r="A362" s="189"/>
      <c r="B362" s="11" t="s">
        <v>286</v>
      </c>
      <c r="C362" s="16"/>
      <c r="D362" s="16"/>
      <c r="E362" s="21"/>
    </row>
    <row r="363" spans="1:5" x14ac:dyDescent="0.25">
      <c r="A363" s="189"/>
      <c r="B363" s="11" t="s">
        <v>287</v>
      </c>
      <c r="C363" s="16"/>
      <c r="D363" s="16"/>
      <c r="E363" s="21"/>
    </row>
    <row r="364" spans="1:5" x14ac:dyDescent="0.25">
      <c r="A364" s="190"/>
      <c r="B364" s="11" t="s">
        <v>288</v>
      </c>
      <c r="C364" s="16"/>
      <c r="D364" s="16"/>
      <c r="E364" s="21"/>
    </row>
    <row r="365" spans="1:5" x14ac:dyDescent="0.25">
      <c r="A365" s="188" t="s">
        <v>289</v>
      </c>
      <c r="B365" s="11" t="s">
        <v>290</v>
      </c>
      <c r="C365" s="16"/>
      <c r="D365" s="16"/>
      <c r="E365" s="21"/>
    </row>
    <row r="366" spans="1:5" x14ac:dyDescent="0.25">
      <c r="A366" s="189"/>
      <c r="B366" s="11" t="s">
        <v>291</v>
      </c>
      <c r="C366" s="16"/>
      <c r="D366" s="16"/>
      <c r="E366" s="21"/>
    </row>
    <row r="367" spans="1:5" x14ac:dyDescent="0.25">
      <c r="A367" s="189"/>
      <c r="B367" s="11" t="s">
        <v>292</v>
      </c>
      <c r="C367" s="12">
        <v>4</v>
      </c>
      <c r="D367" s="12">
        <v>6</v>
      </c>
      <c r="E367" s="22">
        <v>0</v>
      </c>
    </row>
    <row r="368" spans="1:5" x14ac:dyDescent="0.25">
      <c r="A368" s="189"/>
      <c r="B368" s="11" t="s">
        <v>293</v>
      </c>
      <c r="C368" s="12">
        <v>5</v>
      </c>
      <c r="D368" s="12">
        <v>6</v>
      </c>
      <c r="E368" s="22">
        <v>0</v>
      </c>
    </row>
    <row r="369" spans="1:5" x14ac:dyDescent="0.25">
      <c r="A369" s="189"/>
      <c r="B369" s="11" t="s">
        <v>209</v>
      </c>
      <c r="C369" s="16"/>
      <c r="D369" s="16"/>
      <c r="E369" s="21"/>
    </row>
    <row r="370" spans="1:5" x14ac:dyDescent="0.25">
      <c r="A370" s="189"/>
      <c r="B370" s="11" t="s">
        <v>294</v>
      </c>
      <c r="C370" s="16"/>
      <c r="D370" s="16"/>
      <c r="E370" s="21"/>
    </row>
    <row r="371" spans="1:5" x14ac:dyDescent="0.25">
      <c r="A371" s="189"/>
      <c r="B371" s="11" t="s">
        <v>295</v>
      </c>
      <c r="C371" s="16"/>
      <c r="D371" s="16"/>
      <c r="E371" s="21"/>
    </row>
    <row r="372" spans="1:5" x14ac:dyDescent="0.25">
      <c r="A372" s="189"/>
      <c r="B372" s="11" t="s">
        <v>296</v>
      </c>
      <c r="C372" s="12">
        <v>2</v>
      </c>
      <c r="D372" s="12">
        <v>2</v>
      </c>
      <c r="E372" s="22">
        <v>0</v>
      </c>
    </row>
    <row r="373" spans="1:5" x14ac:dyDescent="0.25">
      <c r="A373" s="189"/>
      <c r="B373" s="11" t="s">
        <v>297</v>
      </c>
      <c r="C373" s="12">
        <v>2</v>
      </c>
      <c r="D373" s="12">
        <v>3</v>
      </c>
      <c r="E373" s="22">
        <v>0</v>
      </c>
    </row>
    <row r="374" spans="1:5" x14ac:dyDescent="0.25">
      <c r="A374" s="189"/>
      <c r="B374" s="11" t="s">
        <v>298</v>
      </c>
      <c r="C374" s="16"/>
      <c r="D374" s="16"/>
      <c r="E374" s="21"/>
    </row>
    <row r="375" spans="1:5" x14ac:dyDescent="0.25">
      <c r="A375" s="189"/>
      <c r="B375" s="11" t="s">
        <v>299</v>
      </c>
      <c r="C375" s="16"/>
      <c r="D375" s="16"/>
      <c r="E375" s="21"/>
    </row>
    <row r="376" spans="1:5" x14ac:dyDescent="0.25">
      <c r="A376" s="189"/>
      <c r="B376" s="11" t="s">
        <v>300</v>
      </c>
      <c r="C376" s="16"/>
      <c r="D376" s="16"/>
      <c r="E376" s="21"/>
    </row>
    <row r="377" spans="1:5" x14ac:dyDescent="0.25">
      <c r="A377" s="190"/>
      <c r="B377" s="11" t="s">
        <v>301</v>
      </c>
      <c r="C377" s="12">
        <v>1</v>
      </c>
      <c r="D377" s="12">
        <v>2</v>
      </c>
      <c r="E377" s="22">
        <v>0</v>
      </c>
    </row>
  </sheetData>
  <sheetProtection algorithmName="SHA-512" hashValue="vebMHiYZMD6rcPsmZyUcM3rm+7Mzect4IVipV0854zKHeqRcp4m70m6ml7TWlt6NpED/5DEYKVp2pp753kebtw==" saltValue="nueOAixXAOuj/ScZnuTmW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8" t="s">
        <v>318</v>
      </c>
      <c r="B5" s="199"/>
      <c r="C5" s="24">
        <v>21</v>
      </c>
      <c r="D5" s="24">
        <v>19</v>
      </c>
      <c r="E5" s="25">
        <v>0.105263157894737</v>
      </c>
      <c r="F5" s="24">
        <v>0</v>
      </c>
      <c r="G5" s="24">
        <v>0</v>
      </c>
      <c r="H5" s="24">
        <v>2</v>
      </c>
      <c r="I5" s="24">
        <v>3</v>
      </c>
      <c r="J5" s="24">
        <v>3</v>
      </c>
      <c r="K5" s="24">
        <v>5</v>
      </c>
      <c r="L5" s="24">
        <v>4</v>
      </c>
      <c r="M5" s="24">
        <v>5</v>
      </c>
      <c r="N5" s="24">
        <v>0</v>
      </c>
      <c r="O5" s="24">
        <v>3</v>
      </c>
      <c r="P5" s="26">
        <v>9</v>
      </c>
    </row>
    <row r="6" spans="1:16" x14ac:dyDescent="0.25">
      <c r="A6" s="27" t="s">
        <v>319</v>
      </c>
      <c r="B6" s="27" t="s">
        <v>320</v>
      </c>
      <c r="C6" s="12">
        <v>6</v>
      </c>
      <c r="D6" s="12">
        <v>13</v>
      </c>
      <c r="E6" s="28">
        <v>-0.53846153846153799</v>
      </c>
      <c r="F6" s="12">
        <v>0</v>
      </c>
      <c r="G6" s="12">
        <v>0</v>
      </c>
      <c r="H6" s="12">
        <v>0</v>
      </c>
      <c r="I6" s="12">
        <v>0</v>
      </c>
      <c r="J6" s="12">
        <v>3</v>
      </c>
      <c r="K6" s="12">
        <v>2</v>
      </c>
      <c r="L6" s="12">
        <v>4</v>
      </c>
      <c r="M6" s="12">
        <v>2</v>
      </c>
      <c r="N6" s="12">
        <v>0</v>
      </c>
      <c r="O6" s="12">
        <v>3</v>
      </c>
      <c r="P6" s="22">
        <v>4</v>
      </c>
    </row>
    <row r="7" spans="1:16" x14ac:dyDescent="0.25">
      <c r="A7" s="27" t="s">
        <v>321</v>
      </c>
      <c r="B7" s="27" t="s">
        <v>322</v>
      </c>
      <c r="C7" s="12">
        <v>0</v>
      </c>
      <c r="D7" s="12">
        <v>1</v>
      </c>
      <c r="E7" s="28">
        <v>-1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0</v>
      </c>
      <c r="M7" s="12">
        <v>2</v>
      </c>
      <c r="N7" s="12">
        <v>0</v>
      </c>
      <c r="O7" s="12">
        <v>0</v>
      </c>
      <c r="P7" s="22">
        <v>1</v>
      </c>
    </row>
    <row r="8" spans="1:16" x14ac:dyDescent="0.25">
      <c r="A8" s="27" t="s">
        <v>323</v>
      </c>
      <c r="B8" s="27" t="s">
        <v>324</v>
      </c>
      <c r="C8" s="12">
        <v>9</v>
      </c>
      <c r="D8" s="12">
        <v>5</v>
      </c>
      <c r="E8" s="28">
        <v>0.8</v>
      </c>
      <c r="F8" s="12">
        <v>0</v>
      </c>
      <c r="G8" s="12">
        <v>0</v>
      </c>
      <c r="H8" s="12">
        <v>2</v>
      </c>
      <c r="I8" s="12">
        <v>3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22">
        <v>4</v>
      </c>
    </row>
    <row r="9" spans="1:16" x14ac:dyDescent="0.25">
      <c r="A9" s="27" t="s">
        <v>325</v>
      </c>
      <c r="B9" s="27" t="s">
        <v>326</v>
      </c>
      <c r="C9" s="12">
        <v>6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8" t="s">
        <v>327</v>
      </c>
      <c r="B10" s="199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8" t="s">
        <v>332</v>
      </c>
      <c r="B13" s="199"/>
      <c r="C13" s="24">
        <v>6180</v>
      </c>
      <c r="D13" s="24">
        <v>5880</v>
      </c>
      <c r="E13" s="25">
        <v>5.10204081632653E-2</v>
      </c>
      <c r="F13" s="24">
        <v>631</v>
      </c>
      <c r="G13" s="24">
        <v>381</v>
      </c>
      <c r="H13" s="24">
        <v>462</v>
      </c>
      <c r="I13" s="24">
        <v>379</v>
      </c>
      <c r="J13" s="24">
        <v>2</v>
      </c>
      <c r="K13" s="24">
        <v>4</v>
      </c>
      <c r="L13" s="24">
        <v>0</v>
      </c>
      <c r="M13" s="24">
        <v>1</v>
      </c>
      <c r="N13" s="24">
        <v>12</v>
      </c>
      <c r="O13" s="24">
        <v>13</v>
      </c>
      <c r="P13" s="26">
        <v>535</v>
      </c>
    </row>
    <row r="14" spans="1:16" x14ac:dyDescent="0.25">
      <c r="A14" s="27" t="s">
        <v>333</v>
      </c>
      <c r="B14" s="27" t="s">
        <v>334</v>
      </c>
      <c r="C14" s="12">
        <v>4759</v>
      </c>
      <c r="D14" s="12">
        <v>3979</v>
      </c>
      <c r="E14" s="28">
        <v>0.196029153053531</v>
      </c>
      <c r="F14" s="12">
        <v>83</v>
      </c>
      <c r="G14" s="12">
        <v>100</v>
      </c>
      <c r="H14" s="12">
        <v>234</v>
      </c>
      <c r="I14" s="12">
        <v>245</v>
      </c>
      <c r="J14" s="12">
        <v>1</v>
      </c>
      <c r="K14" s="12">
        <v>1</v>
      </c>
      <c r="L14" s="12">
        <v>0</v>
      </c>
      <c r="M14" s="12">
        <v>0</v>
      </c>
      <c r="N14" s="12">
        <v>0</v>
      </c>
      <c r="O14" s="12">
        <v>6</v>
      </c>
      <c r="P14" s="22">
        <v>228</v>
      </c>
    </row>
    <row r="15" spans="1:16" x14ac:dyDescent="0.25">
      <c r="A15" s="27" t="s">
        <v>335</v>
      </c>
      <c r="B15" s="27" t="s">
        <v>336</v>
      </c>
      <c r="C15" s="12">
        <v>4</v>
      </c>
      <c r="D15" s="12">
        <v>8</v>
      </c>
      <c r="E15" s="28">
        <v>-0.5</v>
      </c>
      <c r="F15" s="12">
        <v>0</v>
      </c>
      <c r="G15" s="12">
        <v>0</v>
      </c>
      <c r="H15" s="12">
        <v>7</v>
      </c>
      <c r="I15" s="12">
        <v>33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1</v>
      </c>
      <c r="P15" s="22">
        <v>2</v>
      </c>
    </row>
    <row r="16" spans="1:16" x14ac:dyDescent="0.25">
      <c r="A16" s="27" t="s">
        <v>337</v>
      </c>
      <c r="B16" s="27" t="s">
        <v>338</v>
      </c>
      <c r="C16" s="12">
        <v>417</v>
      </c>
      <c r="D16" s="12">
        <v>697</v>
      </c>
      <c r="E16" s="28">
        <v>-0.40172166427546602</v>
      </c>
      <c r="F16" s="12">
        <v>2</v>
      </c>
      <c r="G16" s="12">
        <v>0</v>
      </c>
      <c r="H16" s="12">
        <v>16</v>
      </c>
      <c r="I16" s="12">
        <v>13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6</v>
      </c>
    </row>
    <row r="17" spans="1:16" ht="33.75" x14ac:dyDescent="0.25">
      <c r="A17" s="27" t="s">
        <v>339</v>
      </c>
      <c r="B17" s="27" t="s">
        <v>340</v>
      </c>
      <c r="C17" s="12">
        <v>999</v>
      </c>
      <c r="D17" s="12">
        <v>1196</v>
      </c>
      <c r="E17" s="28">
        <v>-0.16471571906354501</v>
      </c>
      <c r="F17" s="12">
        <v>546</v>
      </c>
      <c r="G17" s="12">
        <v>281</v>
      </c>
      <c r="H17" s="12">
        <v>205</v>
      </c>
      <c r="I17" s="12">
        <v>88</v>
      </c>
      <c r="J17" s="12">
        <v>1</v>
      </c>
      <c r="K17" s="12">
        <v>2</v>
      </c>
      <c r="L17" s="12">
        <v>0</v>
      </c>
      <c r="M17" s="12">
        <v>0</v>
      </c>
      <c r="N17" s="12">
        <v>12</v>
      </c>
      <c r="O17" s="12">
        <v>6</v>
      </c>
      <c r="P17" s="22">
        <v>299</v>
      </c>
    </row>
    <row r="18" spans="1:16" x14ac:dyDescent="0.25">
      <c r="A18" s="27" t="s">
        <v>341</v>
      </c>
      <c r="B18" s="27" t="s">
        <v>342</v>
      </c>
      <c r="C18" s="12">
        <v>1</v>
      </c>
      <c r="D18" s="12">
        <v>0</v>
      </c>
      <c r="E18" s="28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8" t="s">
        <v>345</v>
      </c>
      <c r="B20" s="199"/>
      <c r="C20" s="24">
        <v>5</v>
      </c>
      <c r="D20" s="24">
        <v>1</v>
      </c>
      <c r="E20" s="25">
        <v>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1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4</v>
      </c>
      <c r="D22" s="12">
        <v>1</v>
      </c>
      <c r="E22" s="28">
        <v>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8" t="s">
        <v>363</v>
      </c>
      <c r="B30" s="199"/>
      <c r="C30" s="24">
        <v>691</v>
      </c>
      <c r="D30" s="24">
        <v>561</v>
      </c>
      <c r="E30" s="25">
        <v>0.23172905525846699</v>
      </c>
      <c r="F30" s="24">
        <v>286</v>
      </c>
      <c r="G30" s="24">
        <v>236</v>
      </c>
      <c r="H30" s="24">
        <v>67</v>
      </c>
      <c r="I30" s="24">
        <v>122</v>
      </c>
      <c r="J30" s="24">
        <v>1</v>
      </c>
      <c r="K30" s="24">
        <v>2</v>
      </c>
      <c r="L30" s="24">
        <v>0</v>
      </c>
      <c r="M30" s="24">
        <v>0</v>
      </c>
      <c r="N30" s="24">
        <v>1</v>
      </c>
      <c r="O30" s="24">
        <v>10</v>
      </c>
      <c r="P30" s="26">
        <v>267</v>
      </c>
    </row>
    <row r="31" spans="1:16" x14ac:dyDescent="0.25">
      <c r="A31" s="27" t="s">
        <v>364</v>
      </c>
      <c r="B31" s="27" t="s">
        <v>365</v>
      </c>
      <c r="C31" s="12">
        <v>17</v>
      </c>
      <c r="D31" s="12">
        <v>3</v>
      </c>
      <c r="E31" s="28">
        <v>4.6666666666666696</v>
      </c>
      <c r="F31" s="12">
        <v>0</v>
      </c>
      <c r="G31" s="12">
        <v>0</v>
      </c>
      <c r="H31" s="12">
        <v>4</v>
      </c>
      <c r="I31" s="12">
        <v>3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5</v>
      </c>
      <c r="P31" s="22">
        <v>1</v>
      </c>
    </row>
    <row r="32" spans="1:16" x14ac:dyDescent="0.25">
      <c r="A32" s="27" t="s">
        <v>366</v>
      </c>
      <c r="B32" s="27" t="s">
        <v>367</v>
      </c>
      <c r="C32" s="12">
        <v>4</v>
      </c>
      <c r="D32" s="12">
        <v>0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348</v>
      </c>
      <c r="D33" s="12">
        <v>290</v>
      </c>
      <c r="E33" s="28">
        <v>0.2</v>
      </c>
      <c r="F33" s="12">
        <v>29</v>
      </c>
      <c r="G33" s="12">
        <v>27</v>
      </c>
      <c r="H33" s="12">
        <v>21</v>
      </c>
      <c r="I33" s="12">
        <v>60</v>
      </c>
      <c r="J33" s="12">
        <v>0</v>
      </c>
      <c r="K33" s="12">
        <v>1</v>
      </c>
      <c r="L33" s="12">
        <v>0</v>
      </c>
      <c r="M33" s="12">
        <v>0</v>
      </c>
      <c r="N33" s="12">
        <v>1</v>
      </c>
      <c r="O33" s="12">
        <v>2</v>
      </c>
      <c r="P33" s="22">
        <v>42</v>
      </c>
    </row>
    <row r="34" spans="1:16" x14ac:dyDescent="0.25">
      <c r="A34" s="27" t="s">
        <v>370</v>
      </c>
      <c r="B34" s="27" t="s">
        <v>371</v>
      </c>
      <c r="C34" s="12">
        <v>10</v>
      </c>
      <c r="D34" s="12">
        <v>8</v>
      </c>
      <c r="E34" s="28">
        <v>0.25</v>
      </c>
      <c r="F34" s="12">
        <v>3</v>
      </c>
      <c r="G34" s="12">
        <v>1</v>
      </c>
      <c r="H34" s="12">
        <v>0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1</v>
      </c>
    </row>
    <row r="35" spans="1:16" x14ac:dyDescent="0.25">
      <c r="A35" s="27" t="s">
        <v>372</v>
      </c>
      <c r="B35" s="27" t="s">
        <v>373</v>
      </c>
      <c r="C35" s="12">
        <v>123</v>
      </c>
      <c r="D35" s="12">
        <v>88</v>
      </c>
      <c r="E35" s="28">
        <v>0.39772727272727298</v>
      </c>
      <c r="F35" s="12">
        <v>3</v>
      </c>
      <c r="G35" s="12">
        <v>2</v>
      </c>
      <c r="H35" s="12">
        <v>11</v>
      </c>
      <c r="I35" s="12">
        <v>5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7</v>
      </c>
    </row>
    <row r="36" spans="1:16" ht="22.5" x14ac:dyDescent="0.25">
      <c r="A36" s="27" t="s">
        <v>374</v>
      </c>
      <c r="B36" s="27" t="s">
        <v>375</v>
      </c>
      <c r="C36" s="12">
        <v>75</v>
      </c>
      <c r="D36" s="12">
        <v>77</v>
      </c>
      <c r="E36" s="28">
        <v>-2.5974025974026E-2</v>
      </c>
      <c r="F36" s="12">
        <v>193</v>
      </c>
      <c r="G36" s="12">
        <v>164</v>
      </c>
      <c r="H36" s="12">
        <v>19</v>
      </c>
      <c r="I36" s="12">
        <v>38</v>
      </c>
      <c r="J36" s="12">
        <v>1</v>
      </c>
      <c r="K36" s="12">
        <v>0</v>
      </c>
      <c r="L36" s="12">
        <v>0</v>
      </c>
      <c r="M36" s="12">
        <v>0</v>
      </c>
      <c r="N36" s="12">
        <v>0</v>
      </c>
      <c r="O36" s="12">
        <v>3</v>
      </c>
      <c r="P36" s="22">
        <v>175</v>
      </c>
    </row>
    <row r="37" spans="1:16" ht="22.5" x14ac:dyDescent="0.25">
      <c r="A37" s="27" t="s">
        <v>376</v>
      </c>
      <c r="B37" s="27" t="s">
        <v>377</v>
      </c>
      <c r="C37" s="12">
        <v>26</v>
      </c>
      <c r="D37" s="12">
        <v>30</v>
      </c>
      <c r="E37" s="28">
        <v>-0.133333333333333</v>
      </c>
      <c r="F37" s="12">
        <v>29</v>
      </c>
      <c r="G37" s="12">
        <v>28</v>
      </c>
      <c r="H37" s="12">
        <v>3</v>
      </c>
      <c r="I37" s="12">
        <v>3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23</v>
      </c>
    </row>
    <row r="38" spans="1:16" ht="22.5" x14ac:dyDescent="0.25">
      <c r="A38" s="27" t="s">
        <v>378</v>
      </c>
      <c r="B38" s="27" t="s">
        <v>379</v>
      </c>
      <c r="C38" s="12">
        <v>14</v>
      </c>
      <c r="D38" s="12">
        <v>14</v>
      </c>
      <c r="E38" s="28">
        <v>0</v>
      </c>
      <c r="F38" s="12">
        <v>25</v>
      </c>
      <c r="G38" s="12">
        <v>9</v>
      </c>
      <c r="H38" s="12">
        <v>3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13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74</v>
      </c>
      <c r="D41" s="12">
        <v>51</v>
      </c>
      <c r="E41" s="28">
        <v>0.45098039215686297</v>
      </c>
      <c r="F41" s="12">
        <v>4</v>
      </c>
      <c r="G41" s="12">
        <v>5</v>
      </c>
      <c r="H41" s="12">
        <v>6</v>
      </c>
      <c r="I41" s="12">
        <v>11</v>
      </c>
      <c r="J41" s="12">
        <v>0</v>
      </c>
      <c r="K41" s="12">
        <v>1</v>
      </c>
      <c r="L41" s="12">
        <v>0</v>
      </c>
      <c r="M41" s="12">
        <v>0</v>
      </c>
      <c r="N41" s="12">
        <v>0</v>
      </c>
      <c r="O41" s="12">
        <v>0</v>
      </c>
      <c r="P41" s="22">
        <v>5</v>
      </c>
    </row>
    <row r="42" spans="1:16" x14ac:dyDescent="0.25">
      <c r="A42" s="198" t="s">
        <v>386</v>
      </c>
      <c r="B42" s="199"/>
      <c r="C42" s="24">
        <v>112</v>
      </c>
      <c r="D42" s="24">
        <v>84</v>
      </c>
      <c r="E42" s="25">
        <v>0.33333333333333298</v>
      </c>
      <c r="F42" s="24">
        <v>31</v>
      </c>
      <c r="G42" s="24">
        <v>12</v>
      </c>
      <c r="H42" s="24">
        <v>14</v>
      </c>
      <c r="I42" s="24">
        <v>20</v>
      </c>
      <c r="J42" s="24">
        <v>0</v>
      </c>
      <c r="K42" s="24">
        <v>2</v>
      </c>
      <c r="L42" s="24">
        <v>0</v>
      </c>
      <c r="M42" s="24">
        <v>0</v>
      </c>
      <c r="N42" s="24">
        <v>2</v>
      </c>
      <c r="O42" s="24">
        <v>1</v>
      </c>
      <c r="P42" s="26">
        <v>33</v>
      </c>
    </row>
    <row r="43" spans="1:16" x14ac:dyDescent="0.25">
      <c r="A43" s="27" t="s">
        <v>387</v>
      </c>
      <c r="B43" s="27" t="s">
        <v>388</v>
      </c>
      <c r="C43" s="12">
        <v>10</v>
      </c>
      <c r="D43" s="12">
        <v>24</v>
      </c>
      <c r="E43" s="28">
        <v>-0.58333333333333304</v>
      </c>
      <c r="F43" s="12">
        <v>1</v>
      </c>
      <c r="G43" s="12">
        <v>2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14</v>
      </c>
    </row>
    <row r="44" spans="1:16" ht="22.5" x14ac:dyDescent="0.25">
      <c r="A44" s="27" t="s">
        <v>389</v>
      </c>
      <c r="B44" s="27" t="s">
        <v>390</v>
      </c>
      <c r="C44" s="12">
        <v>96</v>
      </c>
      <c r="D44" s="12">
        <v>56</v>
      </c>
      <c r="E44" s="28">
        <v>0.71428571428571397</v>
      </c>
      <c r="F44" s="12">
        <v>30</v>
      </c>
      <c r="G44" s="12">
        <v>10</v>
      </c>
      <c r="H44" s="12">
        <v>13</v>
      </c>
      <c r="I44" s="12">
        <v>20</v>
      </c>
      <c r="J44" s="12">
        <v>0</v>
      </c>
      <c r="K44" s="12">
        <v>2</v>
      </c>
      <c r="L44" s="12">
        <v>0</v>
      </c>
      <c r="M44" s="12">
        <v>0</v>
      </c>
      <c r="N44" s="12">
        <v>2</v>
      </c>
      <c r="O44" s="12">
        <v>1</v>
      </c>
      <c r="P44" s="22">
        <v>19</v>
      </c>
    </row>
    <row r="45" spans="1:16" x14ac:dyDescent="0.2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0</v>
      </c>
      <c r="D46" s="12">
        <v>1</v>
      </c>
      <c r="E46" s="28">
        <v>-1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5</v>
      </c>
      <c r="D48" s="12">
        <v>3</v>
      </c>
      <c r="E48" s="28">
        <v>0.66666666666666696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1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8" t="s">
        <v>401</v>
      </c>
      <c r="B50" s="199"/>
      <c r="C50" s="24">
        <v>223</v>
      </c>
      <c r="D50" s="24">
        <v>170</v>
      </c>
      <c r="E50" s="25">
        <v>0.311764705882353</v>
      </c>
      <c r="F50" s="24">
        <v>11</v>
      </c>
      <c r="G50" s="24">
        <v>8</v>
      </c>
      <c r="H50" s="24">
        <v>38</v>
      </c>
      <c r="I50" s="24">
        <v>32</v>
      </c>
      <c r="J50" s="24">
        <v>16</v>
      </c>
      <c r="K50" s="24">
        <v>18</v>
      </c>
      <c r="L50" s="24">
        <v>0</v>
      </c>
      <c r="M50" s="24">
        <v>0</v>
      </c>
      <c r="N50" s="24">
        <v>29</v>
      </c>
      <c r="O50" s="24">
        <v>13</v>
      </c>
      <c r="P50" s="26">
        <v>34</v>
      </c>
    </row>
    <row r="51" spans="1:16" x14ac:dyDescent="0.25">
      <c r="A51" s="27" t="s">
        <v>402</v>
      </c>
      <c r="B51" s="27" t="s">
        <v>403</v>
      </c>
      <c r="C51" s="12">
        <v>139</v>
      </c>
      <c r="D51" s="12">
        <v>105</v>
      </c>
      <c r="E51" s="28">
        <v>0.32380952380952399</v>
      </c>
      <c r="F51" s="12">
        <v>8</v>
      </c>
      <c r="G51" s="12">
        <v>5</v>
      </c>
      <c r="H51" s="12">
        <v>17</v>
      </c>
      <c r="I51" s="12">
        <v>12</v>
      </c>
      <c r="J51" s="12">
        <v>9</v>
      </c>
      <c r="K51" s="12">
        <v>6</v>
      </c>
      <c r="L51" s="12">
        <v>0</v>
      </c>
      <c r="M51" s="12">
        <v>0</v>
      </c>
      <c r="N51" s="12">
        <v>11</v>
      </c>
      <c r="O51" s="12">
        <v>9</v>
      </c>
      <c r="P51" s="22">
        <v>11</v>
      </c>
    </row>
    <row r="52" spans="1:16" x14ac:dyDescent="0.25">
      <c r="A52" s="27" t="s">
        <v>404</v>
      </c>
      <c r="B52" s="27" t="s">
        <v>405</v>
      </c>
      <c r="C52" s="12">
        <v>3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3</v>
      </c>
      <c r="L52" s="12">
        <v>0</v>
      </c>
      <c r="M52" s="12">
        <v>0</v>
      </c>
      <c r="N52" s="12">
        <v>0</v>
      </c>
      <c r="O52" s="12">
        <v>0</v>
      </c>
      <c r="P52" s="22">
        <v>1</v>
      </c>
    </row>
    <row r="53" spans="1:16" x14ac:dyDescent="0.25">
      <c r="A53" s="27" t="s">
        <v>406</v>
      </c>
      <c r="B53" s="27" t="s">
        <v>407</v>
      </c>
      <c r="C53" s="12">
        <v>21</v>
      </c>
      <c r="D53" s="12">
        <v>18</v>
      </c>
      <c r="E53" s="28">
        <v>0.16666666666666699</v>
      </c>
      <c r="F53" s="12">
        <v>0</v>
      </c>
      <c r="G53" s="12">
        <v>0</v>
      </c>
      <c r="H53" s="12">
        <v>3</v>
      </c>
      <c r="I53" s="12">
        <v>6</v>
      </c>
      <c r="J53" s="12">
        <v>1</v>
      </c>
      <c r="K53" s="12">
        <v>2</v>
      </c>
      <c r="L53" s="12">
        <v>0</v>
      </c>
      <c r="M53" s="12">
        <v>0</v>
      </c>
      <c r="N53" s="12">
        <v>2</v>
      </c>
      <c r="O53" s="12">
        <v>1</v>
      </c>
      <c r="P53" s="22">
        <v>6</v>
      </c>
    </row>
    <row r="54" spans="1:16" ht="22.5" x14ac:dyDescent="0.25">
      <c r="A54" s="27" t="s">
        <v>408</v>
      </c>
      <c r="B54" s="27" t="s">
        <v>409</v>
      </c>
      <c r="C54" s="12">
        <v>0</v>
      </c>
      <c r="D54" s="12">
        <v>1</v>
      </c>
      <c r="E54" s="28">
        <v>-1</v>
      </c>
      <c r="F54" s="12">
        <v>0</v>
      </c>
      <c r="G54" s="12">
        <v>0</v>
      </c>
      <c r="H54" s="12">
        <v>0</v>
      </c>
      <c r="I54" s="12">
        <v>0</v>
      </c>
      <c r="J54" s="12">
        <v>1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7" t="s">
        <v>410</v>
      </c>
      <c r="B55" s="27" t="s">
        <v>411</v>
      </c>
      <c r="C55" s="12">
        <v>1</v>
      </c>
      <c r="D55" s="12">
        <v>1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2">
        <v>10</v>
      </c>
      <c r="D56" s="12">
        <v>2</v>
      </c>
      <c r="E56" s="28">
        <v>4</v>
      </c>
      <c r="F56" s="12">
        <v>0</v>
      </c>
      <c r="G56" s="12">
        <v>0</v>
      </c>
      <c r="H56" s="12">
        <v>2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2.5" x14ac:dyDescent="0.25">
      <c r="A57" s="27" t="s">
        <v>414</v>
      </c>
      <c r="B57" s="27" t="s">
        <v>415</v>
      </c>
      <c r="C57" s="12">
        <v>4</v>
      </c>
      <c r="D57" s="12">
        <v>3</v>
      </c>
      <c r="E57" s="28">
        <v>0.33333333333333298</v>
      </c>
      <c r="F57" s="12">
        <v>3</v>
      </c>
      <c r="G57" s="12">
        <v>3</v>
      </c>
      <c r="H57" s="12">
        <v>1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6</v>
      </c>
    </row>
    <row r="58" spans="1:16" ht="22.5" x14ac:dyDescent="0.25">
      <c r="A58" s="27" t="s">
        <v>416</v>
      </c>
      <c r="B58" s="27" t="s">
        <v>417</v>
      </c>
      <c r="C58" s="12">
        <v>0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2">
        <v>1</v>
      </c>
      <c r="D59" s="12">
        <v>0</v>
      </c>
      <c r="E59" s="28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0</v>
      </c>
      <c r="D60" s="12">
        <v>0</v>
      </c>
      <c r="E60" s="28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4</v>
      </c>
      <c r="D61" s="12">
        <v>5</v>
      </c>
      <c r="E61" s="28">
        <v>-0.2</v>
      </c>
      <c r="F61" s="12">
        <v>0</v>
      </c>
      <c r="G61" s="12">
        <v>0</v>
      </c>
      <c r="H61" s="12">
        <v>2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1</v>
      </c>
    </row>
    <row r="62" spans="1:16" x14ac:dyDescent="0.25">
      <c r="A62" s="27" t="s">
        <v>424</v>
      </c>
      <c r="B62" s="27" t="s">
        <v>425</v>
      </c>
      <c r="C62" s="12">
        <v>2</v>
      </c>
      <c r="D62" s="12">
        <v>5</v>
      </c>
      <c r="E62" s="28">
        <v>-0.6</v>
      </c>
      <c r="F62" s="12">
        <v>0</v>
      </c>
      <c r="G62" s="12">
        <v>0</v>
      </c>
      <c r="H62" s="12">
        <v>1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1</v>
      </c>
    </row>
    <row r="63" spans="1:16" ht="22.5" x14ac:dyDescent="0.25">
      <c r="A63" s="27" t="s">
        <v>426</v>
      </c>
      <c r="B63" s="27" t="s">
        <v>427</v>
      </c>
      <c r="C63" s="12">
        <v>13</v>
      </c>
      <c r="D63" s="12">
        <v>15</v>
      </c>
      <c r="E63" s="28">
        <v>-0.133333333333333</v>
      </c>
      <c r="F63" s="12">
        <v>0</v>
      </c>
      <c r="G63" s="12">
        <v>0</v>
      </c>
      <c r="H63" s="12">
        <v>10</v>
      </c>
      <c r="I63" s="12">
        <v>6</v>
      </c>
      <c r="J63" s="12">
        <v>1</v>
      </c>
      <c r="K63" s="12">
        <v>3</v>
      </c>
      <c r="L63" s="12">
        <v>0</v>
      </c>
      <c r="M63" s="12">
        <v>0</v>
      </c>
      <c r="N63" s="12">
        <v>6</v>
      </c>
      <c r="O63" s="12">
        <v>0</v>
      </c>
      <c r="P63" s="22">
        <v>6</v>
      </c>
    </row>
    <row r="64" spans="1:16" ht="22.5" x14ac:dyDescent="0.25">
      <c r="A64" s="27" t="s">
        <v>428</v>
      </c>
      <c r="B64" s="27" t="s">
        <v>429</v>
      </c>
      <c r="C64" s="12">
        <v>22</v>
      </c>
      <c r="D64" s="12">
        <v>14</v>
      </c>
      <c r="E64" s="28">
        <v>0.57142857142857095</v>
      </c>
      <c r="F64" s="12">
        <v>0</v>
      </c>
      <c r="G64" s="12">
        <v>0</v>
      </c>
      <c r="H64" s="12">
        <v>2</v>
      </c>
      <c r="I64" s="12">
        <v>3</v>
      </c>
      <c r="J64" s="12">
        <v>3</v>
      </c>
      <c r="K64" s="12">
        <v>2</v>
      </c>
      <c r="L64" s="12">
        <v>0</v>
      </c>
      <c r="M64" s="12">
        <v>0</v>
      </c>
      <c r="N64" s="12">
        <v>10</v>
      </c>
      <c r="O64" s="12">
        <v>2</v>
      </c>
      <c r="P64" s="22">
        <v>0</v>
      </c>
    </row>
    <row r="65" spans="1:16" ht="33.75" x14ac:dyDescent="0.25">
      <c r="A65" s="27" t="s">
        <v>430</v>
      </c>
      <c r="B65" s="27" t="s">
        <v>431</v>
      </c>
      <c r="C65" s="12">
        <v>0</v>
      </c>
      <c r="D65" s="12">
        <v>1</v>
      </c>
      <c r="E65" s="28">
        <v>-1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2">
        <v>1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2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2</v>
      </c>
      <c r="L67" s="12">
        <v>0</v>
      </c>
      <c r="M67" s="12">
        <v>0</v>
      </c>
      <c r="N67" s="12">
        <v>0</v>
      </c>
      <c r="O67" s="12">
        <v>1</v>
      </c>
      <c r="P67" s="22">
        <v>2</v>
      </c>
    </row>
    <row r="68" spans="1:16" ht="33.75" x14ac:dyDescent="0.2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8" t="s">
        <v>444</v>
      </c>
      <c r="B72" s="199"/>
      <c r="C72" s="24">
        <v>0</v>
      </c>
      <c r="D72" s="24">
        <v>0</v>
      </c>
      <c r="E72" s="25">
        <v>0</v>
      </c>
      <c r="F72" s="24">
        <v>0</v>
      </c>
      <c r="G72" s="24">
        <v>0</v>
      </c>
      <c r="H72" s="24">
        <v>1</v>
      </c>
      <c r="I72" s="24">
        <v>1</v>
      </c>
      <c r="J72" s="24">
        <v>0</v>
      </c>
      <c r="K72" s="24">
        <v>0</v>
      </c>
      <c r="L72" s="24">
        <v>0</v>
      </c>
      <c r="M72" s="24">
        <v>0</v>
      </c>
      <c r="N72" s="24">
        <v>2</v>
      </c>
      <c r="O72" s="24">
        <v>0</v>
      </c>
      <c r="P72" s="26">
        <v>0</v>
      </c>
    </row>
    <row r="73" spans="1:16" x14ac:dyDescent="0.25">
      <c r="A73" s="27" t="s">
        <v>445</v>
      </c>
      <c r="B73" s="27" t="s">
        <v>446</v>
      </c>
      <c r="C73" s="12">
        <v>0</v>
      </c>
      <c r="D73" s="12">
        <v>0</v>
      </c>
      <c r="E73" s="28">
        <v>0</v>
      </c>
      <c r="F73" s="12">
        <v>0</v>
      </c>
      <c r="G73" s="12">
        <v>0</v>
      </c>
      <c r="H73" s="12">
        <v>1</v>
      </c>
      <c r="I73" s="12">
        <v>1</v>
      </c>
      <c r="J73" s="12">
        <v>0</v>
      </c>
      <c r="K73" s="12">
        <v>0</v>
      </c>
      <c r="L73" s="12">
        <v>0</v>
      </c>
      <c r="M73" s="12">
        <v>0</v>
      </c>
      <c r="N73" s="12">
        <v>2</v>
      </c>
      <c r="O73" s="12">
        <v>0</v>
      </c>
      <c r="P73" s="22">
        <v>0</v>
      </c>
    </row>
    <row r="74" spans="1:16" x14ac:dyDescent="0.25">
      <c r="A74" s="198" t="s">
        <v>447</v>
      </c>
      <c r="B74" s="199"/>
      <c r="C74" s="24">
        <v>51</v>
      </c>
      <c r="D74" s="24">
        <v>30</v>
      </c>
      <c r="E74" s="25">
        <v>0.7</v>
      </c>
      <c r="F74" s="24">
        <v>2</v>
      </c>
      <c r="G74" s="24">
        <v>1</v>
      </c>
      <c r="H74" s="24">
        <v>9</v>
      </c>
      <c r="I74" s="24">
        <v>11</v>
      </c>
      <c r="J74" s="24">
        <v>0</v>
      </c>
      <c r="K74" s="24">
        <v>0</v>
      </c>
      <c r="L74" s="24">
        <v>1</v>
      </c>
      <c r="M74" s="24">
        <v>2</v>
      </c>
      <c r="N74" s="24">
        <v>0</v>
      </c>
      <c r="O74" s="24">
        <v>1</v>
      </c>
      <c r="P74" s="26">
        <v>5</v>
      </c>
    </row>
    <row r="75" spans="1:16" x14ac:dyDescent="0.25">
      <c r="A75" s="27" t="s">
        <v>448</v>
      </c>
      <c r="B75" s="27" t="s">
        <v>449</v>
      </c>
      <c r="C75" s="12">
        <v>13</v>
      </c>
      <c r="D75" s="12">
        <v>2</v>
      </c>
      <c r="E75" s="28">
        <v>5.5</v>
      </c>
      <c r="F75" s="12">
        <v>0</v>
      </c>
      <c r="G75" s="12">
        <v>0</v>
      </c>
      <c r="H75" s="12">
        <v>3</v>
      </c>
      <c r="I75" s="12">
        <v>7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4</v>
      </c>
    </row>
    <row r="76" spans="1:16" ht="33.75" x14ac:dyDescent="0.25">
      <c r="A76" s="27" t="s">
        <v>450</v>
      </c>
      <c r="B76" s="27" t="s">
        <v>451</v>
      </c>
      <c r="C76" s="12">
        <v>1</v>
      </c>
      <c r="D76" s="12">
        <v>0</v>
      </c>
      <c r="E76" s="28">
        <v>0</v>
      </c>
      <c r="F76" s="12">
        <v>0</v>
      </c>
      <c r="G76" s="12">
        <v>0</v>
      </c>
      <c r="H76" s="12">
        <v>0</v>
      </c>
      <c r="I76" s="12">
        <v>2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21</v>
      </c>
      <c r="D77" s="12">
        <v>14</v>
      </c>
      <c r="E77" s="28">
        <v>0.5</v>
      </c>
      <c r="F77" s="12">
        <v>2</v>
      </c>
      <c r="G77" s="12">
        <v>1</v>
      </c>
      <c r="H77" s="12">
        <v>1</v>
      </c>
      <c r="I77" s="12">
        <v>0</v>
      </c>
      <c r="J77" s="12">
        <v>0</v>
      </c>
      <c r="K77" s="12">
        <v>0</v>
      </c>
      <c r="L77" s="12">
        <v>1</v>
      </c>
      <c r="M77" s="12">
        <v>2</v>
      </c>
      <c r="N77" s="12">
        <v>0</v>
      </c>
      <c r="O77" s="12">
        <v>1</v>
      </c>
      <c r="P77" s="22">
        <v>1</v>
      </c>
    </row>
    <row r="78" spans="1:16" x14ac:dyDescent="0.25">
      <c r="A78" s="27" t="s">
        <v>454</v>
      </c>
      <c r="B78" s="27" t="s">
        <v>455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16</v>
      </c>
      <c r="D79" s="12">
        <v>14</v>
      </c>
      <c r="E79" s="28">
        <v>0.14285714285714299</v>
      </c>
      <c r="F79" s="12">
        <v>0</v>
      </c>
      <c r="G79" s="12">
        <v>0</v>
      </c>
      <c r="H79" s="12">
        <v>5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3.75" x14ac:dyDescent="0.25">
      <c r="A80" s="27" t="s">
        <v>458</v>
      </c>
      <c r="B80" s="27" t="s">
        <v>459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25">
      <c r="A82" s="198" t="s">
        <v>462</v>
      </c>
      <c r="B82" s="199"/>
      <c r="C82" s="24">
        <v>76</v>
      </c>
      <c r="D82" s="24">
        <v>80</v>
      </c>
      <c r="E82" s="25">
        <v>-0.05</v>
      </c>
      <c r="F82" s="24">
        <v>1</v>
      </c>
      <c r="G82" s="24">
        <v>0</v>
      </c>
      <c r="H82" s="24">
        <v>1</v>
      </c>
      <c r="I82" s="24">
        <v>5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2</v>
      </c>
    </row>
    <row r="83" spans="1:16" x14ac:dyDescent="0.25">
      <c r="A83" s="27" t="s">
        <v>463</v>
      </c>
      <c r="B83" s="27" t="s">
        <v>464</v>
      </c>
      <c r="C83" s="12">
        <v>22</v>
      </c>
      <c r="D83" s="12">
        <v>14</v>
      </c>
      <c r="E83" s="28">
        <v>0.57142857142857095</v>
      </c>
      <c r="F83" s="12">
        <v>0</v>
      </c>
      <c r="G83" s="12">
        <v>0</v>
      </c>
      <c r="H83" s="12">
        <v>1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54</v>
      </c>
      <c r="D84" s="12">
        <v>66</v>
      </c>
      <c r="E84" s="28">
        <v>-0.18181818181818199</v>
      </c>
      <c r="F84" s="12">
        <v>1</v>
      </c>
      <c r="G84" s="12">
        <v>0</v>
      </c>
      <c r="H84" s="12">
        <v>0</v>
      </c>
      <c r="I84" s="12">
        <v>4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2</v>
      </c>
    </row>
    <row r="85" spans="1:16" x14ac:dyDescent="0.25">
      <c r="A85" s="198" t="s">
        <v>467</v>
      </c>
      <c r="B85" s="199"/>
      <c r="C85" s="24">
        <v>446</v>
      </c>
      <c r="D85" s="24">
        <v>483</v>
      </c>
      <c r="E85" s="25">
        <v>-7.6604554865424404E-2</v>
      </c>
      <c r="F85" s="24">
        <v>2</v>
      </c>
      <c r="G85" s="24">
        <v>2</v>
      </c>
      <c r="H85" s="24">
        <v>142</v>
      </c>
      <c r="I85" s="24">
        <v>95</v>
      </c>
      <c r="J85" s="24">
        <v>0</v>
      </c>
      <c r="K85" s="24">
        <v>0</v>
      </c>
      <c r="L85" s="24">
        <v>0</v>
      </c>
      <c r="M85" s="24">
        <v>0</v>
      </c>
      <c r="N85" s="24">
        <v>14</v>
      </c>
      <c r="O85" s="24">
        <v>0</v>
      </c>
      <c r="P85" s="26">
        <v>38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1</v>
      </c>
      <c r="D89" s="12">
        <v>0</v>
      </c>
      <c r="E89" s="28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1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10</v>
      </c>
      <c r="D91" s="12">
        <v>11</v>
      </c>
      <c r="E91" s="28">
        <v>-9.0909090909090898E-2</v>
      </c>
      <c r="F91" s="12">
        <v>0</v>
      </c>
      <c r="G91" s="12">
        <v>0</v>
      </c>
      <c r="H91" s="12">
        <v>3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220</v>
      </c>
      <c r="D92" s="12">
        <v>150</v>
      </c>
      <c r="E92" s="28">
        <v>0.46666666666666701</v>
      </c>
      <c r="F92" s="12">
        <v>0</v>
      </c>
      <c r="G92" s="12">
        <v>0</v>
      </c>
      <c r="H92" s="12">
        <v>7</v>
      </c>
      <c r="I92" s="12">
        <v>23</v>
      </c>
      <c r="J92" s="12">
        <v>0</v>
      </c>
      <c r="K92" s="12">
        <v>0</v>
      </c>
      <c r="L92" s="12">
        <v>0</v>
      </c>
      <c r="M92" s="12">
        <v>0</v>
      </c>
      <c r="N92" s="12">
        <v>14</v>
      </c>
      <c r="O92" s="12">
        <v>0</v>
      </c>
      <c r="P92" s="22">
        <v>5</v>
      </c>
    </row>
    <row r="93" spans="1:16" x14ac:dyDescent="0.25">
      <c r="A93" s="27" t="s">
        <v>482</v>
      </c>
      <c r="B93" s="27" t="s">
        <v>483</v>
      </c>
      <c r="C93" s="12">
        <v>13</v>
      </c>
      <c r="D93" s="12">
        <v>5</v>
      </c>
      <c r="E93" s="28">
        <v>1.6</v>
      </c>
      <c r="F93" s="12">
        <v>1</v>
      </c>
      <c r="G93" s="12">
        <v>0</v>
      </c>
      <c r="H93" s="12">
        <v>1</v>
      </c>
      <c r="I93" s="12">
        <v>4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7" t="s">
        <v>484</v>
      </c>
      <c r="B94" s="27" t="s">
        <v>485</v>
      </c>
      <c r="C94" s="12">
        <v>202</v>
      </c>
      <c r="D94" s="12">
        <v>316</v>
      </c>
      <c r="E94" s="28">
        <v>-0.360759493670886</v>
      </c>
      <c r="F94" s="12">
        <v>1</v>
      </c>
      <c r="G94" s="12">
        <v>1</v>
      </c>
      <c r="H94" s="12">
        <v>131</v>
      </c>
      <c r="I94" s="12">
        <v>67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32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1</v>
      </c>
      <c r="E95" s="28">
        <v>-1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8" t="s">
        <v>490</v>
      </c>
      <c r="B97" s="199"/>
      <c r="C97" s="24">
        <v>2743</v>
      </c>
      <c r="D97" s="24">
        <v>2291</v>
      </c>
      <c r="E97" s="25">
        <v>0.197293758184199</v>
      </c>
      <c r="F97" s="24">
        <v>247</v>
      </c>
      <c r="G97" s="24">
        <v>225</v>
      </c>
      <c r="H97" s="24">
        <v>715</v>
      </c>
      <c r="I97" s="24">
        <v>553</v>
      </c>
      <c r="J97" s="24">
        <v>0</v>
      </c>
      <c r="K97" s="24">
        <v>0</v>
      </c>
      <c r="L97" s="24">
        <v>0</v>
      </c>
      <c r="M97" s="24">
        <v>2</v>
      </c>
      <c r="N97" s="24">
        <v>6</v>
      </c>
      <c r="O97" s="24">
        <v>38</v>
      </c>
      <c r="P97" s="26">
        <v>469</v>
      </c>
    </row>
    <row r="98" spans="1:16" x14ac:dyDescent="0.25">
      <c r="A98" s="27" t="s">
        <v>491</v>
      </c>
      <c r="B98" s="27" t="s">
        <v>492</v>
      </c>
      <c r="C98" s="12">
        <v>529</v>
      </c>
      <c r="D98" s="12">
        <v>468</v>
      </c>
      <c r="E98" s="28">
        <v>0.13034188034187999</v>
      </c>
      <c r="F98" s="12">
        <v>54</v>
      </c>
      <c r="G98" s="12">
        <v>48</v>
      </c>
      <c r="H98" s="12">
        <v>136</v>
      </c>
      <c r="I98" s="12">
        <v>90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87</v>
      </c>
    </row>
    <row r="99" spans="1:16" x14ac:dyDescent="0.25">
      <c r="A99" s="27" t="s">
        <v>493</v>
      </c>
      <c r="B99" s="27" t="s">
        <v>494</v>
      </c>
      <c r="C99" s="12">
        <v>337</v>
      </c>
      <c r="D99" s="12">
        <v>289</v>
      </c>
      <c r="E99" s="28">
        <v>0.16608996539792401</v>
      </c>
      <c r="F99" s="12">
        <v>67</v>
      </c>
      <c r="G99" s="12">
        <v>48</v>
      </c>
      <c r="H99" s="12">
        <v>209</v>
      </c>
      <c r="I99" s="12">
        <v>72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7</v>
      </c>
      <c r="P99" s="22">
        <v>124</v>
      </c>
    </row>
    <row r="100" spans="1:16" ht="33.75" x14ac:dyDescent="0.25">
      <c r="A100" s="27" t="s">
        <v>495</v>
      </c>
      <c r="B100" s="27" t="s">
        <v>496</v>
      </c>
      <c r="C100" s="12">
        <v>23</v>
      </c>
      <c r="D100" s="12">
        <v>9</v>
      </c>
      <c r="E100" s="28">
        <v>1.55555555555556</v>
      </c>
      <c r="F100" s="12">
        <v>36</v>
      </c>
      <c r="G100" s="12">
        <v>46</v>
      </c>
      <c r="H100" s="12">
        <v>9</v>
      </c>
      <c r="I100" s="12">
        <v>78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8</v>
      </c>
      <c r="P100" s="22">
        <v>60</v>
      </c>
    </row>
    <row r="101" spans="1:16" ht="22.5" x14ac:dyDescent="0.25">
      <c r="A101" s="27" t="s">
        <v>497</v>
      </c>
      <c r="B101" s="27" t="s">
        <v>498</v>
      </c>
      <c r="C101" s="12">
        <v>204</v>
      </c>
      <c r="D101" s="12">
        <v>148</v>
      </c>
      <c r="E101" s="28">
        <v>0.37837837837837801</v>
      </c>
      <c r="F101" s="12">
        <v>51</v>
      </c>
      <c r="G101" s="12">
        <v>32</v>
      </c>
      <c r="H101" s="12">
        <v>60</v>
      </c>
      <c r="I101" s="12">
        <v>70</v>
      </c>
      <c r="J101" s="12">
        <v>0</v>
      </c>
      <c r="K101" s="12">
        <v>0</v>
      </c>
      <c r="L101" s="12">
        <v>0</v>
      </c>
      <c r="M101" s="12">
        <v>1</v>
      </c>
      <c r="N101" s="12">
        <v>0</v>
      </c>
      <c r="O101" s="12">
        <v>23</v>
      </c>
      <c r="P101" s="22">
        <v>27</v>
      </c>
    </row>
    <row r="102" spans="1:16" x14ac:dyDescent="0.25">
      <c r="A102" s="27" t="s">
        <v>499</v>
      </c>
      <c r="B102" s="27" t="s">
        <v>500</v>
      </c>
      <c r="C102" s="12">
        <v>18</v>
      </c>
      <c r="D102" s="12">
        <v>10</v>
      </c>
      <c r="E102" s="28">
        <v>0.8</v>
      </c>
      <c r="F102" s="12">
        <v>1</v>
      </c>
      <c r="G102" s="12">
        <v>1</v>
      </c>
      <c r="H102" s="12">
        <v>8</v>
      </c>
      <c r="I102" s="12">
        <v>5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22">
        <v>3</v>
      </c>
    </row>
    <row r="103" spans="1:16" ht="22.5" x14ac:dyDescent="0.25">
      <c r="A103" s="27" t="s">
        <v>501</v>
      </c>
      <c r="B103" s="27" t="s">
        <v>502</v>
      </c>
      <c r="C103" s="12">
        <v>34</v>
      </c>
      <c r="D103" s="12">
        <v>16</v>
      </c>
      <c r="E103" s="28">
        <v>1.125</v>
      </c>
      <c r="F103" s="12">
        <v>4</v>
      </c>
      <c r="G103" s="12">
        <v>3</v>
      </c>
      <c r="H103" s="12">
        <v>6</v>
      </c>
      <c r="I103" s="12">
        <v>7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5</v>
      </c>
    </row>
    <row r="104" spans="1:16" x14ac:dyDescent="0.25">
      <c r="A104" s="27" t="s">
        <v>503</v>
      </c>
      <c r="B104" s="27" t="s">
        <v>504</v>
      </c>
      <c r="C104" s="12">
        <v>114</v>
      </c>
      <c r="D104" s="12">
        <v>95</v>
      </c>
      <c r="E104" s="28">
        <v>0.2</v>
      </c>
      <c r="F104" s="12">
        <v>0</v>
      </c>
      <c r="G104" s="12">
        <v>0</v>
      </c>
      <c r="H104" s="12">
        <v>2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2">
        <v>5</v>
      </c>
    </row>
    <row r="105" spans="1:16" x14ac:dyDescent="0.25">
      <c r="A105" s="27" t="s">
        <v>505</v>
      </c>
      <c r="B105" s="27" t="s">
        <v>506</v>
      </c>
      <c r="C105" s="12">
        <v>875</v>
      </c>
      <c r="D105" s="12">
        <v>696</v>
      </c>
      <c r="E105" s="28">
        <v>0.25718390804597702</v>
      </c>
      <c r="F105" s="12">
        <v>12</v>
      </c>
      <c r="G105" s="12">
        <v>14</v>
      </c>
      <c r="H105" s="12">
        <v>166</v>
      </c>
      <c r="I105" s="12">
        <v>117</v>
      </c>
      <c r="J105" s="12">
        <v>0</v>
      </c>
      <c r="K105" s="12">
        <v>0</v>
      </c>
      <c r="L105" s="12">
        <v>0</v>
      </c>
      <c r="M105" s="12">
        <v>0</v>
      </c>
      <c r="N105" s="12">
        <v>4</v>
      </c>
      <c r="O105" s="12">
        <v>0</v>
      </c>
      <c r="P105" s="22">
        <v>65</v>
      </c>
    </row>
    <row r="106" spans="1:16" ht="22.5" x14ac:dyDescent="0.25">
      <c r="A106" s="27" t="s">
        <v>507</v>
      </c>
      <c r="B106" s="27" t="s">
        <v>508</v>
      </c>
      <c r="C106" s="12">
        <v>161</v>
      </c>
      <c r="D106" s="12">
        <v>91</v>
      </c>
      <c r="E106" s="28">
        <v>0.76923076923076905</v>
      </c>
      <c r="F106" s="12">
        <v>2</v>
      </c>
      <c r="G106" s="12">
        <v>3</v>
      </c>
      <c r="H106" s="12">
        <v>21</v>
      </c>
      <c r="I106" s="12">
        <v>16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11</v>
      </c>
    </row>
    <row r="107" spans="1:16" ht="22.5" x14ac:dyDescent="0.25">
      <c r="A107" s="27" t="s">
        <v>509</v>
      </c>
      <c r="B107" s="27" t="s">
        <v>510</v>
      </c>
      <c r="C107" s="12">
        <v>10</v>
      </c>
      <c r="D107" s="12">
        <v>8</v>
      </c>
      <c r="E107" s="28">
        <v>0.25</v>
      </c>
      <c r="F107" s="12">
        <v>0</v>
      </c>
      <c r="G107" s="12">
        <v>0</v>
      </c>
      <c r="H107" s="12">
        <v>3</v>
      </c>
      <c r="I107" s="12">
        <v>12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8</v>
      </c>
    </row>
    <row r="108" spans="1:16" x14ac:dyDescent="0.25">
      <c r="A108" s="27" t="s">
        <v>511</v>
      </c>
      <c r="B108" s="27" t="s">
        <v>512</v>
      </c>
      <c r="C108" s="12">
        <v>4</v>
      </c>
      <c r="D108" s="12">
        <v>5</v>
      </c>
      <c r="E108" s="28">
        <v>-0.2</v>
      </c>
      <c r="F108" s="12">
        <v>0</v>
      </c>
      <c r="G108" s="12">
        <v>0</v>
      </c>
      <c r="H108" s="12">
        <v>7</v>
      </c>
      <c r="I108" s="12">
        <v>2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1</v>
      </c>
    </row>
    <row r="109" spans="1:16" x14ac:dyDescent="0.25">
      <c r="A109" s="27" t="s">
        <v>513</v>
      </c>
      <c r="B109" s="27" t="s">
        <v>514</v>
      </c>
      <c r="C109" s="12">
        <v>0</v>
      </c>
      <c r="D109" s="12">
        <v>1</v>
      </c>
      <c r="E109" s="28">
        <v>-1</v>
      </c>
      <c r="F109" s="12">
        <v>0</v>
      </c>
      <c r="G109" s="12">
        <v>0</v>
      </c>
      <c r="H109" s="12">
        <v>1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383</v>
      </c>
      <c r="D111" s="12">
        <v>419</v>
      </c>
      <c r="E111" s="28">
        <v>-8.5918854415274498E-2</v>
      </c>
      <c r="F111" s="12">
        <v>15</v>
      </c>
      <c r="G111" s="12">
        <v>27</v>
      </c>
      <c r="H111" s="12">
        <v>57</v>
      </c>
      <c r="I111" s="12">
        <v>59</v>
      </c>
      <c r="J111" s="12">
        <v>0</v>
      </c>
      <c r="K111" s="12">
        <v>0</v>
      </c>
      <c r="L111" s="12">
        <v>0</v>
      </c>
      <c r="M111" s="12">
        <v>1</v>
      </c>
      <c r="N111" s="12">
        <v>0</v>
      </c>
      <c r="O111" s="12">
        <v>0</v>
      </c>
      <c r="P111" s="22">
        <v>58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1</v>
      </c>
      <c r="E112" s="28">
        <v>-1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1</v>
      </c>
      <c r="D113" s="12">
        <v>1</v>
      </c>
      <c r="E113" s="28">
        <v>0</v>
      </c>
      <c r="F113" s="12">
        <v>0</v>
      </c>
      <c r="G113" s="12">
        <v>0</v>
      </c>
      <c r="H113" s="12">
        <v>0</v>
      </c>
      <c r="I113" s="12">
        <v>3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5</v>
      </c>
      <c r="D114" s="12">
        <v>1</v>
      </c>
      <c r="E114" s="28">
        <v>4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3</v>
      </c>
      <c r="D115" s="12">
        <v>2</v>
      </c>
      <c r="E115" s="28">
        <v>0.5</v>
      </c>
      <c r="F115" s="12">
        <v>1</v>
      </c>
      <c r="G115" s="12">
        <v>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3</v>
      </c>
    </row>
    <row r="116" spans="1:16" ht="22.5" x14ac:dyDescent="0.25">
      <c r="A116" s="27" t="s">
        <v>527</v>
      </c>
      <c r="B116" s="27" t="s">
        <v>528</v>
      </c>
      <c r="C116" s="12">
        <v>11</v>
      </c>
      <c r="D116" s="12">
        <v>2</v>
      </c>
      <c r="E116" s="28">
        <v>4.5</v>
      </c>
      <c r="F116" s="12">
        <v>2</v>
      </c>
      <c r="G116" s="12">
        <v>2</v>
      </c>
      <c r="H116" s="12">
        <v>5</v>
      </c>
      <c r="I116" s="12">
        <v>6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6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1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2">
        <v>1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3</v>
      </c>
      <c r="D120" s="12">
        <v>0</v>
      </c>
      <c r="E120" s="28">
        <v>0</v>
      </c>
      <c r="F120" s="12">
        <v>0</v>
      </c>
      <c r="G120" s="12">
        <v>0</v>
      </c>
      <c r="H120" s="12">
        <v>5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8</v>
      </c>
      <c r="D121" s="12">
        <v>11</v>
      </c>
      <c r="E121" s="28">
        <v>-0.27272727272727298</v>
      </c>
      <c r="F121" s="12">
        <v>0</v>
      </c>
      <c r="G121" s="12">
        <v>0</v>
      </c>
      <c r="H121" s="12">
        <v>4</v>
      </c>
      <c r="I121" s="12">
        <v>7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5</v>
      </c>
    </row>
    <row r="122" spans="1:16" x14ac:dyDescent="0.25">
      <c r="A122" s="27" t="s">
        <v>539</v>
      </c>
      <c r="B122" s="27" t="s">
        <v>540</v>
      </c>
      <c r="C122" s="12">
        <v>3</v>
      </c>
      <c r="D122" s="12">
        <v>5</v>
      </c>
      <c r="E122" s="28">
        <v>-0.4</v>
      </c>
      <c r="F122" s="12">
        <v>0</v>
      </c>
      <c r="G122" s="12">
        <v>0</v>
      </c>
      <c r="H122" s="12">
        <v>1</v>
      </c>
      <c r="I122" s="12">
        <v>1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25">
      <c r="A123" s="27" t="s">
        <v>541</v>
      </c>
      <c r="B123" s="27" t="s">
        <v>542</v>
      </c>
      <c r="C123" s="12">
        <v>0</v>
      </c>
      <c r="D123" s="12">
        <v>0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1</v>
      </c>
      <c r="E125" s="28">
        <v>-1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5</v>
      </c>
      <c r="D126" s="12">
        <v>2</v>
      </c>
      <c r="E126" s="28">
        <v>1.5</v>
      </c>
      <c r="F126" s="12">
        <v>2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1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8</v>
      </c>
      <c r="D128" s="12">
        <v>9</v>
      </c>
      <c r="E128" s="28">
        <v>-0.11111111111111099</v>
      </c>
      <c r="F128" s="12">
        <v>0</v>
      </c>
      <c r="G128" s="12">
        <v>0</v>
      </c>
      <c r="H128" s="12">
        <v>9</v>
      </c>
      <c r="I128" s="12">
        <v>5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7" t="s">
        <v>553</v>
      </c>
      <c r="B129" s="27" t="s">
        <v>554</v>
      </c>
      <c r="C129" s="12">
        <v>1</v>
      </c>
      <c r="D129" s="12">
        <v>1</v>
      </c>
      <c r="E129" s="28">
        <v>0</v>
      </c>
      <c r="F129" s="12">
        <v>0</v>
      </c>
      <c r="G129" s="12">
        <v>0</v>
      </c>
      <c r="H129" s="12">
        <v>6</v>
      </c>
      <c r="I129" s="12">
        <v>2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1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198" t="s">
        <v>557</v>
      </c>
      <c r="B131" s="199"/>
      <c r="C131" s="24">
        <v>59</v>
      </c>
      <c r="D131" s="24">
        <v>16</v>
      </c>
      <c r="E131" s="25">
        <v>2.6875</v>
      </c>
      <c r="F131" s="24">
        <v>2</v>
      </c>
      <c r="G131" s="24">
        <v>2</v>
      </c>
      <c r="H131" s="24">
        <v>13</v>
      </c>
      <c r="I131" s="24">
        <v>10</v>
      </c>
      <c r="J131" s="24">
        <v>0</v>
      </c>
      <c r="K131" s="24">
        <v>0</v>
      </c>
      <c r="L131" s="24">
        <v>0</v>
      </c>
      <c r="M131" s="24">
        <v>0</v>
      </c>
      <c r="N131" s="24">
        <v>3</v>
      </c>
      <c r="O131" s="24">
        <v>0</v>
      </c>
      <c r="P131" s="26">
        <v>7</v>
      </c>
    </row>
    <row r="132" spans="1:16" x14ac:dyDescent="0.25">
      <c r="A132" s="27" t="s">
        <v>558</v>
      </c>
      <c r="B132" s="27" t="s">
        <v>559</v>
      </c>
      <c r="C132" s="12">
        <v>5</v>
      </c>
      <c r="D132" s="12">
        <v>0</v>
      </c>
      <c r="E132" s="28">
        <v>0</v>
      </c>
      <c r="F132" s="12">
        <v>0</v>
      </c>
      <c r="G132" s="12">
        <v>0</v>
      </c>
      <c r="H132" s="12">
        <v>3</v>
      </c>
      <c r="I132" s="12">
        <v>2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2">
        <v>1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53</v>
      </c>
      <c r="D134" s="12">
        <v>16</v>
      </c>
      <c r="E134" s="28">
        <v>2.3125</v>
      </c>
      <c r="F134" s="12">
        <v>2</v>
      </c>
      <c r="G134" s="12">
        <v>2</v>
      </c>
      <c r="H134" s="12">
        <v>10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6</v>
      </c>
    </row>
    <row r="135" spans="1:16" x14ac:dyDescent="0.25">
      <c r="A135" s="27" t="s">
        <v>564</v>
      </c>
      <c r="B135" s="27" t="s">
        <v>565</v>
      </c>
      <c r="C135" s="12">
        <v>1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5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8" t="s">
        <v>568</v>
      </c>
      <c r="B137" s="199"/>
      <c r="C137" s="24">
        <v>23</v>
      </c>
      <c r="D137" s="24">
        <v>18</v>
      </c>
      <c r="E137" s="25">
        <v>0.27777777777777801</v>
      </c>
      <c r="F137" s="24">
        <v>1</v>
      </c>
      <c r="G137" s="24">
        <v>0</v>
      </c>
      <c r="H137" s="24">
        <v>7</v>
      </c>
      <c r="I137" s="24">
        <v>8</v>
      </c>
      <c r="J137" s="24">
        <v>0</v>
      </c>
      <c r="K137" s="24">
        <v>0</v>
      </c>
      <c r="L137" s="24">
        <v>0</v>
      </c>
      <c r="M137" s="24">
        <v>0</v>
      </c>
      <c r="N137" s="24">
        <v>44</v>
      </c>
      <c r="O137" s="24">
        <v>0</v>
      </c>
      <c r="P137" s="26">
        <v>0</v>
      </c>
    </row>
    <row r="138" spans="1:16" ht="22.5" x14ac:dyDescent="0.25">
      <c r="A138" s="27" t="s">
        <v>569</v>
      </c>
      <c r="B138" s="27" t="s">
        <v>570</v>
      </c>
      <c r="C138" s="12">
        <v>1</v>
      </c>
      <c r="D138" s="12">
        <v>0</v>
      </c>
      <c r="E138" s="28">
        <v>0</v>
      </c>
      <c r="F138" s="12">
        <v>0</v>
      </c>
      <c r="G138" s="12">
        <v>0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1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21</v>
      </c>
      <c r="D142" s="12">
        <v>15</v>
      </c>
      <c r="E142" s="28">
        <v>0.4</v>
      </c>
      <c r="F142" s="12">
        <v>1</v>
      </c>
      <c r="G142" s="12">
        <v>0</v>
      </c>
      <c r="H142" s="12">
        <v>5</v>
      </c>
      <c r="I142" s="12">
        <v>6</v>
      </c>
      <c r="J142" s="12">
        <v>0</v>
      </c>
      <c r="K142" s="12">
        <v>0</v>
      </c>
      <c r="L142" s="12">
        <v>0</v>
      </c>
      <c r="M142" s="12">
        <v>0</v>
      </c>
      <c r="N142" s="12">
        <v>44</v>
      </c>
      <c r="O142" s="12">
        <v>0</v>
      </c>
      <c r="P142" s="22">
        <v>0</v>
      </c>
    </row>
    <row r="143" spans="1:16" ht="22.5" x14ac:dyDescent="0.25">
      <c r="A143" s="27" t="s">
        <v>579</v>
      </c>
      <c r="B143" s="27" t="s">
        <v>580</v>
      </c>
      <c r="C143" s="12">
        <v>0</v>
      </c>
      <c r="D143" s="12">
        <v>3</v>
      </c>
      <c r="E143" s="28">
        <v>-1</v>
      </c>
      <c r="F143" s="12">
        <v>0</v>
      </c>
      <c r="G143" s="12">
        <v>0</v>
      </c>
      <c r="H143" s="12">
        <v>2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25">
      <c r="A144" s="198" t="s">
        <v>581</v>
      </c>
      <c r="B144" s="199"/>
      <c r="C144" s="24">
        <v>5</v>
      </c>
      <c r="D144" s="24">
        <v>2</v>
      </c>
      <c r="E144" s="25">
        <v>1.5</v>
      </c>
      <c r="F144" s="24">
        <v>0</v>
      </c>
      <c r="G144" s="24">
        <v>0</v>
      </c>
      <c r="H144" s="24">
        <v>3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582</v>
      </c>
      <c r="B145" s="27" t="s">
        <v>583</v>
      </c>
      <c r="C145" s="12">
        <v>5</v>
      </c>
      <c r="D145" s="12">
        <v>2</v>
      </c>
      <c r="E145" s="28">
        <v>1.5</v>
      </c>
      <c r="F145" s="12">
        <v>0</v>
      </c>
      <c r="G145" s="12">
        <v>0</v>
      </c>
      <c r="H145" s="12">
        <v>3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2.5" x14ac:dyDescent="0.2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8" t="s">
        <v>586</v>
      </c>
      <c r="B147" s="199"/>
      <c r="C147" s="24">
        <v>89</v>
      </c>
      <c r="D147" s="24">
        <v>96</v>
      </c>
      <c r="E147" s="25">
        <v>-7.2916666666666699E-2</v>
      </c>
      <c r="F147" s="24">
        <v>2</v>
      </c>
      <c r="G147" s="24">
        <v>2</v>
      </c>
      <c r="H147" s="24">
        <v>88</v>
      </c>
      <c r="I147" s="24">
        <v>50</v>
      </c>
      <c r="J147" s="24">
        <v>0</v>
      </c>
      <c r="K147" s="24">
        <v>0</v>
      </c>
      <c r="L147" s="24">
        <v>0</v>
      </c>
      <c r="M147" s="24">
        <v>0</v>
      </c>
      <c r="N147" s="24">
        <v>15</v>
      </c>
      <c r="O147" s="24">
        <v>0</v>
      </c>
      <c r="P147" s="26">
        <v>42</v>
      </c>
    </row>
    <row r="148" spans="1:16" ht="22.5" x14ac:dyDescent="0.25">
      <c r="A148" s="27" t="s">
        <v>587</v>
      </c>
      <c r="B148" s="27" t="s">
        <v>588</v>
      </c>
      <c r="C148" s="12">
        <v>24</v>
      </c>
      <c r="D148" s="12">
        <v>49</v>
      </c>
      <c r="E148" s="28">
        <v>-0.51020408163265296</v>
      </c>
      <c r="F148" s="12">
        <v>0</v>
      </c>
      <c r="G148" s="12">
        <v>0</v>
      </c>
      <c r="H148" s="12">
        <v>51</v>
      </c>
      <c r="I148" s="12">
        <v>32</v>
      </c>
      <c r="J148" s="12">
        <v>0</v>
      </c>
      <c r="K148" s="12">
        <v>0</v>
      </c>
      <c r="L148" s="12">
        <v>0</v>
      </c>
      <c r="M148" s="12">
        <v>0</v>
      </c>
      <c r="N148" s="12">
        <v>12</v>
      </c>
      <c r="O148" s="12">
        <v>0</v>
      </c>
      <c r="P148" s="22">
        <v>18</v>
      </c>
    </row>
    <row r="149" spans="1:16" x14ac:dyDescent="0.25">
      <c r="A149" s="27" t="s">
        <v>589</v>
      </c>
      <c r="B149" s="27" t="s">
        <v>590</v>
      </c>
      <c r="C149" s="12">
        <v>1</v>
      </c>
      <c r="D149" s="12">
        <v>2</v>
      </c>
      <c r="E149" s="28">
        <v>-0.5</v>
      </c>
      <c r="F149" s="12">
        <v>0</v>
      </c>
      <c r="G149" s="12">
        <v>0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12</v>
      </c>
      <c r="D151" s="12">
        <v>4</v>
      </c>
      <c r="E151" s="28">
        <v>2</v>
      </c>
      <c r="F151" s="12">
        <v>0</v>
      </c>
      <c r="G151" s="12">
        <v>0</v>
      </c>
      <c r="H151" s="12">
        <v>3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22">
        <v>1</v>
      </c>
    </row>
    <row r="152" spans="1:16" ht="33.75" x14ac:dyDescent="0.25">
      <c r="A152" s="27" t="s">
        <v>595</v>
      </c>
      <c r="B152" s="27" t="s">
        <v>596</v>
      </c>
      <c r="C152" s="12">
        <v>0</v>
      </c>
      <c r="D152" s="12">
        <v>1</v>
      </c>
      <c r="E152" s="28">
        <v>-1</v>
      </c>
      <c r="F152" s="12">
        <v>0</v>
      </c>
      <c r="G152" s="12">
        <v>0</v>
      </c>
      <c r="H152" s="12">
        <v>2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9</v>
      </c>
      <c r="D153" s="12">
        <v>13</v>
      </c>
      <c r="E153" s="28">
        <v>-0.30769230769230799</v>
      </c>
      <c r="F153" s="12">
        <v>1</v>
      </c>
      <c r="G153" s="12">
        <v>0</v>
      </c>
      <c r="H153" s="12">
        <v>4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25">
      <c r="A154" s="27" t="s">
        <v>599</v>
      </c>
      <c r="B154" s="27" t="s">
        <v>600</v>
      </c>
      <c r="C154" s="12">
        <v>25</v>
      </c>
      <c r="D154" s="12">
        <v>17</v>
      </c>
      <c r="E154" s="28">
        <v>0.47058823529411797</v>
      </c>
      <c r="F154" s="12">
        <v>1</v>
      </c>
      <c r="G154" s="12">
        <v>2</v>
      </c>
      <c r="H154" s="12">
        <v>12</v>
      </c>
      <c r="I154" s="12">
        <v>10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22">
        <v>16</v>
      </c>
    </row>
    <row r="155" spans="1:16" ht="22.5" x14ac:dyDescent="0.25">
      <c r="A155" s="27" t="s">
        <v>601</v>
      </c>
      <c r="B155" s="27" t="s">
        <v>602</v>
      </c>
      <c r="C155" s="12">
        <v>18</v>
      </c>
      <c r="D155" s="12">
        <v>10</v>
      </c>
      <c r="E155" s="28">
        <v>0.8</v>
      </c>
      <c r="F155" s="12">
        <v>0</v>
      </c>
      <c r="G155" s="12">
        <v>0</v>
      </c>
      <c r="H155" s="12">
        <v>15</v>
      </c>
      <c r="I155" s="12">
        <v>8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7</v>
      </c>
    </row>
    <row r="156" spans="1:16" x14ac:dyDescent="0.25">
      <c r="A156" s="198" t="s">
        <v>603</v>
      </c>
      <c r="B156" s="199"/>
      <c r="C156" s="24">
        <v>29</v>
      </c>
      <c r="D156" s="24">
        <v>21</v>
      </c>
      <c r="E156" s="25">
        <v>0.38095238095238099</v>
      </c>
      <c r="F156" s="24">
        <v>0</v>
      </c>
      <c r="G156" s="24">
        <v>0</v>
      </c>
      <c r="H156" s="24">
        <v>10</v>
      </c>
      <c r="I156" s="24">
        <v>2</v>
      </c>
      <c r="J156" s="24">
        <v>2</v>
      </c>
      <c r="K156" s="24">
        <v>0</v>
      </c>
      <c r="L156" s="24">
        <v>0</v>
      </c>
      <c r="M156" s="24">
        <v>0</v>
      </c>
      <c r="N156" s="24">
        <v>0</v>
      </c>
      <c r="O156" s="24">
        <v>1</v>
      </c>
      <c r="P156" s="26">
        <v>0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4</v>
      </c>
      <c r="D161" s="12">
        <v>4</v>
      </c>
      <c r="E161" s="28">
        <v>0</v>
      </c>
      <c r="F161" s="12">
        <v>0</v>
      </c>
      <c r="G161" s="12">
        <v>0</v>
      </c>
      <c r="H161" s="12">
        <v>2</v>
      </c>
      <c r="I161" s="12">
        <v>0</v>
      </c>
      <c r="J161" s="12">
        <v>2</v>
      </c>
      <c r="K161" s="12">
        <v>0</v>
      </c>
      <c r="L161" s="12">
        <v>0</v>
      </c>
      <c r="M161" s="12">
        <v>0</v>
      </c>
      <c r="N161" s="12">
        <v>0</v>
      </c>
      <c r="O161" s="12">
        <v>1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2">
        <v>14</v>
      </c>
      <c r="D162" s="12">
        <v>9</v>
      </c>
      <c r="E162" s="28">
        <v>0.55555555555555503</v>
      </c>
      <c r="F162" s="12">
        <v>0</v>
      </c>
      <c r="G162" s="12">
        <v>0</v>
      </c>
      <c r="H162" s="12">
        <v>4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0</v>
      </c>
    </row>
    <row r="163" spans="1:16" ht="22.5" x14ac:dyDescent="0.25">
      <c r="A163" s="27" t="s">
        <v>616</v>
      </c>
      <c r="B163" s="27" t="s">
        <v>617</v>
      </c>
      <c r="C163" s="12">
        <v>0</v>
      </c>
      <c r="D163" s="12">
        <v>2</v>
      </c>
      <c r="E163" s="28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6</v>
      </c>
      <c r="D164" s="12">
        <v>3</v>
      </c>
      <c r="E164" s="28">
        <v>1</v>
      </c>
      <c r="F164" s="12">
        <v>0</v>
      </c>
      <c r="G164" s="12">
        <v>0</v>
      </c>
      <c r="H164" s="12">
        <v>3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5</v>
      </c>
      <c r="D165" s="12">
        <v>3</v>
      </c>
      <c r="E165" s="28">
        <v>0.66666666666666696</v>
      </c>
      <c r="F165" s="12">
        <v>0</v>
      </c>
      <c r="G165" s="12">
        <v>0</v>
      </c>
      <c r="H165" s="12">
        <v>1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8" t="s">
        <v>622</v>
      </c>
      <c r="B166" s="199"/>
      <c r="C166" s="24">
        <v>168</v>
      </c>
      <c r="D166" s="24">
        <v>178</v>
      </c>
      <c r="E166" s="25">
        <v>-5.6179775280898903E-2</v>
      </c>
      <c r="F166" s="24">
        <v>6</v>
      </c>
      <c r="G166" s="24">
        <v>5</v>
      </c>
      <c r="H166" s="24">
        <v>138</v>
      </c>
      <c r="I166" s="24">
        <v>109</v>
      </c>
      <c r="J166" s="24">
        <v>1</v>
      </c>
      <c r="K166" s="24">
        <v>0</v>
      </c>
      <c r="L166" s="24">
        <v>0</v>
      </c>
      <c r="M166" s="24">
        <v>1</v>
      </c>
      <c r="N166" s="24">
        <v>1</v>
      </c>
      <c r="O166" s="24">
        <v>48</v>
      </c>
      <c r="P166" s="26">
        <v>72</v>
      </c>
    </row>
    <row r="167" spans="1:16" ht="22.5" x14ac:dyDescent="0.25">
      <c r="A167" s="27" t="s">
        <v>623</v>
      </c>
      <c r="B167" s="27" t="s">
        <v>624</v>
      </c>
      <c r="C167" s="12">
        <v>0</v>
      </c>
      <c r="D167" s="12">
        <v>0</v>
      </c>
      <c r="E167" s="28">
        <v>0</v>
      </c>
      <c r="F167" s="12">
        <v>0</v>
      </c>
      <c r="G167" s="12">
        <v>0</v>
      </c>
      <c r="H167" s="12">
        <v>2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1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0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23</v>
      </c>
      <c r="D173" s="12">
        <v>12</v>
      </c>
      <c r="E173" s="28">
        <v>0.91666666666666696</v>
      </c>
      <c r="F173" s="12">
        <v>1</v>
      </c>
      <c r="G173" s="12">
        <v>0</v>
      </c>
      <c r="H173" s="12">
        <v>17</v>
      </c>
      <c r="I173" s="12">
        <v>33</v>
      </c>
      <c r="J173" s="12">
        <v>0</v>
      </c>
      <c r="K173" s="12">
        <v>0</v>
      </c>
      <c r="L173" s="12">
        <v>0</v>
      </c>
      <c r="M173" s="12">
        <v>0</v>
      </c>
      <c r="N173" s="12">
        <v>1</v>
      </c>
      <c r="O173" s="12">
        <v>15</v>
      </c>
      <c r="P173" s="22">
        <v>21</v>
      </c>
    </row>
    <row r="174" spans="1:16" ht="22.5" x14ac:dyDescent="0.25">
      <c r="A174" s="27" t="s">
        <v>637</v>
      </c>
      <c r="B174" s="27" t="s">
        <v>638</v>
      </c>
      <c r="C174" s="12">
        <v>132</v>
      </c>
      <c r="D174" s="12">
        <v>154</v>
      </c>
      <c r="E174" s="28">
        <v>-0.14285714285714299</v>
      </c>
      <c r="F174" s="12">
        <v>5</v>
      </c>
      <c r="G174" s="12">
        <v>5</v>
      </c>
      <c r="H174" s="12">
        <v>113</v>
      </c>
      <c r="I174" s="12">
        <v>57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16</v>
      </c>
      <c r="P174" s="22">
        <v>47</v>
      </c>
    </row>
    <row r="175" spans="1:16" x14ac:dyDescent="0.25">
      <c r="A175" s="27" t="s">
        <v>639</v>
      </c>
      <c r="B175" s="27" t="s">
        <v>640</v>
      </c>
      <c r="C175" s="12">
        <v>12</v>
      </c>
      <c r="D175" s="12">
        <v>12</v>
      </c>
      <c r="E175" s="28">
        <v>0</v>
      </c>
      <c r="F175" s="12">
        <v>0</v>
      </c>
      <c r="G175" s="12">
        <v>0</v>
      </c>
      <c r="H175" s="12">
        <v>5</v>
      </c>
      <c r="I175" s="12">
        <v>18</v>
      </c>
      <c r="J175" s="12">
        <v>1</v>
      </c>
      <c r="K175" s="12">
        <v>0</v>
      </c>
      <c r="L175" s="12">
        <v>0</v>
      </c>
      <c r="M175" s="12">
        <v>1</v>
      </c>
      <c r="N175" s="12">
        <v>0</v>
      </c>
      <c r="O175" s="12">
        <v>17</v>
      </c>
      <c r="P175" s="22">
        <v>4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1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8" t="s">
        <v>645</v>
      </c>
      <c r="B178" s="199"/>
      <c r="C178" s="24">
        <v>245</v>
      </c>
      <c r="D178" s="24">
        <v>214</v>
      </c>
      <c r="E178" s="25">
        <v>0.144859813084112</v>
      </c>
      <c r="F178" s="24">
        <v>913</v>
      </c>
      <c r="G178" s="24">
        <v>865</v>
      </c>
      <c r="H178" s="24">
        <v>244</v>
      </c>
      <c r="I178" s="24">
        <v>214</v>
      </c>
      <c r="J178" s="24">
        <v>0</v>
      </c>
      <c r="K178" s="24">
        <v>0</v>
      </c>
      <c r="L178" s="24">
        <v>0</v>
      </c>
      <c r="M178" s="24">
        <v>0</v>
      </c>
      <c r="N178" s="24">
        <v>1</v>
      </c>
      <c r="O178" s="24">
        <v>0</v>
      </c>
      <c r="P178" s="26">
        <v>982</v>
      </c>
    </row>
    <row r="179" spans="1:16" ht="22.5" x14ac:dyDescent="0.25">
      <c r="A179" s="27" t="s">
        <v>646</v>
      </c>
      <c r="B179" s="27" t="s">
        <v>647</v>
      </c>
      <c r="C179" s="12">
        <v>2</v>
      </c>
      <c r="D179" s="12">
        <v>0</v>
      </c>
      <c r="E179" s="28">
        <v>0</v>
      </c>
      <c r="F179" s="12">
        <v>9</v>
      </c>
      <c r="G179" s="12">
        <v>7</v>
      </c>
      <c r="H179" s="12">
        <v>0</v>
      </c>
      <c r="I179" s="12">
        <v>3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9</v>
      </c>
    </row>
    <row r="180" spans="1:16" ht="22.5" x14ac:dyDescent="0.25">
      <c r="A180" s="27" t="s">
        <v>648</v>
      </c>
      <c r="B180" s="27" t="s">
        <v>649</v>
      </c>
      <c r="C180" s="12">
        <v>96</v>
      </c>
      <c r="D180" s="12">
        <v>91</v>
      </c>
      <c r="E180" s="28">
        <v>5.4945054945054903E-2</v>
      </c>
      <c r="F180" s="12">
        <v>261</v>
      </c>
      <c r="G180" s="12">
        <v>244</v>
      </c>
      <c r="H180" s="12">
        <v>93</v>
      </c>
      <c r="I180" s="12">
        <v>58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269</v>
      </c>
    </row>
    <row r="181" spans="1:16" x14ac:dyDescent="0.25">
      <c r="A181" s="27" t="s">
        <v>650</v>
      </c>
      <c r="B181" s="27" t="s">
        <v>651</v>
      </c>
      <c r="C181" s="12">
        <v>7</v>
      </c>
      <c r="D181" s="12">
        <v>20</v>
      </c>
      <c r="E181" s="28">
        <v>-0.65</v>
      </c>
      <c r="F181" s="12">
        <v>9</v>
      </c>
      <c r="G181" s="12">
        <v>10</v>
      </c>
      <c r="H181" s="12">
        <v>28</v>
      </c>
      <c r="I181" s="12">
        <v>17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19</v>
      </c>
    </row>
    <row r="182" spans="1:16" ht="22.5" x14ac:dyDescent="0.25">
      <c r="A182" s="27" t="s">
        <v>652</v>
      </c>
      <c r="B182" s="27" t="s">
        <v>653</v>
      </c>
      <c r="C182" s="12">
        <v>0</v>
      </c>
      <c r="D182" s="12">
        <v>1</v>
      </c>
      <c r="E182" s="28">
        <v>-1</v>
      </c>
      <c r="F182" s="12">
        <v>0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2.5" x14ac:dyDescent="0.25">
      <c r="A183" s="27" t="s">
        <v>654</v>
      </c>
      <c r="B183" s="27" t="s">
        <v>655</v>
      </c>
      <c r="C183" s="12">
        <v>1</v>
      </c>
      <c r="D183" s="12">
        <v>1</v>
      </c>
      <c r="E183" s="28">
        <v>0</v>
      </c>
      <c r="F183" s="12">
        <v>8</v>
      </c>
      <c r="G183" s="12">
        <v>20</v>
      </c>
      <c r="H183" s="12">
        <v>1</v>
      </c>
      <c r="I183" s="12">
        <v>9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30</v>
      </c>
    </row>
    <row r="184" spans="1:16" ht="22.5" x14ac:dyDescent="0.25">
      <c r="A184" s="27" t="s">
        <v>656</v>
      </c>
      <c r="B184" s="27" t="s">
        <v>657</v>
      </c>
      <c r="C184" s="12">
        <v>139</v>
      </c>
      <c r="D184" s="12">
        <v>101</v>
      </c>
      <c r="E184" s="28">
        <v>0.37623762376237602</v>
      </c>
      <c r="F184" s="12">
        <v>625</v>
      </c>
      <c r="G184" s="12">
        <v>583</v>
      </c>
      <c r="H184" s="12">
        <v>122</v>
      </c>
      <c r="I184" s="12">
        <v>125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652</v>
      </c>
    </row>
    <row r="185" spans="1:16" ht="22.5" x14ac:dyDescent="0.25">
      <c r="A185" s="27" t="s">
        <v>658</v>
      </c>
      <c r="B185" s="27" t="s">
        <v>659</v>
      </c>
      <c r="C185" s="12">
        <v>0</v>
      </c>
      <c r="D185" s="12">
        <v>0</v>
      </c>
      <c r="E185" s="28">
        <v>0</v>
      </c>
      <c r="F185" s="12">
        <v>1</v>
      </c>
      <c r="G185" s="12">
        <v>1</v>
      </c>
      <c r="H185" s="12">
        <v>0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0</v>
      </c>
      <c r="P185" s="22">
        <v>3</v>
      </c>
    </row>
    <row r="186" spans="1:16" x14ac:dyDescent="0.25">
      <c r="A186" s="198" t="s">
        <v>660</v>
      </c>
      <c r="B186" s="199"/>
      <c r="C186" s="24">
        <v>200</v>
      </c>
      <c r="D186" s="24">
        <v>106</v>
      </c>
      <c r="E186" s="25">
        <v>0.88679245283018904</v>
      </c>
      <c r="F186" s="24">
        <v>3</v>
      </c>
      <c r="G186" s="24">
        <v>9</v>
      </c>
      <c r="H186" s="24">
        <v>41</v>
      </c>
      <c r="I186" s="24">
        <v>37</v>
      </c>
      <c r="J186" s="24">
        <v>0</v>
      </c>
      <c r="K186" s="24">
        <v>0</v>
      </c>
      <c r="L186" s="24">
        <v>0</v>
      </c>
      <c r="M186" s="24">
        <v>0</v>
      </c>
      <c r="N186" s="24">
        <v>3</v>
      </c>
      <c r="O186" s="24">
        <v>0</v>
      </c>
      <c r="P186" s="26">
        <v>30</v>
      </c>
    </row>
    <row r="187" spans="1:16" x14ac:dyDescent="0.25">
      <c r="A187" s="27" t="s">
        <v>661</v>
      </c>
      <c r="B187" s="27" t="s">
        <v>662</v>
      </c>
      <c r="C187" s="12">
        <v>7</v>
      </c>
      <c r="D187" s="12">
        <v>2</v>
      </c>
      <c r="E187" s="28">
        <v>2.5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2.5" x14ac:dyDescent="0.25">
      <c r="A188" s="27" t="s">
        <v>663</v>
      </c>
      <c r="B188" s="27" t="s">
        <v>664</v>
      </c>
      <c r="C188" s="12">
        <v>1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97</v>
      </c>
      <c r="D189" s="12">
        <v>62</v>
      </c>
      <c r="E189" s="28">
        <v>0.56451612903225801</v>
      </c>
      <c r="F189" s="12">
        <v>2</v>
      </c>
      <c r="G189" s="12">
        <v>4</v>
      </c>
      <c r="H189" s="12">
        <v>22</v>
      </c>
      <c r="I189" s="12">
        <v>7</v>
      </c>
      <c r="J189" s="12">
        <v>0</v>
      </c>
      <c r="K189" s="12">
        <v>0</v>
      </c>
      <c r="L189" s="12">
        <v>0</v>
      </c>
      <c r="M189" s="12">
        <v>0</v>
      </c>
      <c r="N189" s="12">
        <v>3</v>
      </c>
      <c r="O189" s="12">
        <v>0</v>
      </c>
      <c r="P189" s="22">
        <v>12</v>
      </c>
    </row>
    <row r="190" spans="1:16" ht="22.5" x14ac:dyDescent="0.25">
      <c r="A190" s="27" t="s">
        <v>667</v>
      </c>
      <c r="B190" s="27" t="s">
        <v>668</v>
      </c>
      <c r="C190" s="12">
        <v>0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2</v>
      </c>
    </row>
    <row r="191" spans="1:16" ht="33.75" x14ac:dyDescent="0.25">
      <c r="A191" s="27" t="s">
        <v>669</v>
      </c>
      <c r="B191" s="27" t="s">
        <v>670</v>
      </c>
      <c r="C191" s="12">
        <v>5</v>
      </c>
      <c r="D191" s="12">
        <v>5</v>
      </c>
      <c r="E191" s="28">
        <v>0</v>
      </c>
      <c r="F191" s="12">
        <v>1</v>
      </c>
      <c r="G191" s="12">
        <v>4</v>
      </c>
      <c r="H191" s="12">
        <v>5</v>
      </c>
      <c r="I191" s="12">
        <v>24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9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27</v>
      </c>
      <c r="D193" s="12">
        <v>7</v>
      </c>
      <c r="E193" s="28">
        <v>2.8571428571428599</v>
      </c>
      <c r="F193" s="12">
        <v>0</v>
      </c>
      <c r="G193" s="12">
        <v>0</v>
      </c>
      <c r="H193" s="12">
        <v>4</v>
      </c>
      <c r="I193" s="12">
        <v>5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1</v>
      </c>
    </row>
    <row r="194" spans="1:16" x14ac:dyDescent="0.25">
      <c r="A194" s="27" t="s">
        <v>675</v>
      </c>
      <c r="B194" s="27" t="s">
        <v>676</v>
      </c>
      <c r="C194" s="12">
        <v>23</v>
      </c>
      <c r="D194" s="12">
        <v>13</v>
      </c>
      <c r="E194" s="28">
        <v>0.76923076923076905</v>
      </c>
      <c r="F194" s="12">
        <v>0</v>
      </c>
      <c r="G194" s="12">
        <v>1</v>
      </c>
      <c r="H194" s="12">
        <v>9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6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0</v>
      </c>
      <c r="D196" s="12">
        <v>0</v>
      </c>
      <c r="E196" s="28">
        <v>0</v>
      </c>
      <c r="F196" s="12">
        <v>0</v>
      </c>
      <c r="G196" s="12">
        <v>0</v>
      </c>
      <c r="H196" s="12">
        <v>0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25">
      <c r="A197" s="27" t="s">
        <v>681</v>
      </c>
      <c r="B197" s="27" t="s">
        <v>682</v>
      </c>
      <c r="C197" s="12">
        <v>39</v>
      </c>
      <c r="D197" s="12">
        <v>16</v>
      </c>
      <c r="E197" s="28">
        <v>1.4375</v>
      </c>
      <c r="F197" s="12">
        <v>0</v>
      </c>
      <c r="G197" s="12">
        <v>0</v>
      </c>
      <c r="H197" s="12">
        <v>1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2">
        <v>1</v>
      </c>
      <c r="D198" s="12">
        <v>0</v>
      </c>
      <c r="E198" s="28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0</v>
      </c>
      <c r="D199" s="12">
        <v>1</v>
      </c>
      <c r="E199" s="28">
        <v>-1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8" t="s">
        <v>689</v>
      </c>
      <c r="B201" s="199"/>
      <c r="C201" s="24">
        <v>66</v>
      </c>
      <c r="D201" s="24">
        <v>41</v>
      </c>
      <c r="E201" s="25">
        <v>0.60975609756097604</v>
      </c>
      <c r="F201" s="24">
        <v>21</v>
      </c>
      <c r="G201" s="24">
        <v>15</v>
      </c>
      <c r="H201" s="24">
        <v>31</v>
      </c>
      <c r="I201" s="24">
        <v>18</v>
      </c>
      <c r="J201" s="24">
        <v>0</v>
      </c>
      <c r="K201" s="24">
        <v>0</v>
      </c>
      <c r="L201" s="24">
        <v>1</v>
      </c>
      <c r="M201" s="24">
        <v>1</v>
      </c>
      <c r="N201" s="24">
        <v>13</v>
      </c>
      <c r="O201" s="24">
        <v>0</v>
      </c>
      <c r="P201" s="26">
        <v>30</v>
      </c>
    </row>
    <row r="202" spans="1:16" x14ac:dyDescent="0.25">
      <c r="A202" s="27" t="s">
        <v>690</v>
      </c>
      <c r="B202" s="27" t="s">
        <v>691</v>
      </c>
      <c r="C202" s="12">
        <v>6</v>
      </c>
      <c r="D202" s="12">
        <v>3</v>
      </c>
      <c r="E202" s="28">
        <v>1</v>
      </c>
      <c r="F202" s="12">
        <v>0</v>
      </c>
      <c r="G202" s="12">
        <v>0</v>
      </c>
      <c r="H202" s="12">
        <v>0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6</v>
      </c>
      <c r="O202" s="12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3</v>
      </c>
      <c r="D204" s="12">
        <v>3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50</v>
      </c>
      <c r="D206" s="12">
        <v>34</v>
      </c>
      <c r="E206" s="28">
        <v>0.47058823529411797</v>
      </c>
      <c r="F206" s="12">
        <v>20</v>
      </c>
      <c r="G206" s="12">
        <v>15</v>
      </c>
      <c r="H206" s="12">
        <v>27</v>
      </c>
      <c r="I206" s="12">
        <v>14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0</v>
      </c>
      <c r="P206" s="22">
        <v>27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1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1</v>
      </c>
      <c r="E209" s="28">
        <v>-1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1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0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22">
        <v>1</v>
      </c>
    </row>
    <row r="213" spans="1:16" x14ac:dyDescent="0.2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1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3</v>
      </c>
      <c r="D214" s="12">
        <v>0</v>
      </c>
      <c r="E214" s="28">
        <v>0</v>
      </c>
      <c r="F214" s="12">
        <v>0</v>
      </c>
      <c r="G214" s="12">
        <v>0</v>
      </c>
      <c r="H214" s="12">
        <v>3</v>
      </c>
      <c r="I214" s="12">
        <v>1</v>
      </c>
      <c r="J214" s="12">
        <v>0</v>
      </c>
      <c r="K214" s="12">
        <v>0</v>
      </c>
      <c r="L214" s="12">
        <v>1</v>
      </c>
      <c r="M214" s="12">
        <v>1</v>
      </c>
      <c r="N214" s="12">
        <v>1</v>
      </c>
      <c r="O214" s="12">
        <v>0</v>
      </c>
      <c r="P214" s="22">
        <v>2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4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1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8" t="s">
        <v>732</v>
      </c>
      <c r="B223" s="199"/>
      <c r="C223" s="24">
        <v>417</v>
      </c>
      <c r="D223" s="24">
        <v>368</v>
      </c>
      <c r="E223" s="25">
        <v>0.13315217391304299</v>
      </c>
      <c r="F223" s="24">
        <v>310</v>
      </c>
      <c r="G223" s="24">
        <v>254</v>
      </c>
      <c r="H223" s="24">
        <v>203</v>
      </c>
      <c r="I223" s="24">
        <v>157</v>
      </c>
      <c r="J223" s="24">
        <v>0</v>
      </c>
      <c r="K223" s="24">
        <v>1</v>
      </c>
      <c r="L223" s="24">
        <v>0</v>
      </c>
      <c r="M223" s="24">
        <v>0</v>
      </c>
      <c r="N223" s="24">
        <v>2</v>
      </c>
      <c r="O223" s="24">
        <v>15</v>
      </c>
      <c r="P223" s="26">
        <v>338</v>
      </c>
    </row>
    <row r="224" spans="1:16" x14ac:dyDescent="0.25">
      <c r="A224" s="27" t="s">
        <v>733</v>
      </c>
      <c r="B224" s="27" t="s">
        <v>734</v>
      </c>
      <c r="C224" s="12">
        <v>0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0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1</v>
      </c>
    </row>
    <row r="230" spans="1:16" ht="22.5" x14ac:dyDescent="0.25">
      <c r="A230" s="27" t="s">
        <v>745</v>
      </c>
      <c r="B230" s="27" t="s">
        <v>746</v>
      </c>
      <c r="C230" s="12">
        <v>0</v>
      </c>
      <c r="D230" s="12">
        <v>1</v>
      </c>
      <c r="E230" s="28">
        <v>-1</v>
      </c>
      <c r="F230" s="12">
        <v>0</v>
      </c>
      <c r="G230" s="12">
        <v>0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7" t="s">
        <v>747</v>
      </c>
      <c r="B231" s="27" t="s">
        <v>748</v>
      </c>
      <c r="C231" s="12">
        <v>15</v>
      </c>
      <c r="D231" s="12">
        <v>19</v>
      </c>
      <c r="E231" s="28">
        <v>-0.21052631578947401</v>
      </c>
      <c r="F231" s="12">
        <v>0</v>
      </c>
      <c r="G231" s="12">
        <v>0</v>
      </c>
      <c r="H231" s="12">
        <v>3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1</v>
      </c>
    </row>
    <row r="232" spans="1:16" x14ac:dyDescent="0.25">
      <c r="A232" s="27" t="s">
        <v>749</v>
      </c>
      <c r="B232" s="27" t="s">
        <v>750</v>
      </c>
      <c r="C232" s="12">
        <v>12</v>
      </c>
      <c r="D232" s="12">
        <v>11</v>
      </c>
      <c r="E232" s="28">
        <v>9.0909090909090898E-2</v>
      </c>
      <c r="F232" s="12">
        <v>1</v>
      </c>
      <c r="G232" s="12">
        <v>1</v>
      </c>
      <c r="H232" s="12">
        <v>2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1</v>
      </c>
    </row>
    <row r="233" spans="1:16" x14ac:dyDescent="0.25">
      <c r="A233" s="27" t="s">
        <v>751</v>
      </c>
      <c r="B233" s="27" t="s">
        <v>752</v>
      </c>
      <c r="C233" s="12">
        <v>5</v>
      </c>
      <c r="D233" s="12">
        <v>8</v>
      </c>
      <c r="E233" s="28">
        <v>-0.375</v>
      </c>
      <c r="F233" s="12">
        <v>0</v>
      </c>
      <c r="G233" s="12">
        <v>0</v>
      </c>
      <c r="H233" s="12">
        <v>7</v>
      </c>
      <c r="I233" s="12">
        <v>5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2.5" x14ac:dyDescent="0.25">
      <c r="A234" s="27" t="s">
        <v>753</v>
      </c>
      <c r="B234" s="27" t="s">
        <v>754</v>
      </c>
      <c r="C234" s="12">
        <v>1</v>
      </c>
      <c r="D234" s="12">
        <v>0</v>
      </c>
      <c r="E234" s="28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33.75" x14ac:dyDescent="0.25">
      <c r="A235" s="27" t="s">
        <v>755</v>
      </c>
      <c r="B235" s="27" t="s">
        <v>756</v>
      </c>
      <c r="C235" s="12">
        <v>0</v>
      </c>
      <c r="D235" s="12">
        <v>1</v>
      </c>
      <c r="E235" s="28">
        <v>-1</v>
      </c>
      <c r="F235" s="12">
        <v>0</v>
      </c>
      <c r="G235" s="12">
        <v>0</v>
      </c>
      <c r="H235" s="12">
        <v>0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25">
      <c r="A236" s="27" t="s">
        <v>757</v>
      </c>
      <c r="B236" s="27" t="s">
        <v>758</v>
      </c>
      <c r="C236" s="12">
        <v>2</v>
      </c>
      <c r="D236" s="12">
        <v>0</v>
      </c>
      <c r="E236" s="28">
        <v>0</v>
      </c>
      <c r="F236" s="12">
        <v>0</v>
      </c>
      <c r="G236" s="12">
        <v>0</v>
      </c>
      <c r="H236" s="12">
        <v>1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1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381</v>
      </c>
      <c r="D238" s="12">
        <v>326</v>
      </c>
      <c r="E238" s="28">
        <v>0.16871165644171801</v>
      </c>
      <c r="F238" s="12">
        <v>309</v>
      </c>
      <c r="G238" s="12">
        <v>253</v>
      </c>
      <c r="H238" s="12">
        <v>190</v>
      </c>
      <c r="I238" s="12">
        <v>145</v>
      </c>
      <c r="J238" s="12">
        <v>0</v>
      </c>
      <c r="K238" s="12">
        <v>1</v>
      </c>
      <c r="L238" s="12">
        <v>0</v>
      </c>
      <c r="M238" s="12">
        <v>0</v>
      </c>
      <c r="N238" s="12">
        <v>1</v>
      </c>
      <c r="O238" s="12">
        <v>15</v>
      </c>
      <c r="P238" s="22">
        <v>335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1</v>
      </c>
      <c r="D241" s="12">
        <v>2</v>
      </c>
      <c r="E241" s="28">
        <v>-0.5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8" t="s">
        <v>773</v>
      </c>
      <c r="B244" s="199"/>
      <c r="C244" s="24">
        <v>4</v>
      </c>
      <c r="D244" s="24">
        <v>1</v>
      </c>
      <c r="E244" s="25">
        <v>3</v>
      </c>
      <c r="F244" s="24">
        <v>0</v>
      </c>
      <c r="G244" s="24">
        <v>0</v>
      </c>
      <c r="H244" s="24">
        <v>1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0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0</v>
      </c>
      <c r="D249" s="12">
        <v>1</v>
      </c>
      <c r="E249" s="28">
        <v>-1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1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1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2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8" t="s">
        <v>826</v>
      </c>
      <c r="B271" s="199"/>
      <c r="C271" s="24">
        <v>92</v>
      </c>
      <c r="D271" s="24">
        <v>76</v>
      </c>
      <c r="E271" s="25">
        <v>0.21052631578947401</v>
      </c>
      <c r="F271" s="24">
        <v>70</v>
      </c>
      <c r="G271" s="24">
        <v>75</v>
      </c>
      <c r="H271" s="24">
        <v>100</v>
      </c>
      <c r="I271" s="24">
        <v>110</v>
      </c>
      <c r="J271" s="24">
        <v>0</v>
      </c>
      <c r="K271" s="24">
        <v>0</v>
      </c>
      <c r="L271" s="24">
        <v>0</v>
      </c>
      <c r="M271" s="24">
        <v>1</v>
      </c>
      <c r="N271" s="24">
        <v>0</v>
      </c>
      <c r="O271" s="24">
        <v>0</v>
      </c>
      <c r="P271" s="26">
        <v>117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38</v>
      </c>
      <c r="D273" s="12">
        <v>32</v>
      </c>
      <c r="E273" s="28">
        <v>0.1875</v>
      </c>
      <c r="F273" s="12">
        <v>37</v>
      </c>
      <c r="G273" s="12">
        <v>44</v>
      </c>
      <c r="H273" s="12">
        <v>51</v>
      </c>
      <c r="I273" s="12">
        <v>52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61</v>
      </c>
    </row>
    <row r="274" spans="1:16" ht="33.75" x14ac:dyDescent="0.25">
      <c r="A274" s="27" t="s">
        <v>831</v>
      </c>
      <c r="B274" s="27" t="s">
        <v>832</v>
      </c>
      <c r="C274" s="12">
        <v>45</v>
      </c>
      <c r="D274" s="12">
        <v>39</v>
      </c>
      <c r="E274" s="28">
        <v>0.15384615384615399</v>
      </c>
      <c r="F274" s="12">
        <v>33</v>
      </c>
      <c r="G274" s="12">
        <v>31</v>
      </c>
      <c r="H274" s="12">
        <v>44</v>
      </c>
      <c r="I274" s="12">
        <v>43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50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1</v>
      </c>
      <c r="D276" s="12">
        <v>1</v>
      </c>
      <c r="E276" s="28">
        <v>0</v>
      </c>
      <c r="F276" s="12">
        <v>0</v>
      </c>
      <c r="G276" s="12">
        <v>0</v>
      </c>
      <c r="H276" s="12">
        <v>2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25">
      <c r="A277" s="27" t="s">
        <v>837</v>
      </c>
      <c r="B277" s="27" t="s">
        <v>838</v>
      </c>
      <c r="C277" s="12">
        <v>2</v>
      </c>
      <c r="D277" s="12">
        <v>2</v>
      </c>
      <c r="E277" s="28">
        <v>0</v>
      </c>
      <c r="F277" s="12">
        <v>0</v>
      </c>
      <c r="G277" s="12">
        <v>0</v>
      </c>
      <c r="H277" s="12">
        <v>2</v>
      </c>
      <c r="I277" s="12">
        <v>6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3</v>
      </c>
    </row>
    <row r="278" spans="1:16" ht="22.5" x14ac:dyDescent="0.25">
      <c r="A278" s="27" t="s">
        <v>839</v>
      </c>
      <c r="B278" s="27" t="s">
        <v>840</v>
      </c>
      <c r="C278" s="12">
        <v>5</v>
      </c>
      <c r="D278" s="12">
        <v>0</v>
      </c>
      <c r="E278" s="28">
        <v>0</v>
      </c>
      <c r="F278" s="12">
        <v>0</v>
      </c>
      <c r="G278" s="12">
        <v>0</v>
      </c>
      <c r="H278" s="12">
        <v>1</v>
      </c>
      <c r="I278" s="12">
        <v>4</v>
      </c>
      <c r="J278" s="12">
        <v>0</v>
      </c>
      <c r="K278" s="12">
        <v>0</v>
      </c>
      <c r="L278" s="12">
        <v>0</v>
      </c>
      <c r="M278" s="12">
        <v>1</v>
      </c>
      <c r="N278" s="12">
        <v>0</v>
      </c>
      <c r="O278" s="12">
        <v>0</v>
      </c>
      <c r="P278" s="22">
        <v>1</v>
      </c>
    </row>
    <row r="279" spans="1:16" ht="22.5" x14ac:dyDescent="0.25">
      <c r="A279" s="27" t="s">
        <v>841</v>
      </c>
      <c r="B279" s="27" t="s">
        <v>842</v>
      </c>
      <c r="C279" s="12">
        <v>1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2</v>
      </c>
      <c r="E280" s="28">
        <v>-1</v>
      </c>
      <c r="F280" s="12">
        <v>0</v>
      </c>
      <c r="G280" s="12">
        <v>0</v>
      </c>
      <c r="H280" s="12">
        <v>0</v>
      </c>
      <c r="I280" s="12">
        <v>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3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1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1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8" t="s">
        <v>892</v>
      </c>
      <c r="B305" s="199"/>
      <c r="C305" s="24">
        <v>0</v>
      </c>
      <c r="D305" s="24">
        <v>1</v>
      </c>
      <c r="E305" s="25">
        <v>-1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1</v>
      </c>
      <c r="E308" s="28">
        <v>-1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8" t="s">
        <v>905</v>
      </c>
      <c r="B312" s="199"/>
      <c r="C312" s="24">
        <v>27</v>
      </c>
      <c r="D312" s="24">
        <v>4</v>
      </c>
      <c r="E312" s="25">
        <v>5.75</v>
      </c>
      <c r="F312" s="24">
        <v>2</v>
      </c>
      <c r="G312" s="24">
        <v>2</v>
      </c>
      <c r="H312" s="24">
        <v>16</v>
      </c>
      <c r="I312" s="24">
        <v>12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2</v>
      </c>
    </row>
    <row r="313" spans="1:16" x14ac:dyDescent="0.25">
      <c r="A313" s="27" t="s">
        <v>906</v>
      </c>
      <c r="B313" s="27" t="s">
        <v>907</v>
      </c>
      <c r="C313" s="12">
        <v>26</v>
      </c>
      <c r="D313" s="12">
        <v>4</v>
      </c>
      <c r="E313" s="28">
        <v>5.5</v>
      </c>
      <c r="F313" s="12">
        <v>2</v>
      </c>
      <c r="G313" s="12">
        <v>1</v>
      </c>
      <c r="H313" s="12">
        <v>14</v>
      </c>
      <c r="I313" s="12">
        <v>10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1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1</v>
      </c>
      <c r="D315" s="12">
        <v>0</v>
      </c>
      <c r="E315" s="28">
        <v>0</v>
      </c>
      <c r="F315" s="12">
        <v>0</v>
      </c>
      <c r="G315" s="12">
        <v>1</v>
      </c>
      <c r="H315" s="12">
        <v>2</v>
      </c>
      <c r="I315" s="12">
        <v>2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1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8" t="s">
        <v>916</v>
      </c>
      <c r="B318" s="199"/>
      <c r="C318" s="24">
        <v>4</v>
      </c>
      <c r="D318" s="24">
        <v>2</v>
      </c>
      <c r="E318" s="25">
        <v>1</v>
      </c>
      <c r="F318" s="24">
        <v>0</v>
      </c>
      <c r="G318" s="24">
        <v>0</v>
      </c>
      <c r="H318" s="24">
        <v>3</v>
      </c>
      <c r="I318" s="24">
        <v>3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4</v>
      </c>
      <c r="D319" s="12">
        <v>2</v>
      </c>
      <c r="E319" s="28">
        <v>1</v>
      </c>
      <c r="F319" s="12">
        <v>0</v>
      </c>
      <c r="G319" s="12">
        <v>0</v>
      </c>
      <c r="H319" s="12">
        <v>3</v>
      </c>
      <c r="I319" s="12">
        <v>3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8" t="s">
        <v>924</v>
      </c>
      <c r="B323" s="199"/>
      <c r="C323" s="24">
        <v>3785</v>
      </c>
      <c r="D323" s="24">
        <v>3730</v>
      </c>
      <c r="E323" s="25">
        <v>1.4745308310992E-2</v>
      </c>
      <c r="F323" s="24">
        <v>12</v>
      </c>
      <c r="G323" s="24">
        <v>0</v>
      </c>
      <c r="H323" s="24">
        <v>68</v>
      </c>
      <c r="I323" s="24">
        <v>1</v>
      </c>
      <c r="J323" s="24">
        <v>0</v>
      </c>
      <c r="K323" s="24">
        <v>0</v>
      </c>
      <c r="L323" s="24">
        <v>0</v>
      </c>
      <c r="M323" s="24">
        <v>0</v>
      </c>
      <c r="N323" s="24">
        <v>2</v>
      </c>
      <c r="O323" s="24">
        <v>2</v>
      </c>
      <c r="P323" s="26">
        <v>0</v>
      </c>
    </row>
    <row r="324" spans="1:16" x14ac:dyDescent="0.25">
      <c r="A324" s="27" t="s">
        <v>925</v>
      </c>
      <c r="B324" s="27" t="s">
        <v>926</v>
      </c>
      <c r="C324" s="12">
        <v>3785</v>
      </c>
      <c r="D324" s="12">
        <v>3730</v>
      </c>
      <c r="E324" s="28">
        <v>1.4745308310992E-2</v>
      </c>
      <c r="F324" s="12">
        <v>12</v>
      </c>
      <c r="G324" s="12">
        <v>0</v>
      </c>
      <c r="H324" s="12">
        <v>68</v>
      </c>
      <c r="I324" s="12">
        <v>1</v>
      </c>
      <c r="J324" s="12">
        <v>0</v>
      </c>
      <c r="K324" s="12">
        <v>0</v>
      </c>
      <c r="L324" s="12">
        <v>0</v>
      </c>
      <c r="M324" s="12">
        <v>0</v>
      </c>
      <c r="N324" s="12">
        <v>2</v>
      </c>
      <c r="O324" s="12">
        <v>2</v>
      </c>
      <c r="P324" s="22">
        <v>0</v>
      </c>
    </row>
    <row r="325" spans="1:16" x14ac:dyDescent="0.25">
      <c r="A325" s="198" t="s">
        <v>927</v>
      </c>
      <c r="B325" s="199"/>
      <c r="C325" s="24">
        <v>2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1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0" t="s">
        <v>956</v>
      </c>
      <c r="B341" s="201"/>
      <c r="C341" s="29">
        <v>15763</v>
      </c>
      <c r="D341" s="29">
        <v>14473</v>
      </c>
      <c r="E341" s="30">
        <v>8.9131486215712E-2</v>
      </c>
      <c r="F341" s="29">
        <v>2553</v>
      </c>
      <c r="G341" s="29">
        <v>2094</v>
      </c>
      <c r="H341" s="29">
        <v>2417</v>
      </c>
      <c r="I341" s="29">
        <v>1952</v>
      </c>
      <c r="J341" s="29">
        <v>25</v>
      </c>
      <c r="K341" s="29">
        <v>32</v>
      </c>
      <c r="L341" s="29">
        <v>6</v>
      </c>
      <c r="M341" s="29">
        <v>13</v>
      </c>
      <c r="N341" s="29">
        <v>150</v>
      </c>
      <c r="O341" s="29">
        <v>145</v>
      </c>
      <c r="P341" s="29">
        <v>3012</v>
      </c>
    </row>
    <row r="342" spans="1:16" x14ac:dyDescent="0.25">
      <c r="A342" s="17"/>
    </row>
  </sheetData>
  <sheetProtection algorithmName="SHA-512" hashValue="6eyVEgmh8eOlFXkwBxNtX40h+Nl2i1HKMfSNUJgp6FxZq6+/BJYmtR62JE0/XfQOgV9yVbAGlru1mZyTEkcT5g==" saltValue="Gpo7eMwNV0RIjjagI2n/M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1" t="s">
        <v>960</v>
      </c>
      <c r="B7" s="11" t="s">
        <v>961</v>
      </c>
      <c r="C7" s="22">
        <v>2</v>
      </c>
    </row>
    <row r="8" spans="1:3" x14ac:dyDescent="0.25">
      <c r="A8" s="192"/>
      <c r="B8" s="11" t="s">
        <v>334</v>
      </c>
      <c r="C8" s="22">
        <v>12</v>
      </c>
    </row>
    <row r="9" spans="1:3" x14ac:dyDescent="0.25">
      <c r="A9" s="192"/>
      <c r="B9" s="11" t="s">
        <v>962</v>
      </c>
      <c r="C9" s="22">
        <v>1</v>
      </c>
    </row>
    <row r="10" spans="1:3" x14ac:dyDescent="0.25">
      <c r="A10" s="192"/>
      <c r="B10" s="11" t="s">
        <v>963</v>
      </c>
      <c r="C10" s="22">
        <v>6</v>
      </c>
    </row>
    <row r="11" spans="1:3" x14ac:dyDescent="0.25">
      <c r="A11" s="192"/>
      <c r="B11" s="11" t="s">
        <v>964</v>
      </c>
      <c r="C11" s="22">
        <v>16</v>
      </c>
    </row>
    <row r="12" spans="1:3" x14ac:dyDescent="0.25">
      <c r="A12" s="192"/>
      <c r="B12" s="11" t="s">
        <v>965</v>
      </c>
      <c r="C12" s="22">
        <v>13</v>
      </c>
    </row>
    <row r="13" spans="1:3" x14ac:dyDescent="0.25">
      <c r="A13" s="192"/>
      <c r="B13" s="11" t="s">
        <v>966</v>
      </c>
      <c r="C13" s="22">
        <v>9</v>
      </c>
    </row>
    <row r="14" spans="1:3" x14ac:dyDescent="0.25">
      <c r="A14" s="192"/>
      <c r="B14" s="11" t="s">
        <v>518</v>
      </c>
      <c r="C14" s="22">
        <v>11</v>
      </c>
    </row>
    <row r="15" spans="1:3" x14ac:dyDescent="0.25">
      <c r="A15" s="192"/>
      <c r="B15" s="11" t="s">
        <v>967</v>
      </c>
      <c r="C15" s="22">
        <v>7</v>
      </c>
    </row>
    <row r="16" spans="1:3" x14ac:dyDescent="0.25">
      <c r="A16" s="192"/>
      <c r="B16" s="11" t="s">
        <v>968</v>
      </c>
      <c r="C16" s="22">
        <v>0</v>
      </c>
    </row>
    <row r="17" spans="1:3" x14ac:dyDescent="0.25">
      <c r="A17" s="192"/>
      <c r="B17" s="11" t="s">
        <v>651</v>
      </c>
      <c r="C17" s="22">
        <v>6</v>
      </c>
    </row>
    <row r="18" spans="1:3" x14ac:dyDescent="0.25">
      <c r="A18" s="192"/>
      <c r="B18" s="11" t="s">
        <v>969</v>
      </c>
      <c r="C18" s="22">
        <v>36</v>
      </c>
    </row>
    <row r="19" spans="1:3" x14ac:dyDescent="0.25">
      <c r="A19" s="192"/>
      <c r="B19" s="11" t="s">
        <v>970</v>
      </c>
      <c r="C19" s="22">
        <v>27</v>
      </c>
    </row>
    <row r="20" spans="1:3" x14ac:dyDescent="0.25">
      <c r="A20" s="192"/>
      <c r="B20" s="11" t="s">
        <v>971</v>
      </c>
      <c r="C20" s="22">
        <v>5</v>
      </c>
    </row>
    <row r="21" spans="1:3" x14ac:dyDescent="0.25">
      <c r="A21" s="192"/>
      <c r="B21" s="11" t="s">
        <v>972</v>
      </c>
      <c r="C21" s="22">
        <v>3</v>
      </c>
    </row>
    <row r="22" spans="1:3" x14ac:dyDescent="0.25">
      <c r="A22" s="192"/>
      <c r="B22" s="11" t="s">
        <v>973</v>
      </c>
      <c r="C22" s="22">
        <v>4</v>
      </c>
    </row>
    <row r="23" spans="1:3" x14ac:dyDescent="0.25">
      <c r="A23" s="192"/>
      <c r="B23" s="11" t="s">
        <v>974</v>
      </c>
      <c r="C23" s="22">
        <v>0</v>
      </c>
    </row>
    <row r="24" spans="1:3" x14ac:dyDescent="0.25">
      <c r="A24" s="192"/>
      <c r="B24" s="11" t="s">
        <v>111</v>
      </c>
      <c r="C24" s="22">
        <v>24</v>
      </c>
    </row>
    <row r="25" spans="1:3" x14ac:dyDescent="0.25">
      <c r="A25" s="192"/>
      <c r="B25" s="11" t="s">
        <v>975</v>
      </c>
      <c r="C25" s="22">
        <v>7</v>
      </c>
    </row>
    <row r="26" spans="1:3" x14ac:dyDescent="0.25">
      <c r="A26" s="193"/>
      <c r="B26" s="11" t="s">
        <v>976</v>
      </c>
      <c r="C26" s="22">
        <v>0</v>
      </c>
    </row>
    <row r="27" spans="1:3" x14ac:dyDescent="0.25">
      <c r="A27" s="191" t="s">
        <v>977</v>
      </c>
      <c r="B27" s="11" t="s">
        <v>978</v>
      </c>
      <c r="C27" s="22">
        <v>15</v>
      </c>
    </row>
    <row r="28" spans="1:3" x14ac:dyDescent="0.25">
      <c r="A28" s="192"/>
      <c r="B28" s="11" t="s">
        <v>979</v>
      </c>
      <c r="C28" s="22">
        <v>13</v>
      </c>
    </row>
    <row r="29" spans="1:3" x14ac:dyDescent="0.25">
      <c r="A29" s="193"/>
      <c r="B29" s="11" t="s">
        <v>980</v>
      </c>
      <c r="C29" s="22">
        <v>12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2">
        <v>109</v>
      </c>
    </row>
    <row r="34" spans="1:3" x14ac:dyDescent="0.25">
      <c r="A34" s="191" t="s">
        <v>983</v>
      </c>
      <c r="B34" s="11" t="s">
        <v>984</v>
      </c>
      <c r="C34" s="22">
        <v>2</v>
      </c>
    </row>
    <row r="35" spans="1:3" x14ac:dyDescent="0.25">
      <c r="A35" s="192"/>
      <c r="B35" s="11" t="s">
        <v>985</v>
      </c>
      <c r="C35" s="22">
        <v>19</v>
      </c>
    </row>
    <row r="36" spans="1:3" x14ac:dyDescent="0.25">
      <c r="A36" s="192"/>
      <c r="B36" s="11" t="s">
        <v>986</v>
      </c>
      <c r="C36" s="22">
        <v>0</v>
      </c>
    </row>
    <row r="37" spans="1:3" x14ac:dyDescent="0.25">
      <c r="A37" s="193"/>
      <c r="B37" s="11" t="s">
        <v>987</v>
      </c>
      <c r="C37" s="22">
        <v>0</v>
      </c>
    </row>
    <row r="38" spans="1:3" x14ac:dyDescent="0.25">
      <c r="A38" s="10" t="s">
        <v>988</v>
      </c>
      <c r="B38" s="15"/>
      <c r="C38" s="22">
        <v>0</v>
      </c>
    </row>
    <row r="39" spans="1:3" x14ac:dyDescent="0.25">
      <c r="A39" s="10" t="s">
        <v>989</v>
      </c>
      <c r="B39" s="15"/>
      <c r="C39" s="22">
        <v>58</v>
      </c>
    </row>
    <row r="40" spans="1:3" x14ac:dyDescent="0.25">
      <c r="A40" s="10" t="s">
        <v>990</v>
      </c>
      <c r="B40" s="15"/>
      <c r="C40" s="22">
        <v>13</v>
      </c>
    </row>
    <row r="41" spans="1:3" x14ac:dyDescent="0.25">
      <c r="A41" s="10" t="s">
        <v>991</v>
      </c>
      <c r="B41" s="15"/>
      <c r="C41" s="22">
        <v>4</v>
      </c>
    </row>
    <row r="42" spans="1:3" x14ac:dyDescent="0.25">
      <c r="A42" s="10" t="s">
        <v>992</v>
      </c>
      <c r="B42" s="15"/>
      <c r="C42" s="22">
        <v>0</v>
      </c>
    </row>
    <row r="43" spans="1:3" x14ac:dyDescent="0.25">
      <c r="A43" s="10" t="s">
        <v>993</v>
      </c>
      <c r="B43" s="15"/>
      <c r="C43" s="22">
        <v>1</v>
      </c>
    </row>
    <row r="44" spans="1:3" x14ac:dyDescent="0.25">
      <c r="A44" s="10" t="s">
        <v>994</v>
      </c>
      <c r="B44" s="15"/>
      <c r="C44" s="22">
        <v>4</v>
      </c>
    </row>
    <row r="45" spans="1:3" x14ac:dyDescent="0.25">
      <c r="A45" s="10" t="s">
        <v>995</v>
      </c>
      <c r="B45" s="15"/>
      <c r="C45" s="22">
        <v>3</v>
      </c>
    </row>
    <row r="46" spans="1:3" x14ac:dyDescent="0.25">
      <c r="A46" s="10" t="s">
        <v>980</v>
      </c>
      <c r="B46" s="15"/>
      <c r="C46" s="22">
        <v>9</v>
      </c>
    </row>
    <row r="47" spans="1:3" x14ac:dyDescent="0.25">
      <c r="A47" s="191" t="s">
        <v>996</v>
      </c>
      <c r="B47" s="11" t="s">
        <v>997</v>
      </c>
      <c r="C47" s="22">
        <v>11</v>
      </c>
    </row>
    <row r="48" spans="1:3" x14ac:dyDescent="0.25">
      <c r="A48" s="192"/>
      <c r="B48" s="11" t="s">
        <v>998</v>
      </c>
      <c r="C48" s="22">
        <v>0</v>
      </c>
    </row>
    <row r="49" spans="1:3" x14ac:dyDescent="0.25">
      <c r="A49" s="192"/>
      <c r="B49" s="11" t="s">
        <v>999</v>
      </c>
      <c r="C49" s="22">
        <v>0</v>
      </c>
    </row>
    <row r="50" spans="1:3" x14ac:dyDescent="0.25">
      <c r="A50" s="192"/>
      <c r="B50" s="11" t="s">
        <v>1000</v>
      </c>
      <c r="C50" s="22">
        <v>0</v>
      </c>
    </row>
    <row r="51" spans="1:3" x14ac:dyDescent="0.25">
      <c r="A51" s="193"/>
      <c r="B51" s="11" t="s">
        <v>1001</v>
      </c>
      <c r="C51" s="22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10</v>
      </c>
    </row>
    <row r="56" spans="1:3" x14ac:dyDescent="0.25">
      <c r="A56" s="191" t="s">
        <v>79</v>
      </c>
      <c r="B56" s="11" t="s">
        <v>1003</v>
      </c>
      <c r="C56" s="22">
        <v>32</v>
      </c>
    </row>
    <row r="57" spans="1:3" x14ac:dyDescent="0.25">
      <c r="A57" s="193"/>
      <c r="B57" s="11" t="s">
        <v>1004</v>
      </c>
      <c r="C57" s="22">
        <v>79</v>
      </c>
    </row>
    <row r="58" spans="1:3" x14ac:dyDescent="0.25">
      <c r="A58" s="191" t="s">
        <v>1005</v>
      </c>
      <c r="B58" s="11" t="s">
        <v>1006</v>
      </c>
      <c r="C58" s="22">
        <v>0</v>
      </c>
    </row>
    <row r="59" spans="1:3" x14ac:dyDescent="0.25">
      <c r="A59" s="193"/>
      <c r="B59" s="11" t="s">
        <v>1007</v>
      </c>
      <c r="C59" s="22">
        <v>0</v>
      </c>
    </row>
    <row r="60" spans="1:3" x14ac:dyDescent="0.25">
      <c r="A60" s="191" t="s">
        <v>1008</v>
      </c>
      <c r="B60" s="11" t="s">
        <v>1006</v>
      </c>
      <c r="C60" s="22">
        <v>9</v>
      </c>
    </row>
    <row r="61" spans="1:3" x14ac:dyDescent="0.25">
      <c r="A61" s="193"/>
      <c r="B61" s="11" t="s">
        <v>1007</v>
      </c>
      <c r="C61" s="22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1" t="s">
        <v>245</v>
      </c>
      <c r="B65" s="11" t="s">
        <v>20</v>
      </c>
      <c r="C65" s="22">
        <v>972</v>
      </c>
    </row>
    <row r="66" spans="1:3" x14ac:dyDescent="0.25">
      <c r="A66" s="192"/>
      <c r="B66" s="11" t="s">
        <v>1010</v>
      </c>
      <c r="C66" s="21"/>
    </row>
    <row r="67" spans="1:3" x14ac:dyDescent="0.25">
      <c r="A67" s="192"/>
      <c r="B67" s="11" t="s">
        <v>1011</v>
      </c>
      <c r="C67" s="21"/>
    </row>
    <row r="68" spans="1:3" x14ac:dyDescent="0.25">
      <c r="A68" s="193"/>
      <c r="B68" s="11" t="s">
        <v>1012</v>
      </c>
      <c r="C68" s="21"/>
    </row>
    <row r="69" spans="1:3" x14ac:dyDescent="0.25">
      <c r="A69" s="191" t="s">
        <v>1013</v>
      </c>
      <c r="B69" s="11" t="s">
        <v>1014</v>
      </c>
      <c r="C69" s="22">
        <v>0</v>
      </c>
    </row>
    <row r="70" spans="1:3" x14ac:dyDescent="0.25">
      <c r="A70" s="192"/>
      <c r="B70" s="11" t="s">
        <v>1015</v>
      </c>
      <c r="C70" s="22">
        <v>0</v>
      </c>
    </row>
    <row r="71" spans="1:3" x14ac:dyDescent="0.25">
      <c r="A71" s="193"/>
      <c r="B71" s="11" t="s">
        <v>1016</v>
      </c>
      <c r="C71" s="22">
        <v>0</v>
      </c>
    </row>
    <row r="72" spans="1:3" x14ac:dyDescent="0.25">
      <c r="A72" s="191" t="s">
        <v>1017</v>
      </c>
      <c r="B72" s="11" t="s">
        <v>1018</v>
      </c>
      <c r="C72" s="22">
        <v>289</v>
      </c>
    </row>
    <row r="73" spans="1:3" x14ac:dyDescent="0.25">
      <c r="A73" s="192"/>
      <c r="B73" s="11" t="s">
        <v>1019</v>
      </c>
      <c r="C73" s="22">
        <v>64</v>
      </c>
    </row>
    <row r="74" spans="1:3" x14ac:dyDescent="0.25">
      <c r="A74" s="192"/>
      <c r="B74" s="11" t="s">
        <v>1020</v>
      </c>
      <c r="C74" s="22">
        <v>3</v>
      </c>
    </row>
    <row r="75" spans="1:3" x14ac:dyDescent="0.25">
      <c r="A75" s="192"/>
      <c r="B75" s="11" t="s">
        <v>1021</v>
      </c>
      <c r="C75" s="22">
        <v>123</v>
      </c>
    </row>
    <row r="76" spans="1:3" x14ac:dyDescent="0.25">
      <c r="A76" s="193"/>
      <c r="B76" s="11" t="s">
        <v>1012</v>
      </c>
      <c r="C76" s="22">
        <v>140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2">
        <v>4</v>
      </c>
    </row>
    <row r="81" spans="1:3" x14ac:dyDescent="0.25">
      <c r="A81" s="10" t="s">
        <v>1024</v>
      </c>
      <c r="B81" s="15"/>
      <c r="C81" s="22">
        <v>3</v>
      </c>
    </row>
    <row r="82" spans="1:3" x14ac:dyDescent="0.25">
      <c r="A82" s="14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1" t="s">
        <v>1027</v>
      </c>
      <c r="B86" s="11" t="s">
        <v>1018</v>
      </c>
      <c r="C86" s="22">
        <v>386</v>
      </c>
    </row>
    <row r="87" spans="1:3" x14ac:dyDescent="0.25">
      <c r="A87" s="193"/>
      <c r="B87" s="11" t="s">
        <v>1012</v>
      </c>
      <c r="C87" s="22">
        <v>457</v>
      </c>
    </row>
    <row r="88" spans="1:3" x14ac:dyDescent="0.25">
      <c r="A88" s="191" t="s">
        <v>1028</v>
      </c>
      <c r="B88" s="11" t="s">
        <v>1018</v>
      </c>
      <c r="C88" s="22">
        <v>2</v>
      </c>
    </row>
    <row r="89" spans="1:3" x14ac:dyDescent="0.25">
      <c r="A89" s="193"/>
      <c r="B89" s="11" t="s">
        <v>1012</v>
      </c>
      <c r="C89" s="22">
        <v>10</v>
      </c>
    </row>
    <row r="90" spans="1:3" x14ac:dyDescent="0.25">
      <c r="A90" s="191" t="s">
        <v>1029</v>
      </c>
      <c r="B90" s="11" t="s">
        <v>1018</v>
      </c>
      <c r="C90" s="22">
        <v>133</v>
      </c>
    </row>
    <row r="91" spans="1:3" x14ac:dyDescent="0.25">
      <c r="A91" s="193"/>
      <c r="B91" s="11" t="s">
        <v>1012</v>
      </c>
      <c r="C91" s="22">
        <v>537</v>
      </c>
    </row>
    <row r="92" spans="1:3" x14ac:dyDescent="0.25">
      <c r="A92" s="191" t="s">
        <v>1030</v>
      </c>
      <c r="B92" s="11" t="s">
        <v>1018</v>
      </c>
      <c r="C92" s="22">
        <v>0</v>
      </c>
    </row>
    <row r="93" spans="1:3" x14ac:dyDescent="0.25">
      <c r="A93" s="193"/>
      <c r="B93" s="11" t="s">
        <v>1012</v>
      </c>
      <c r="C93" s="22">
        <v>0</v>
      </c>
    </row>
    <row r="94" spans="1:3" x14ac:dyDescent="0.25">
      <c r="A94" s="191" t="s">
        <v>1031</v>
      </c>
      <c r="B94" s="11" t="s">
        <v>1018</v>
      </c>
      <c r="C94" s="22">
        <v>42</v>
      </c>
    </row>
    <row r="95" spans="1:3" x14ac:dyDescent="0.25">
      <c r="A95" s="193"/>
      <c r="B95" s="11" t="s">
        <v>1012</v>
      </c>
      <c r="C95" s="22">
        <v>15</v>
      </c>
    </row>
    <row r="96" spans="1:3" x14ac:dyDescent="0.25">
      <c r="A96" s="191" t="s">
        <v>1032</v>
      </c>
      <c r="B96" s="11" t="s">
        <v>1018</v>
      </c>
      <c r="C96" s="22">
        <v>13</v>
      </c>
    </row>
    <row r="97" spans="1:3" x14ac:dyDescent="0.25">
      <c r="A97" s="193"/>
      <c r="B97" s="11" t="s">
        <v>1012</v>
      </c>
      <c r="C97" s="22">
        <v>2</v>
      </c>
    </row>
    <row r="98" spans="1:3" x14ac:dyDescent="0.25">
      <c r="A98" s="191" t="s">
        <v>1033</v>
      </c>
      <c r="B98" s="11" t="s">
        <v>1018</v>
      </c>
      <c r="C98" s="22">
        <v>0</v>
      </c>
    </row>
    <row r="99" spans="1:3" x14ac:dyDescent="0.25">
      <c r="A99" s="193"/>
      <c r="B99" s="11" t="s">
        <v>1012</v>
      </c>
      <c r="C99" s="22">
        <v>0</v>
      </c>
    </row>
    <row r="100" spans="1:3" x14ac:dyDescent="0.25">
      <c r="A100" s="10" t="s">
        <v>1034</v>
      </c>
      <c r="B100" s="15"/>
      <c r="C100" s="22">
        <v>8</v>
      </c>
    </row>
    <row r="101" spans="1:3" x14ac:dyDescent="0.25">
      <c r="A101" s="10" t="s">
        <v>1035</v>
      </c>
      <c r="B101" s="15"/>
      <c r="C101" s="22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1" t="s">
        <v>1037</v>
      </c>
      <c r="B105" s="11" t="s">
        <v>1038</v>
      </c>
      <c r="C105" s="22">
        <v>1</v>
      </c>
    </row>
    <row r="106" spans="1:3" x14ac:dyDescent="0.25">
      <c r="A106" s="193"/>
      <c r="B106" s="11" t="s">
        <v>1039</v>
      </c>
      <c r="C106" s="22">
        <v>16</v>
      </c>
    </row>
    <row r="107" spans="1:3" x14ac:dyDescent="0.25">
      <c r="A107" s="10" t="s">
        <v>1040</v>
      </c>
      <c r="B107" s="15"/>
      <c r="C107" s="22">
        <v>17</v>
      </c>
    </row>
    <row r="108" spans="1:3" x14ac:dyDescent="0.25">
      <c r="A108" s="10" t="s">
        <v>1041</v>
      </c>
      <c r="B108" s="15"/>
      <c r="C108" s="22">
        <v>0</v>
      </c>
    </row>
    <row r="109" spans="1:3" x14ac:dyDescent="0.25">
      <c r="A109" s="10" t="s">
        <v>1042</v>
      </c>
      <c r="B109" s="15"/>
      <c r="C109" s="22">
        <v>0</v>
      </c>
    </row>
    <row r="110" spans="1:3" x14ac:dyDescent="0.25">
      <c r="A110" s="10" t="s">
        <v>1043</v>
      </c>
      <c r="B110" s="15"/>
      <c r="C110" s="22">
        <v>0</v>
      </c>
    </row>
    <row r="111" spans="1:3" x14ac:dyDescent="0.25">
      <c r="A111" s="10" t="s">
        <v>1044</v>
      </c>
      <c r="B111" s="15"/>
      <c r="C111" s="22">
        <v>0</v>
      </c>
    </row>
    <row r="112" spans="1:3" ht="22.5" x14ac:dyDescent="0.25">
      <c r="A112" s="10" t="s">
        <v>1045</v>
      </c>
      <c r="B112" s="15"/>
      <c r="C112" s="22">
        <v>0</v>
      </c>
    </row>
    <row r="113" spans="1:1" x14ac:dyDescent="0.25">
      <c r="A113" s="17"/>
    </row>
  </sheetData>
  <sheetProtection algorithmName="SHA-512" hashValue="YKe00hLFP22TdchKGmjMvQ5jXwiSCACa64m8aWqi28vyAC2cS9780oQWCJTTcRgx2tTV8afbSG4cRMb+AkIjwA==" saltValue="PhIe7W4QXskXksmtYA1sW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1" t="s">
        <v>1048</v>
      </c>
      <c r="B5" s="32" t="s">
        <v>1049</v>
      </c>
      <c r="C5" s="22">
        <v>28</v>
      </c>
    </row>
    <row r="6" spans="1:3" x14ac:dyDescent="0.25">
      <c r="A6" s="192"/>
      <c r="B6" s="32" t="s">
        <v>304</v>
      </c>
      <c r="C6" s="22">
        <v>144</v>
      </c>
    </row>
    <row r="7" spans="1:3" x14ac:dyDescent="0.25">
      <c r="A7" s="192"/>
      <c r="B7" s="32" t="s">
        <v>1050</v>
      </c>
      <c r="C7" s="22">
        <v>22</v>
      </c>
    </row>
    <row r="8" spans="1:3" x14ac:dyDescent="0.25">
      <c r="A8" s="192"/>
      <c r="B8" s="32" t="s">
        <v>1051</v>
      </c>
      <c r="C8" s="22">
        <v>1</v>
      </c>
    </row>
    <row r="9" spans="1:3" x14ac:dyDescent="0.25">
      <c r="A9" s="192"/>
      <c r="B9" s="32" t="s">
        <v>1052</v>
      </c>
      <c r="C9" s="22">
        <v>1</v>
      </c>
    </row>
    <row r="10" spans="1:3" x14ac:dyDescent="0.25">
      <c r="A10" s="192"/>
      <c r="B10" s="32" t="s">
        <v>1053</v>
      </c>
      <c r="C10" s="22">
        <v>0</v>
      </c>
    </row>
    <row r="11" spans="1:3" x14ac:dyDescent="0.25">
      <c r="A11" s="193"/>
      <c r="B11" s="32" t="s">
        <v>1054</v>
      </c>
      <c r="C11" s="22">
        <v>0</v>
      </c>
    </row>
    <row r="12" spans="1:3" x14ac:dyDescent="0.25">
      <c r="A12" s="191" t="s">
        <v>1055</v>
      </c>
      <c r="B12" s="32" t="s">
        <v>65</v>
      </c>
      <c r="C12" s="22">
        <v>135</v>
      </c>
    </row>
    <row r="13" spans="1:3" x14ac:dyDescent="0.25">
      <c r="A13" s="192"/>
      <c r="B13" s="32" t="s">
        <v>1056</v>
      </c>
      <c r="C13" s="22">
        <v>39</v>
      </c>
    </row>
    <row r="14" spans="1:3" x14ac:dyDescent="0.25">
      <c r="A14" s="192"/>
      <c r="B14" s="32" t="s">
        <v>1057</v>
      </c>
      <c r="C14" s="22">
        <v>16</v>
      </c>
    </row>
    <row r="15" spans="1:3" x14ac:dyDescent="0.25">
      <c r="A15" s="193"/>
      <c r="B15" s="32" t="s">
        <v>1058</v>
      </c>
      <c r="C15" s="22">
        <v>7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1</v>
      </c>
    </row>
    <row r="20" spans="1:3" x14ac:dyDescent="0.25">
      <c r="A20" s="10" t="s">
        <v>1061</v>
      </c>
      <c r="B20" s="33"/>
      <c r="C20" s="22">
        <v>3</v>
      </c>
    </row>
    <row r="21" spans="1:3" x14ac:dyDescent="0.25">
      <c r="A21" s="10" t="s">
        <v>1062</v>
      </c>
      <c r="B21" s="33"/>
      <c r="C21" s="22">
        <v>0</v>
      </c>
    </row>
    <row r="22" spans="1:3" x14ac:dyDescent="0.25">
      <c r="A22" s="10" t="s">
        <v>1063</v>
      </c>
      <c r="B22" s="33"/>
      <c r="C22" s="22">
        <v>2</v>
      </c>
    </row>
    <row r="23" spans="1:3" x14ac:dyDescent="0.25">
      <c r="A23" s="10" t="s">
        <v>1064</v>
      </c>
      <c r="B23" s="33"/>
      <c r="C23" s="22">
        <v>137</v>
      </c>
    </row>
    <row r="24" spans="1:3" x14ac:dyDescent="0.25">
      <c r="A24" s="10" t="s">
        <v>1065</v>
      </c>
      <c r="B24" s="33"/>
      <c r="C24" s="22">
        <v>45</v>
      </c>
    </row>
    <row r="25" spans="1:3" x14ac:dyDescent="0.25">
      <c r="A25" s="10" t="s">
        <v>1066</v>
      </c>
      <c r="B25" s="33"/>
      <c r="C25" s="22">
        <v>27</v>
      </c>
    </row>
    <row r="26" spans="1:3" x14ac:dyDescent="0.25">
      <c r="A26" s="10" t="s">
        <v>1067</v>
      </c>
      <c r="B26" s="33"/>
      <c r="C26" s="22">
        <v>2</v>
      </c>
    </row>
    <row r="27" spans="1:3" x14ac:dyDescent="0.25">
      <c r="A27" s="10" t="s">
        <v>1068</v>
      </c>
      <c r="B27" s="33"/>
      <c r="C27" s="22">
        <v>0</v>
      </c>
    </row>
    <row r="28" spans="1:3" x14ac:dyDescent="0.25">
      <c r="A28" s="10" t="s">
        <v>1069</v>
      </c>
      <c r="B28" s="33"/>
      <c r="C28" s="22">
        <v>37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2">
        <v>5</v>
      </c>
    </row>
    <row r="33" spans="1:6" x14ac:dyDescent="0.25">
      <c r="A33" s="10" t="s">
        <v>1072</v>
      </c>
      <c r="B33" s="33"/>
      <c r="C33" s="22">
        <v>9</v>
      </c>
    </row>
    <row r="34" spans="1:6" x14ac:dyDescent="0.25">
      <c r="A34" s="10" t="s">
        <v>1073</v>
      </c>
      <c r="B34" s="33"/>
      <c r="C34" s="22">
        <v>13</v>
      </c>
    </row>
    <row r="35" spans="1:6" x14ac:dyDescent="0.25">
      <c r="A35" s="10" t="s">
        <v>1074</v>
      </c>
      <c r="B35" s="33"/>
      <c r="C35" s="22">
        <v>13</v>
      </c>
    </row>
    <row r="36" spans="1:6" x14ac:dyDescent="0.25">
      <c r="A36" s="10" t="s">
        <v>1075</v>
      </c>
      <c r="B36" s="33"/>
      <c r="C36" s="22">
        <v>2</v>
      </c>
    </row>
    <row r="37" spans="1:6" x14ac:dyDescent="0.25">
      <c r="A37" s="10" t="s">
        <v>1076</v>
      </c>
      <c r="B37" s="33"/>
      <c r="C37" s="22">
        <v>10</v>
      </c>
    </row>
    <row r="38" spans="1:6" x14ac:dyDescent="0.25">
      <c r="A38" s="10" t="s">
        <v>1077</v>
      </c>
      <c r="B38" s="33"/>
      <c r="C38" s="22">
        <v>1</v>
      </c>
    </row>
    <row r="39" spans="1:6" x14ac:dyDescent="0.25">
      <c r="A39" s="10" t="s">
        <v>1078</v>
      </c>
      <c r="B39" s="33"/>
      <c r="C39" s="22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5</v>
      </c>
    </row>
    <row r="44" spans="1:6" x14ac:dyDescent="0.25">
      <c r="A44" s="10" t="s">
        <v>114</v>
      </c>
      <c r="B44" s="33"/>
      <c r="C44" s="22">
        <v>2</v>
      </c>
    </row>
    <row r="45" spans="1:6" x14ac:dyDescent="0.25">
      <c r="A45" s="10" t="s">
        <v>1080</v>
      </c>
      <c r="B45" s="33"/>
      <c r="C45" s="22">
        <v>1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8" t="s">
        <v>960</v>
      </c>
      <c r="B48" s="11" t="s">
        <v>1083</v>
      </c>
      <c r="C48" s="16"/>
      <c r="D48" s="16"/>
      <c r="E48" s="16"/>
      <c r="F48" s="21"/>
    </row>
    <row r="49" spans="1:6" x14ac:dyDescent="0.25">
      <c r="A49" s="189"/>
      <c r="B49" s="11" t="s">
        <v>1084</v>
      </c>
      <c r="C49" s="16"/>
      <c r="D49" s="16"/>
      <c r="E49" s="16"/>
      <c r="F49" s="21"/>
    </row>
    <row r="50" spans="1:6" x14ac:dyDescent="0.25">
      <c r="A50" s="189"/>
      <c r="B50" s="11" t="s">
        <v>1085</v>
      </c>
      <c r="C50" s="16"/>
      <c r="D50" s="16"/>
      <c r="E50" s="16"/>
      <c r="F50" s="21"/>
    </row>
    <row r="51" spans="1:6" x14ac:dyDescent="0.25">
      <c r="A51" s="189"/>
      <c r="B51" s="11" t="s">
        <v>1086</v>
      </c>
      <c r="C51" s="16"/>
      <c r="D51" s="16"/>
      <c r="E51" s="16"/>
      <c r="F51" s="21"/>
    </row>
    <row r="52" spans="1:6" x14ac:dyDescent="0.25">
      <c r="A52" s="189"/>
      <c r="B52" s="11" t="s">
        <v>334</v>
      </c>
      <c r="C52" s="12">
        <v>25</v>
      </c>
      <c r="D52" s="12">
        <v>32</v>
      </c>
      <c r="E52" s="12">
        <v>7</v>
      </c>
      <c r="F52" s="22">
        <v>6</v>
      </c>
    </row>
    <row r="53" spans="1:6" x14ac:dyDescent="0.25">
      <c r="A53" s="189"/>
      <c r="B53" s="11" t="s">
        <v>1087</v>
      </c>
      <c r="C53" s="12">
        <v>153</v>
      </c>
      <c r="D53" s="12">
        <v>43</v>
      </c>
      <c r="E53" s="12">
        <v>8</v>
      </c>
      <c r="F53" s="22">
        <v>20</v>
      </c>
    </row>
    <row r="54" spans="1:6" x14ac:dyDescent="0.25">
      <c r="A54" s="189"/>
      <c r="B54" s="11" t="s">
        <v>1088</v>
      </c>
      <c r="C54" s="12">
        <v>14</v>
      </c>
      <c r="D54" s="12">
        <v>9</v>
      </c>
      <c r="E54" s="12">
        <v>1</v>
      </c>
      <c r="F54" s="22">
        <v>3</v>
      </c>
    </row>
    <row r="55" spans="1:6" x14ac:dyDescent="0.25">
      <c r="A55" s="189"/>
      <c r="B55" s="11" t="s">
        <v>1089</v>
      </c>
      <c r="C55" s="16"/>
      <c r="D55" s="16"/>
      <c r="E55" s="16"/>
      <c r="F55" s="21"/>
    </row>
    <row r="56" spans="1:6" x14ac:dyDescent="0.25">
      <c r="A56" s="189"/>
      <c r="B56" s="11" t="s">
        <v>1090</v>
      </c>
      <c r="C56" s="16"/>
      <c r="D56" s="16"/>
      <c r="E56" s="16"/>
      <c r="F56" s="21"/>
    </row>
    <row r="57" spans="1:6" x14ac:dyDescent="0.25">
      <c r="A57" s="189"/>
      <c r="B57" s="11" t="s">
        <v>1091</v>
      </c>
      <c r="C57" s="12">
        <v>8</v>
      </c>
      <c r="D57" s="12">
        <v>8</v>
      </c>
      <c r="E57" s="12">
        <v>2</v>
      </c>
      <c r="F57" s="22">
        <v>2</v>
      </c>
    </row>
    <row r="58" spans="1:6" x14ac:dyDescent="0.25">
      <c r="A58" s="189"/>
      <c r="B58" s="11" t="s">
        <v>1092</v>
      </c>
      <c r="C58" s="12">
        <v>2</v>
      </c>
      <c r="D58" s="12">
        <v>1</v>
      </c>
      <c r="E58" s="12">
        <v>0</v>
      </c>
      <c r="F58" s="22">
        <v>0</v>
      </c>
    </row>
    <row r="59" spans="1:6" x14ac:dyDescent="0.25">
      <c r="A59" s="189"/>
      <c r="B59" s="11" t="s">
        <v>1093</v>
      </c>
      <c r="C59" s="12">
        <v>0</v>
      </c>
      <c r="D59" s="12">
        <v>0</v>
      </c>
      <c r="E59" s="12">
        <v>1</v>
      </c>
      <c r="F59" s="22">
        <v>0</v>
      </c>
    </row>
    <row r="60" spans="1:6" x14ac:dyDescent="0.25">
      <c r="A60" s="189"/>
      <c r="B60" s="11" t="s">
        <v>405</v>
      </c>
      <c r="C60" s="16"/>
      <c r="D60" s="16"/>
      <c r="E60" s="16"/>
      <c r="F60" s="21"/>
    </row>
    <row r="61" spans="1:6" x14ac:dyDescent="0.25">
      <c r="A61" s="189"/>
      <c r="B61" s="11" t="s">
        <v>1094</v>
      </c>
      <c r="C61" s="16"/>
      <c r="D61" s="16"/>
      <c r="E61" s="16"/>
      <c r="F61" s="21"/>
    </row>
    <row r="62" spans="1:6" x14ac:dyDescent="0.25">
      <c r="A62" s="189"/>
      <c r="B62" s="11" t="s">
        <v>1095</v>
      </c>
      <c r="C62" s="12">
        <v>1</v>
      </c>
      <c r="D62" s="12">
        <v>1</v>
      </c>
      <c r="E62" s="12">
        <v>1</v>
      </c>
      <c r="F62" s="22">
        <v>0</v>
      </c>
    </row>
    <row r="63" spans="1:6" x14ac:dyDescent="0.25">
      <c r="A63" s="189"/>
      <c r="B63" s="11" t="s">
        <v>1096</v>
      </c>
      <c r="C63" s="16"/>
      <c r="D63" s="16"/>
      <c r="E63" s="16"/>
      <c r="F63" s="21"/>
    </row>
    <row r="64" spans="1:6" x14ac:dyDescent="0.25">
      <c r="A64" s="189"/>
      <c r="B64" s="11" t="s">
        <v>1097</v>
      </c>
      <c r="C64" s="12">
        <v>33</v>
      </c>
      <c r="D64" s="12">
        <v>25</v>
      </c>
      <c r="E64" s="12">
        <v>4</v>
      </c>
      <c r="F64" s="22">
        <v>14</v>
      </c>
    </row>
    <row r="65" spans="1:6" x14ac:dyDescent="0.25">
      <c r="A65" s="189"/>
      <c r="B65" s="11" t="s">
        <v>1098</v>
      </c>
      <c r="C65" s="16"/>
      <c r="D65" s="16"/>
      <c r="E65" s="16"/>
      <c r="F65" s="21"/>
    </row>
    <row r="66" spans="1:6" x14ac:dyDescent="0.25">
      <c r="A66" s="190"/>
      <c r="B66" s="11" t="s">
        <v>1099</v>
      </c>
      <c r="C66" s="12">
        <v>0</v>
      </c>
      <c r="D66" s="12">
        <v>2</v>
      </c>
      <c r="E66" s="12">
        <v>0</v>
      </c>
      <c r="F66" s="22">
        <v>0</v>
      </c>
    </row>
    <row r="67" spans="1:6" x14ac:dyDescent="0.25">
      <c r="A67" s="202" t="s">
        <v>1100</v>
      </c>
      <c r="B67" s="203"/>
      <c r="C67" s="29">
        <v>236</v>
      </c>
      <c r="D67" s="29">
        <v>121</v>
      </c>
      <c r="E67" s="29">
        <v>24</v>
      </c>
      <c r="F67" s="29">
        <v>45</v>
      </c>
    </row>
    <row r="68" spans="1:6" x14ac:dyDescent="0.25">
      <c r="A68" s="188" t="s">
        <v>977</v>
      </c>
      <c r="B68" s="11" t="s">
        <v>1101</v>
      </c>
      <c r="C68" s="16"/>
      <c r="D68" s="16"/>
      <c r="E68" s="16"/>
      <c r="F68" s="21"/>
    </row>
    <row r="69" spans="1:6" x14ac:dyDescent="0.25">
      <c r="A69" s="189"/>
      <c r="B69" s="11" t="s">
        <v>1102</v>
      </c>
      <c r="C69" s="16"/>
      <c r="D69" s="16"/>
      <c r="E69" s="16"/>
      <c r="F69" s="21"/>
    </row>
    <row r="70" spans="1:6" x14ac:dyDescent="0.25">
      <c r="A70" s="190"/>
      <c r="B70" s="11" t="s">
        <v>111</v>
      </c>
      <c r="C70" s="12">
        <v>2</v>
      </c>
      <c r="D70" s="12">
        <v>0</v>
      </c>
      <c r="E70" s="12">
        <v>0</v>
      </c>
      <c r="F70" s="22">
        <v>0</v>
      </c>
    </row>
    <row r="71" spans="1:6" x14ac:dyDescent="0.25">
      <c r="A71" s="202" t="s">
        <v>1103</v>
      </c>
      <c r="B71" s="203"/>
      <c r="C71" s="29">
        <v>2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FLFFAlBF15897tshmsKEBQpyJ7LqZfE8MqsmztmvMD/sOpVJJJT7xkG6G6wgXl3MxPMCYfs+9ZOUWQVuwD9owQ==" saltValue="8iDR2tSg9v0RyVZuDre8c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8" t="s">
        <v>1106</v>
      </c>
      <c r="B5" s="11" t="s">
        <v>1107</v>
      </c>
      <c r="C5" s="22">
        <v>995</v>
      </c>
    </row>
    <row r="6" spans="1:3" x14ac:dyDescent="0.25">
      <c r="A6" s="189"/>
      <c r="B6" s="11" t="s">
        <v>1049</v>
      </c>
      <c r="C6" s="22">
        <v>179</v>
      </c>
    </row>
    <row r="7" spans="1:3" x14ac:dyDescent="0.25">
      <c r="A7" s="189"/>
      <c r="B7" s="11" t="s">
        <v>1108</v>
      </c>
      <c r="C7" s="22">
        <v>1255</v>
      </c>
    </row>
    <row r="8" spans="1:3" x14ac:dyDescent="0.25">
      <c r="A8" s="189"/>
      <c r="B8" s="11" t="s">
        <v>1109</v>
      </c>
      <c r="C8" s="22">
        <v>223</v>
      </c>
    </row>
    <row r="9" spans="1:3" x14ac:dyDescent="0.25">
      <c r="A9" s="189"/>
      <c r="B9" s="11" t="s">
        <v>1051</v>
      </c>
      <c r="C9" s="22">
        <v>7</v>
      </c>
    </row>
    <row r="10" spans="1:3" x14ac:dyDescent="0.25">
      <c r="A10" s="189"/>
      <c r="B10" s="11" t="s">
        <v>1052</v>
      </c>
      <c r="C10" s="22">
        <v>8</v>
      </c>
    </row>
    <row r="11" spans="1:3" x14ac:dyDescent="0.25">
      <c r="A11" s="189"/>
      <c r="B11" s="11" t="s">
        <v>1110</v>
      </c>
      <c r="C11" s="22">
        <v>2</v>
      </c>
    </row>
    <row r="12" spans="1:3" x14ac:dyDescent="0.25">
      <c r="A12" s="190"/>
      <c r="B12" s="11" t="s">
        <v>1111</v>
      </c>
      <c r="C12" s="22">
        <v>1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5"/>
      <c r="C16" s="22">
        <v>969</v>
      </c>
    </row>
    <row r="17" spans="1:3" x14ac:dyDescent="0.25">
      <c r="A17" s="20" t="s">
        <v>1114</v>
      </c>
      <c r="B17" s="15"/>
      <c r="C17" s="22">
        <v>97</v>
      </c>
    </row>
    <row r="18" spans="1:3" x14ac:dyDescent="0.25">
      <c r="A18" s="20" t="s">
        <v>1115</v>
      </c>
      <c r="B18" s="15"/>
      <c r="C18" s="22">
        <v>393</v>
      </c>
    </row>
    <row r="19" spans="1:3" x14ac:dyDescent="0.25">
      <c r="A19" s="20" t="s">
        <v>1116</v>
      </c>
      <c r="B19" s="15"/>
      <c r="C19" s="22">
        <v>67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5"/>
      <c r="C23" s="22">
        <v>1</v>
      </c>
    </row>
    <row r="24" spans="1:3" x14ac:dyDescent="0.25">
      <c r="A24" s="20" t="s">
        <v>1119</v>
      </c>
      <c r="B24" s="15"/>
      <c r="C24" s="22">
        <v>5</v>
      </c>
    </row>
    <row r="25" spans="1:3" x14ac:dyDescent="0.25">
      <c r="A25" s="20" t="s">
        <v>1120</v>
      </c>
      <c r="B25" s="15"/>
      <c r="C25" s="22">
        <v>0</v>
      </c>
    </row>
    <row r="26" spans="1:3" x14ac:dyDescent="0.25">
      <c r="A26" s="20" t="s">
        <v>1121</v>
      </c>
      <c r="B26" s="15"/>
      <c r="C26" s="22">
        <v>1</v>
      </c>
    </row>
    <row r="27" spans="1:3" x14ac:dyDescent="0.25">
      <c r="A27" s="20" t="s">
        <v>1122</v>
      </c>
      <c r="B27" s="15"/>
      <c r="C27" s="22">
        <v>0</v>
      </c>
    </row>
    <row r="28" spans="1:3" x14ac:dyDescent="0.25">
      <c r="A28" s="20" t="s">
        <v>1123</v>
      </c>
      <c r="B28" s="15"/>
      <c r="C28" s="22">
        <v>2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5"/>
      <c r="C32" s="22">
        <v>0</v>
      </c>
    </row>
    <row r="33" spans="1:3" x14ac:dyDescent="0.25">
      <c r="A33" s="20" t="s">
        <v>1126</v>
      </c>
      <c r="B33" s="15"/>
      <c r="C33" s="22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5"/>
      <c r="C37" s="22">
        <v>29</v>
      </c>
    </row>
    <row r="38" spans="1:3" x14ac:dyDescent="0.25">
      <c r="A38" s="20" t="s">
        <v>1128</v>
      </c>
      <c r="B38" s="15"/>
      <c r="C38" s="22">
        <v>13</v>
      </c>
    </row>
    <row r="39" spans="1:3" x14ac:dyDescent="0.25">
      <c r="A39" s="20" t="s">
        <v>1129</v>
      </c>
      <c r="B39" s="15"/>
      <c r="C39" s="22">
        <v>349</v>
      </c>
    </row>
    <row r="40" spans="1:3" x14ac:dyDescent="0.25">
      <c r="A40" s="20" t="s">
        <v>1130</v>
      </c>
      <c r="B40" s="15"/>
      <c r="C40" s="22">
        <v>75</v>
      </c>
    </row>
    <row r="41" spans="1:3" x14ac:dyDescent="0.25">
      <c r="A41" s="20" t="s">
        <v>1131</v>
      </c>
      <c r="B41" s="15"/>
      <c r="C41" s="22">
        <v>133</v>
      </c>
    </row>
    <row r="42" spans="1:3" x14ac:dyDescent="0.25">
      <c r="A42" s="20" t="s">
        <v>1132</v>
      </c>
      <c r="B42" s="15"/>
      <c r="C42" s="22">
        <v>73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5"/>
      <c r="C46" s="22">
        <v>6</v>
      </c>
    </row>
    <row r="47" spans="1:3" x14ac:dyDescent="0.25">
      <c r="A47" s="20" t="s">
        <v>1135</v>
      </c>
      <c r="B47" s="15"/>
      <c r="C47" s="22">
        <v>15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8" t="s">
        <v>1137</v>
      </c>
      <c r="B51" s="11" t="s">
        <v>1138</v>
      </c>
      <c r="C51" s="22">
        <v>125</v>
      </c>
    </row>
    <row r="52" spans="1:6" x14ac:dyDescent="0.25">
      <c r="A52" s="189"/>
      <c r="B52" s="11" t="s">
        <v>1139</v>
      </c>
      <c r="C52" s="22">
        <v>55</v>
      </c>
    </row>
    <row r="53" spans="1:6" x14ac:dyDescent="0.25">
      <c r="A53" s="189"/>
      <c r="B53" s="11" t="s">
        <v>1140</v>
      </c>
      <c r="C53" s="22">
        <v>35</v>
      </c>
    </row>
    <row r="54" spans="1:6" x14ac:dyDescent="0.25">
      <c r="A54" s="190"/>
      <c r="B54" s="11" t="s">
        <v>1141</v>
      </c>
      <c r="C54" s="22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12</v>
      </c>
    </row>
    <row r="59" spans="1:6" x14ac:dyDescent="0.25">
      <c r="A59" s="20" t="s">
        <v>114</v>
      </c>
      <c r="B59" s="15"/>
      <c r="C59" s="22">
        <v>7</v>
      </c>
    </row>
    <row r="60" spans="1:6" x14ac:dyDescent="0.25">
      <c r="A60" s="20" t="s">
        <v>1080</v>
      </c>
      <c r="B60" s="15"/>
      <c r="C60" s="22">
        <v>4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8" t="s">
        <v>960</v>
      </c>
      <c r="B63" s="11" t="s">
        <v>1083</v>
      </c>
      <c r="C63" s="16"/>
      <c r="D63" s="16"/>
      <c r="E63" s="16"/>
      <c r="F63" s="21"/>
    </row>
    <row r="64" spans="1:6" x14ac:dyDescent="0.25">
      <c r="A64" s="189"/>
      <c r="B64" s="11" t="s">
        <v>1084</v>
      </c>
      <c r="C64" s="16"/>
      <c r="D64" s="16"/>
      <c r="E64" s="16"/>
      <c r="F64" s="21"/>
    </row>
    <row r="65" spans="1:6" x14ac:dyDescent="0.25">
      <c r="A65" s="189"/>
      <c r="B65" s="11" t="s">
        <v>1085</v>
      </c>
      <c r="C65" s="16"/>
      <c r="D65" s="16"/>
      <c r="E65" s="16"/>
      <c r="F65" s="21"/>
    </row>
    <row r="66" spans="1:6" x14ac:dyDescent="0.25">
      <c r="A66" s="189"/>
      <c r="B66" s="11" t="s">
        <v>1086</v>
      </c>
      <c r="C66" s="16"/>
      <c r="D66" s="16"/>
      <c r="E66" s="16"/>
      <c r="F66" s="21"/>
    </row>
    <row r="67" spans="1:6" x14ac:dyDescent="0.25">
      <c r="A67" s="189"/>
      <c r="B67" s="11" t="s">
        <v>334</v>
      </c>
      <c r="C67" s="12">
        <v>106</v>
      </c>
      <c r="D67" s="12">
        <v>43</v>
      </c>
      <c r="E67" s="12">
        <v>10</v>
      </c>
      <c r="F67" s="22">
        <v>5</v>
      </c>
    </row>
    <row r="68" spans="1:6" x14ac:dyDescent="0.25">
      <c r="A68" s="189"/>
      <c r="B68" s="11" t="s">
        <v>1142</v>
      </c>
      <c r="C68" s="12">
        <v>1110</v>
      </c>
      <c r="D68" s="12">
        <v>310</v>
      </c>
      <c r="E68" s="12">
        <v>33</v>
      </c>
      <c r="F68" s="22">
        <v>173</v>
      </c>
    </row>
    <row r="69" spans="1:6" x14ac:dyDescent="0.25">
      <c r="A69" s="189"/>
      <c r="B69" s="11" t="s">
        <v>1143</v>
      </c>
      <c r="C69" s="12">
        <v>84</v>
      </c>
      <c r="D69" s="12">
        <v>23</v>
      </c>
      <c r="E69" s="12">
        <v>5</v>
      </c>
      <c r="F69" s="22">
        <v>7</v>
      </c>
    </row>
    <row r="70" spans="1:6" x14ac:dyDescent="0.25">
      <c r="A70" s="189"/>
      <c r="B70" s="11" t="s">
        <v>1089</v>
      </c>
      <c r="C70" s="12">
        <v>2</v>
      </c>
      <c r="D70" s="12">
        <v>8</v>
      </c>
      <c r="E70" s="12">
        <v>4</v>
      </c>
      <c r="F70" s="22">
        <v>1</v>
      </c>
    </row>
    <row r="71" spans="1:6" x14ac:dyDescent="0.25">
      <c r="A71" s="189"/>
      <c r="B71" s="11" t="s">
        <v>1144</v>
      </c>
      <c r="C71" s="16"/>
      <c r="D71" s="16"/>
      <c r="E71" s="16"/>
      <c r="F71" s="21"/>
    </row>
    <row r="72" spans="1:6" x14ac:dyDescent="0.25">
      <c r="A72" s="189"/>
      <c r="B72" s="11" t="s">
        <v>1145</v>
      </c>
      <c r="C72" s="12">
        <v>274</v>
      </c>
      <c r="D72" s="12">
        <v>28</v>
      </c>
      <c r="E72" s="12">
        <v>7</v>
      </c>
      <c r="F72" s="22">
        <v>1</v>
      </c>
    </row>
    <row r="73" spans="1:6" x14ac:dyDescent="0.25">
      <c r="A73" s="189"/>
      <c r="B73" s="11" t="s">
        <v>1146</v>
      </c>
      <c r="C73" s="12">
        <v>135</v>
      </c>
      <c r="D73" s="12">
        <v>1</v>
      </c>
      <c r="E73" s="12">
        <v>1</v>
      </c>
      <c r="F73" s="22">
        <v>0</v>
      </c>
    </row>
    <row r="74" spans="1:6" x14ac:dyDescent="0.25">
      <c r="A74" s="189"/>
      <c r="B74" s="11" t="s">
        <v>1093</v>
      </c>
      <c r="C74" s="12">
        <v>0</v>
      </c>
      <c r="D74" s="12">
        <v>0</v>
      </c>
      <c r="E74" s="12">
        <v>2</v>
      </c>
      <c r="F74" s="22">
        <v>0</v>
      </c>
    </row>
    <row r="75" spans="1:6" x14ac:dyDescent="0.25">
      <c r="A75" s="189"/>
      <c r="B75" s="11" t="s">
        <v>405</v>
      </c>
      <c r="C75" s="12">
        <v>3</v>
      </c>
      <c r="D75" s="12">
        <v>2</v>
      </c>
      <c r="E75" s="12">
        <v>0</v>
      </c>
      <c r="F75" s="22">
        <v>0</v>
      </c>
    </row>
    <row r="76" spans="1:6" x14ac:dyDescent="0.25">
      <c r="A76" s="189"/>
      <c r="B76" s="11" t="s">
        <v>1094</v>
      </c>
      <c r="C76" s="12">
        <v>1</v>
      </c>
      <c r="D76" s="12">
        <v>2</v>
      </c>
      <c r="E76" s="12">
        <v>0</v>
      </c>
      <c r="F76" s="22">
        <v>0</v>
      </c>
    </row>
    <row r="77" spans="1:6" x14ac:dyDescent="0.25">
      <c r="A77" s="189"/>
      <c r="B77" s="11" t="s">
        <v>1095</v>
      </c>
      <c r="C77" s="12">
        <v>14</v>
      </c>
      <c r="D77" s="12">
        <v>5</v>
      </c>
      <c r="E77" s="12">
        <v>0</v>
      </c>
      <c r="F77" s="22">
        <v>1</v>
      </c>
    </row>
    <row r="78" spans="1:6" x14ac:dyDescent="0.25">
      <c r="A78" s="189"/>
      <c r="B78" s="11" t="s">
        <v>1096</v>
      </c>
      <c r="C78" s="16"/>
      <c r="D78" s="16"/>
      <c r="E78" s="16"/>
      <c r="F78" s="21"/>
    </row>
    <row r="79" spans="1:6" x14ac:dyDescent="0.25">
      <c r="A79" s="189"/>
      <c r="B79" s="11" t="s">
        <v>1097</v>
      </c>
      <c r="C79" s="12">
        <v>376</v>
      </c>
      <c r="D79" s="12">
        <v>246</v>
      </c>
      <c r="E79" s="12">
        <v>38</v>
      </c>
      <c r="F79" s="22">
        <v>113</v>
      </c>
    </row>
    <row r="80" spans="1:6" x14ac:dyDescent="0.25">
      <c r="A80" s="189"/>
      <c r="B80" s="11" t="s">
        <v>1098</v>
      </c>
      <c r="C80" s="16"/>
      <c r="D80" s="16"/>
      <c r="E80" s="16"/>
      <c r="F80" s="21"/>
    </row>
    <row r="81" spans="1:6" x14ac:dyDescent="0.25">
      <c r="A81" s="190"/>
      <c r="B81" s="11" t="s">
        <v>1099</v>
      </c>
      <c r="C81" s="16"/>
      <c r="D81" s="16"/>
      <c r="E81" s="16"/>
      <c r="F81" s="21"/>
    </row>
    <row r="82" spans="1:6" x14ac:dyDescent="0.25">
      <c r="A82" s="204" t="s">
        <v>1100</v>
      </c>
      <c r="B82" s="205"/>
      <c r="C82" s="29">
        <v>2105</v>
      </c>
      <c r="D82" s="29">
        <v>668</v>
      </c>
      <c r="E82" s="29">
        <v>100</v>
      </c>
      <c r="F82" s="29">
        <v>301</v>
      </c>
    </row>
    <row r="83" spans="1:6" x14ac:dyDescent="0.25">
      <c r="A83" s="188" t="s">
        <v>1147</v>
      </c>
      <c r="B83" s="11" t="s">
        <v>1101</v>
      </c>
      <c r="C83" s="16"/>
      <c r="D83" s="16"/>
      <c r="E83" s="16"/>
      <c r="F83" s="21"/>
    </row>
    <row r="84" spans="1:6" x14ac:dyDescent="0.25">
      <c r="A84" s="189"/>
      <c r="B84" s="11" t="s">
        <v>1102</v>
      </c>
      <c r="C84" s="16"/>
      <c r="D84" s="16"/>
      <c r="E84" s="16"/>
      <c r="F84" s="21"/>
    </row>
    <row r="85" spans="1:6" x14ac:dyDescent="0.25">
      <c r="A85" s="190"/>
      <c r="B85" s="11" t="s">
        <v>111</v>
      </c>
      <c r="C85" s="12">
        <v>52</v>
      </c>
      <c r="D85" s="12">
        <v>0</v>
      </c>
      <c r="E85" s="12">
        <v>0</v>
      </c>
      <c r="F85" s="22">
        <v>0</v>
      </c>
    </row>
    <row r="86" spans="1:6" x14ac:dyDescent="0.25">
      <c r="A86" s="204" t="s">
        <v>1148</v>
      </c>
      <c r="B86" s="205"/>
      <c r="C86" s="29">
        <v>52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yxR4B2Pwca2BigU/t5dAU66yzt84MW/dfQGrJLZ8qWY5jM16BZcMHJf90DYQ15HGnB6YxHalQbd85Z4pgrN5nA==" saltValue="mqy5gRHByGqOZXjqB3jo9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2">
        <v>4</v>
      </c>
    </row>
    <row r="6" spans="1:3" ht="22.5" x14ac:dyDescent="0.25">
      <c r="A6" s="10" t="s">
        <v>1152</v>
      </c>
      <c r="B6" s="15"/>
      <c r="C6" s="22">
        <v>348</v>
      </c>
    </row>
    <row r="7" spans="1:3" x14ac:dyDescent="0.25">
      <c r="A7" s="10" t="s">
        <v>1153</v>
      </c>
      <c r="B7" s="15"/>
      <c r="C7" s="22">
        <v>0</v>
      </c>
    </row>
    <row r="8" spans="1:3" x14ac:dyDescent="0.25">
      <c r="A8" s="10" t="s">
        <v>1154</v>
      </c>
      <c r="B8" s="15"/>
      <c r="C8" s="22">
        <v>0</v>
      </c>
    </row>
    <row r="9" spans="1:3" x14ac:dyDescent="0.25">
      <c r="A9" s="10" t="s">
        <v>1155</v>
      </c>
      <c r="B9" s="15"/>
      <c r="C9" s="22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2">
        <v>5</v>
      </c>
    </row>
    <row r="14" spans="1:3" ht="22.5" x14ac:dyDescent="0.25">
      <c r="A14" s="10" t="s">
        <v>1152</v>
      </c>
      <c r="B14" s="15"/>
      <c r="C14" s="22">
        <v>58</v>
      </c>
    </row>
    <row r="15" spans="1:3" x14ac:dyDescent="0.25">
      <c r="A15" s="10" t="s">
        <v>1157</v>
      </c>
      <c r="B15" s="15"/>
      <c r="C15" s="22">
        <v>0</v>
      </c>
    </row>
    <row r="16" spans="1:3" x14ac:dyDescent="0.25">
      <c r="A16" s="10" t="s">
        <v>1154</v>
      </c>
      <c r="B16" s="15"/>
      <c r="C16" s="22">
        <v>0</v>
      </c>
    </row>
    <row r="17" spans="1:3" x14ac:dyDescent="0.25">
      <c r="A17" s="10" t="s">
        <v>1155</v>
      </c>
      <c r="B17" s="15"/>
      <c r="C17" s="22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2">
        <v>43</v>
      </c>
    </row>
    <row r="22" spans="1:3" x14ac:dyDescent="0.25">
      <c r="A22" s="10" t="s">
        <v>1159</v>
      </c>
      <c r="B22" s="15"/>
      <c r="C22" s="22">
        <v>32</v>
      </c>
    </row>
    <row r="23" spans="1:3" ht="22.5" x14ac:dyDescent="0.25">
      <c r="A23" s="10" t="s">
        <v>1160</v>
      </c>
      <c r="B23" s="15"/>
      <c r="C23" s="22">
        <v>6</v>
      </c>
    </row>
    <row r="24" spans="1:3" x14ac:dyDescent="0.25">
      <c r="A24" s="10" t="s">
        <v>1161</v>
      </c>
      <c r="B24" s="15"/>
      <c r="C24" s="22">
        <v>11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2">
        <v>8</v>
      </c>
    </row>
    <row r="29" spans="1:3" x14ac:dyDescent="0.25">
      <c r="A29" s="10" t="s">
        <v>1164</v>
      </c>
      <c r="B29" s="15"/>
      <c r="C29" s="22">
        <v>0</v>
      </c>
    </row>
    <row r="30" spans="1:3" x14ac:dyDescent="0.25">
      <c r="A30" s="10" t="s">
        <v>1165</v>
      </c>
      <c r="B30" s="15"/>
      <c r="C30" s="22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2">
        <v>0</v>
      </c>
    </row>
    <row r="35" spans="1:3" x14ac:dyDescent="0.25">
      <c r="A35" s="10" t="s">
        <v>1168</v>
      </c>
      <c r="B35" s="15"/>
      <c r="C35" s="22">
        <v>0</v>
      </c>
    </row>
    <row r="36" spans="1:3" ht="22.5" x14ac:dyDescent="0.25">
      <c r="A36" s="10" t="s">
        <v>1169</v>
      </c>
      <c r="B36" s="15"/>
      <c r="C36" s="22">
        <v>0</v>
      </c>
    </row>
    <row r="37" spans="1:3" x14ac:dyDescent="0.25">
      <c r="A37" s="17"/>
    </row>
  </sheetData>
  <sheetProtection algorithmName="SHA-512" hashValue="QwlVNS+JyHT8ND0aGVIpiyyUfL7IEdpGdMSCeK8cjv26sNybTg8ddD+z5iM+L49p/5HTmoUCPp5Z+GZjfliaiA==" saltValue="4Pr+yDC1LHZRzAxRZaKTK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2">
        <v>2</v>
      </c>
    </row>
    <row r="6" spans="1:3" x14ac:dyDescent="0.25">
      <c r="A6" s="10" t="s">
        <v>1173</v>
      </c>
      <c r="B6" s="15"/>
      <c r="C6" s="22">
        <v>14</v>
      </c>
    </row>
    <row r="7" spans="1:3" x14ac:dyDescent="0.25">
      <c r="A7" s="10" t="s">
        <v>1174</v>
      </c>
      <c r="B7" s="15"/>
      <c r="C7" s="22">
        <v>14</v>
      </c>
    </row>
    <row r="8" spans="1:3" x14ac:dyDescent="0.25">
      <c r="A8" s="10" t="s">
        <v>1175</v>
      </c>
      <c r="B8" s="15"/>
      <c r="C8" s="22">
        <v>8</v>
      </c>
    </row>
    <row r="9" spans="1:3" x14ac:dyDescent="0.25">
      <c r="A9" s="10" t="s">
        <v>1176</v>
      </c>
      <c r="B9" s="15"/>
      <c r="C9" s="22">
        <v>0</v>
      </c>
    </row>
    <row r="10" spans="1:3" x14ac:dyDescent="0.25">
      <c r="A10" s="10" t="s">
        <v>1177</v>
      </c>
      <c r="B10" s="15"/>
      <c r="C10" s="22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2">
        <v>8</v>
      </c>
    </row>
    <row r="15" spans="1:3" x14ac:dyDescent="0.25">
      <c r="A15" s="10" t="s">
        <v>1180</v>
      </c>
      <c r="B15" s="15"/>
      <c r="C15" s="22">
        <v>0</v>
      </c>
    </row>
    <row r="16" spans="1:3" x14ac:dyDescent="0.25">
      <c r="A16" s="10" t="s">
        <v>1181</v>
      </c>
      <c r="B16" s="15"/>
      <c r="C16" s="22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2">
        <v>7</v>
      </c>
    </row>
    <row r="21" spans="1:3" x14ac:dyDescent="0.25">
      <c r="A21" s="10" t="s">
        <v>1184</v>
      </c>
      <c r="B21" s="15"/>
      <c r="C21" s="22">
        <v>23</v>
      </c>
    </row>
    <row r="22" spans="1:3" x14ac:dyDescent="0.25">
      <c r="A22" s="10" t="s">
        <v>1185</v>
      </c>
      <c r="B22" s="15"/>
      <c r="C22" s="22">
        <v>13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2">
        <v>0</v>
      </c>
    </row>
    <row r="27" spans="1:3" x14ac:dyDescent="0.25">
      <c r="A27" s="10" t="s">
        <v>1188</v>
      </c>
      <c r="B27" s="15"/>
      <c r="C27" s="22">
        <v>0</v>
      </c>
    </row>
    <row r="28" spans="1:3" x14ac:dyDescent="0.25">
      <c r="A28" s="10" t="s">
        <v>1189</v>
      </c>
      <c r="B28" s="15"/>
      <c r="C28" s="22">
        <v>0</v>
      </c>
    </row>
    <row r="29" spans="1:3" x14ac:dyDescent="0.25">
      <c r="A29" s="10" t="s">
        <v>1190</v>
      </c>
      <c r="B29" s="15"/>
      <c r="C29" s="22">
        <v>0</v>
      </c>
    </row>
    <row r="30" spans="1:3" x14ac:dyDescent="0.25">
      <c r="A30" s="10" t="s">
        <v>1191</v>
      </c>
      <c r="B30" s="15"/>
      <c r="C30" s="22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2">
        <v>0</v>
      </c>
    </row>
    <row r="35" spans="1:3" x14ac:dyDescent="0.25">
      <c r="A35" s="10" t="s">
        <v>1194</v>
      </c>
      <c r="B35" s="15"/>
      <c r="C35" s="22">
        <v>0</v>
      </c>
    </row>
    <row r="36" spans="1:3" x14ac:dyDescent="0.25">
      <c r="A36" s="10" t="s">
        <v>1195</v>
      </c>
      <c r="B36" s="15"/>
      <c r="C36" s="22">
        <v>2</v>
      </c>
    </row>
    <row r="37" spans="1:3" x14ac:dyDescent="0.25">
      <c r="A37" s="10" t="s">
        <v>1113</v>
      </c>
      <c r="B37" s="15"/>
      <c r="C37" s="22">
        <v>0</v>
      </c>
    </row>
    <row r="38" spans="1:3" x14ac:dyDescent="0.25">
      <c r="A38" s="10" t="s">
        <v>1196</v>
      </c>
      <c r="B38" s="15"/>
      <c r="C38" s="22">
        <v>0</v>
      </c>
    </row>
    <row r="39" spans="1:3" x14ac:dyDescent="0.25">
      <c r="A39" s="10" t="s">
        <v>1197</v>
      </c>
      <c r="B39" s="15"/>
      <c r="C39" s="22">
        <v>1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2">
        <v>0</v>
      </c>
    </row>
    <row r="44" spans="1:3" x14ac:dyDescent="0.25">
      <c r="A44" s="10" t="s">
        <v>1194</v>
      </c>
      <c r="B44" s="15"/>
      <c r="C44" s="22">
        <v>0</v>
      </c>
    </row>
    <row r="45" spans="1:3" x14ac:dyDescent="0.25">
      <c r="A45" s="10" t="s">
        <v>1195</v>
      </c>
      <c r="B45" s="15"/>
      <c r="C45" s="22">
        <v>0</v>
      </c>
    </row>
    <row r="46" spans="1:3" x14ac:dyDescent="0.25">
      <c r="A46" s="10" t="s">
        <v>1113</v>
      </c>
      <c r="B46" s="15"/>
      <c r="C46" s="22">
        <v>0</v>
      </c>
    </row>
    <row r="47" spans="1:3" x14ac:dyDescent="0.25">
      <c r="A47" s="10" t="s">
        <v>1196</v>
      </c>
      <c r="B47" s="15"/>
      <c r="C47" s="22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2">
        <v>0</v>
      </c>
    </row>
    <row r="52" spans="1:3" x14ac:dyDescent="0.25">
      <c r="A52" s="10" t="s">
        <v>1194</v>
      </c>
      <c r="B52" s="15"/>
      <c r="C52" s="22">
        <v>0</v>
      </c>
    </row>
    <row r="53" spans="1:3" x14ac:dyDescent="0.25">
      <c r="A53" s="10" t="s">
        <v>1195</v>
      </c>
      <c r="B53" s="15"/>
      <c r="C53" s="22">
        <v>3</v>
      </c>
    </row>
    <row r="54" spans="1:3" x14ac:dyDescent="0.25">
      <c r="A54" s="10" t="s">
        <v>1113</v>
      </c>
      <c r="B54" s="15"/>
      <c r="C54" s="22">
        <v>0</v>
      </c>
    </row>
    <row r="55" spans="1:3" x14ac:dyDescent="0.25">
      <c r="A55" s="10" t="s">
        <v>1196</v>
      </c>
      <c r="B55" s="15"/>
      <c r="C55" s="22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2">
        <v>0</v>
      </c>
    </row>
    <row r="60" spans="1:3" x14ac:dyDescent="0.25">
      <c r="A60" s="10" t="s">
        <v>1194</v>
      </c>
      <c r="B60" s="15"/>
      <c r="C60" s="22">
        <v>0</v>
      </c>
    </row>
    <row r="61" spans="1:3" x14ac:dyDescent="0.25">
      <c r="A61" s="10" t="s">
        <v>1195</v>
      </c>
      <c r="B61" s="15"/>
      <c r="C61" s="22">
        <v>2</v>
      </c>
    </row>
    <row r="62" spans="1:3" x14ac:dyDescent="0.25">
      <c r="A62" s="10" t="s">
        <v>1113</v>
      </c>
      <c r="B62" s="15"/>
      <c r="C62" s="22">
        <v>0</v>
      </c>
    </row>
    <row r="63" spans="1:3" x14ac:dyDescent="0.25">
      <c r="A63" s="10" t="s">
        <v>1196</v>
      </c>
      <c r="B63" s="15"/>
      <c r="C63" s="22">
        <v>0</v>
      </c>
    </row>
    <row r="64" spans="1:3" x14ac:dyDescent="0.25">
      <c r="A64" s="17"/>
    </row>
  </sheetData>
  <sheetProtection algorithmName="SHA-512" hashValue="UuKwYStAiTCtrs2TWPXzMS3Cs8i7l9/zMPvDWtxx/CnAu1WCRLK/VUNdii87iPkeUl29oa5zN1GwPaUYgtejdw==" saltValue="KF/9tCrh2zG2nduWzHOBW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2" t="s">
        <v>645</v>
      </c>
      <c r="B4" s="203"/>
      <c r="C4" s="29">
        <v>245</v>
      </c>
      <c r="D4" s="29">
        <v>214</v>
      </c>
      <c r="E4" s="30">
        <v>0</v>
      </c>
      <c r="F4" s="29">
        <v>913</v>
      </c>
      <c r="G4" s="29">
        <v>865</v>
      </c>
      <c r="H4" s="29">
        <v>244</v>
      </c>
      <c r="I4" s="29">
        <v>214</v>
      </c>
      <c r="J4" s="29">
        <v>0</v>
      </c>
      <c r="K4" s="29">
        <v>0</v>
      </c>
      <c r="L4" s="29">
        <v>0</v>
      </c>
      <c r="M4" s="29">
        <v>0</v>
      </c>
      <c r="N4" s="29">
        <v>1</v>
      </c>
      <c r="O4" s="29">
        <v>0</v>
      </c>
      <c r="P4" s="29">
        <v>982</v>
      </c>
    </row>
    <row r="5" spans="1:16" ht="45" x14ac:dyDescent="0.25">
      <c r="A5" s="35" t="s">
        <v>646</v>
      </c>
      <c r="B5" s="35" t="s">
        <v>647</v>
      </c>
      <c r="C5" s="12">
        <v>2</v>
      </c>
      <c r="D5" s="12">
        <v>0</v>
      </c>
      <c r="E5" s="28">
        <v>0</v>
      </c>
      <c r="F5" s="12">
        <v>9</v>
      </c>
      <c r="G5" s="12">
        <v>7</v>
      </c>
      <c r="H5" s="12">
        <v>0</v>
      </c>
      <c r="I5" s="12">
        <v>3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9</v>
      </c>
    </row>
    <row r="6" spans="1:16" ht="33.75" x14ac:dyDescent="0.25">
      <c r="A6" s="35" t="s">
        <v>648</v>
      </c>
      <c r="B6" s="35" t="s">
        <v>649</v>
      </c>
      <c r="C6" s="12">
        <v>96</v>
      </c>
      <c r="D6" s="12">
        <v>91</v>
      </c>
      <c r="E6" s="28">
        <v>0</v>
      </c>
      <c r="F6" s="12">
        <v>261</v>
      </c>
      <c r="G6" s="12">
        <v>244</v>
      </c>
      <c r="H6" s="12">
        <v>93</v>
      </c>
      <c r="I6" s="12">
        <v>58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269</v>
      </c>
    </row>
    <row r="7" spans="1:16" ht="22.5" x14ac:dyDescent="0.25">
      <c r="A7" s="35" t="s">
        <v>650</v>
      </c>
      <c r="B7" s="35" t="s">
        <v>651</v>
      </c>
      <c r="C7" s="12">
        <v>7</v>
      </c>
      <c r="D7" s="12">
        <v>20</v>
      </c>
      <c r="E7" s="28">
        <v>-1</v>
      </c>
      <c r="F7" s="12">
        <v>9</v>
      </c>
      <c r="G7" s="12">
        <v>10</v>
      </c>
      <c r="H7" s="12">
        <v>28</v>
      </c>
      <c r="I7" s="12">
        <v>17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19</v>
      </c>
    </row>
    <row r="8" spans="1:16" ht="33.75" x14ac:dyDescent="0.25">
      <c r="A8" s="35" t="s">
        <v>652</v>
      </c>
      <c r="B8" s="35" t="s">
        <v>653</v>
      </c>
      <c r="C8" s="12">
        <v>0</v>
      </c>
      <c r="D8" s="12">
        <v>1</v>
      </c>
      <c r="E8" s="28">
        <v>-1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ht="45" x14ac:dyDescent="0.25">
      <c r="A9" s="35" t="s">
        <v>654</v>
      </c>
      <c r="B9" s="35" t="s">
        <v>655</v>
      </c>
      <c r="C9" s="12">
        <v>1</v>
      </c>
      <c r="D9" s="12">
        <v>1</v>
      </c>
      <c r="E9" s="28">
        <v>0</v>
      </c>
      <c r="F9" s="12">
        <v>8</v>
      </c>
      <c r="G9" s="12">
        <v>20</v>
      </c>
      <c r="H9" s="12">
        <v>1</v>
      </c>
      <c r="I9" s="12">
        <v>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30</v>
      </c>
    </row>
    <row r="10" spans="1:16" ht="22.5" x14ac:dyDescent="0.25">
      <c r="A10" s="35" t="s">
        <v>656</v>
      </c>
      <c r="B10" s="35" t="s">
        <v>657</v>
      </c>
      <c r="C10" s="12">
        <v>139</v>
      </c>
      <c r="D10" s="12">
        <v>101</v>
      </c>
      <c r="E10" s="28">
        <v>0</v>
      </c>
      <c r="F10" s="12">
        <v>625</v>
      </c>
      <c r="G10" s="12">
        <v>583</v>
      </c>
      <c r="H10" s="12">
        <v>122</v>
      </c>
      <c r="I10" s="12">
        <v>125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2">
        <v>652</v>
      </c>
    </row>
    <row r="11" spans="1:16" ht="45" x14ac:dyDescent="0.25">
      <c r="A11" s="35" t="s">
        <v>658</v>
      </c>
      <c r="B11" s="35" t="s">
        <v>659</v>
      </c>
      <c r="C11" s="12">
        <v>0</v>
      </c>
      <c r="D11" s="12">
        <v>0</v>
      </c>
      <c r="E11" s="28">
        <v>0</v>
      </c>
      <c r="F11" s="12">
        <v>1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22">
        <v>3</v>
      </c>
    </row>
    <row r="12" spans="1:16" x14ac:dyDescent="0.25">
      <c r="A12" s="17"/>
    </row>
  </sheetData>
  <sheetProtection algorithmName="SHA-512" hashValue="+FoW3RAT2mmkD1QGIXMced4r5x5pxD0Li6mLGidRatfxfg7sV5lwUnOLxHCso1OTnyWhrR51c59wQV2bJyhZhQ==" saltValue="orSteA+3REXTPwX1twp19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3</v>
      </c>
      <c r="D5" s="12">
        <v>0</v>
      </c>
      <c r="E5" s="22">
        <v>1</v>
      </c>
    </row>
    <row r="6" spans="1:5" x14ac:dyDescent="0.25">
      <c r="A6" s="20" t="s">
        <v>1205</v>
      </c>
      <c r="B6" s="15"/>
      <c r="C6" s="12">
        <v>12</v>
      </c>
      <c r="D6" s="12">
        <v>5</v>
      </c>
      <c r="E6" s="22">
        <v>6</v>
      </c>
    </row>
    <row r="7" spans="1:5" x14ac:dyDescent="0.25">
      <c r="A7" s="20" t="s">
        <v>1206</v>
      </c>
      <c r="B7" s="15"/>
      <c r="C7" s="16"/>
      <c r="D7" s="16"/>
      <c r="E7" s="21"/>
    </row>
    <row r="8" spans="1:5" x14ac:dyDescent="0.25">
      <c r="A8" s="20" t="s">
        <v>1207</v>
      </c>
      <c r="B8" s="15"/>
      <c r="C8" s="12">
        <v>2</v>
      </c>
      <c r="D8" s="12">
        <v>0</v>
      </c>
      <c r="E8" s="22">
        <v>1</v>
      </c>
    </row>
    <row r="9" spans="1:5" x14ac:dyDescent="0.25">
      <c r="A9" s="20" t="s">
        <v>615</v>
      </c>
      <c r="B9" s="15"/>
      <c r="C9" s="16"/>
      <c r="D9" s="16"/>
      <c r="E9" s="21"/>
    </row>
    <row r="10" spans="1:5" x14ac:dyDescent="0.25">
      <c r="A10" s="20" t="s">
        <v>1208</v>
      </c>
      <c r="B10" s="15"/>
      <c r="C10" s="16"/>
      <c r="D10" s="16"/>
      <c r="E10" s="21"/>
    </row>
    <row r="11" spans="1:5" x14ac:dyDescent="0.25">
      <c r="A11" s="202" t="s">
        <v>956</v>
      </c>
      <c r="B11" s="203"/>
      <c r="C11" s="29">
        <v>17</v>
      </c>
      <c r="D11" s="29">
        <v>5</v>
      </c>
      <c r="E11" s="29">
        <v>8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/>
    </row>
    <row r="15" spans="1:5" x14ac:dyDescent="0.25">
      <c r="A15" s="20" t="s">
        <v>1211</v>
      </c>
      <c r="B15" s="15"/>
      <c r="C15" s="21"/>
    </row>
    <row r="16" spans="1:5" x14ac:dyDescent="0.25">
      <c r="A16" s="20" t="s">
        <v>1212</v>
      </c>
      <c r="B16" s="15"/>
      <c r="C16" s="21"/>
    </row>
    <row r="17" spans="1:3" x14ac:dyDescent="0.25">
      <c r="A17" s="202" t="s">
        <v>956</v>
      </c>
      <c r="B17" s="203"/>
      <c r="C17" s="36"/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2">
        <v>12</v>
      </c>
    </row>
    <row r="22" spans="1:3" x14ac:dyDescent="0.25">
      <c r="A22" s="20" t="s">
        <v>1205</v>
      </c>
      <c r="B22" s="15"/>
      <c r="C22" s="22">
        <v>18</v>
      </c>
    </row>
    <row r="23" spans="1:3" x14ac:dyDescent="0.25">
      <c r="A23" s="20" t="s">
        <v>1206</v>
      </c>
      <c r="B23" s="15"/>
      <c r="C23" s="22">
        <v>44</v>
      </c>
    </row>
    <row r="24" spans="1:3" x14ac:dyDescent="0.25">
      <c r="A24" s="20" t="s">
        <v>1207</v>
      </c>
      <c r="B24" s="15"/>
      <c r="C24" s="22">
        <v>35</v>
      </c>
    </row>
    <row r="25" spans="1:3" x14ac:dyDescent="0.25">
      <c r="A25" s="20" t="s">
        <v>615</v>
      </c>
      <c r="B25" s="15"/>
      <c r="C25" s="22">
        <v>14</v>
      </c>
    </row>
    <row r="26" spans="1:3" x14ac:dyDescent="0.25">
      <c r="A26" s="20" t="s">
        <v>1208</v>
      </c>
      <c r="B26" s="15"/>
      <c r="C26" s="22">
        <v>18</v>
      </c>
    </row>
    <row r="27" spans="1:3" x14ac:dyDescent="0.25">
      <c r="A27" s="202" t="s">
        <v>956</v>
      </c>
      <c r="B27" s="203"/>
      <c r="C27" s="29">
        <v>141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2">
        <v>2</v>
      </c>
    </row>
    <row r="32" spans="1:3" x14ac:dyDescent="0.25">
      <c r="A32" s="20" t="s">
        <v>1049</v>
      </c>
      <c r="B32" s="15"/>
      <c r="C32" s="21"/>
    </row>
    <row r="33" spans="1:3" x14ac:dyDescent="0.25">
      <c r="A33" s="20" t="s">
        <v>1214</v>
      </c>
      <c r="B33" s="15"/>
      <c r="C33" s="22">
        <v>150</v>
      </c>
    </row>
    <row r="34" spans="1:3" x14ac:dyDescent="0.25">
      <c r="A34" s="20" t="s">
        <v>1147</v>
      </c>
      <c r="B34" s="15"/>
      <c r="C34" s="21"/>
    </row>
    <row r="35" spans="1:3" x14ac:dyDescent="0.25">
      <c r="A35" s="20" t="s">
        <v>1215</v>
      </c>
      <c r="B35" s="15"/>
      <c r="C35" s="22">
        <v>46</v>
      </c>
    </row>
    <row r="36" spans="1:3" x14ac:dyDescent="0.25">
      <c r="A36" s="20" t="s">
        <v>1051</v>
      </c>
      <c r="B36" s="15"/>
      <c r="C36" s="21"/>
    </row>
    <row r="37" spans="1:3" x14ac:dyDescent="0.25">
      <c r="A37" s="20" t="s">
        <v>1052</v>
      </c>
      <c r="B37" s="15"/>
      <c r="C37" s="21"/>
    </row>
    <row r="38" spans="1:3" x14ac:dyDescent="0.25">
      <c r="A38" s="20" t="s">
        <v>1110</v>
      </c>
      <c r="B38" s="15"/>
      <c r="C38" s="21"/>
    </row>
    <row r="39" spans="1:3" x14ac:dyDescent="0.25">
      <c r="A39" s="20" t="s">
        <v>1111</v>
      </c>
      <c r="B39" s="15"/>
      <c r="C39" s="21"/>
    </row>
    <row r="40" spans="1:3" x14ac:dyDescent="0.25">
      <c r="A40" s="202" t="s">
        <v>956</v>
      </c>
      <c r="B40" s="203"/>
      <c r="C40" s="29">
        <v>198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/>
    </row>
    <row r="45" spans="1:3" x14ac:dyDescent="0.25">
      <c r="A45" s="20" t="s">
        <v>1205</v>
      </c>
      <c r="B45" s="15"/>
      <c r="C45" s="22">
        <v>33</v>
      </c>
    </row>
    <row r="46" spans="1:3" x14ac:dyDescent="0.25">
      <c r="A46" s="20" t="s">
        <v>1206</v>
      </c>
      <c r="B46" s="15"/>
      <c r="C46" s="21"/>
    </row>
    <row r="47" spans="1:3" x14ac:dyDescent="0.25">
      <c r="A47" s="20" t="s">
        <v>1207</v>
      </c>
      <c r="B47" s="15"/>
      <c r="C47" s="22">
        <v>11</v>
      </c>
    </row>
    <row r="48" spans="1:3" x14ac:dyDescent="0.25">
      <c r="A48" s="20" t="s">
        <v>615</v>
      </c>
      <c r="B48" s="15"/>
      <c r="C48" s="22">
        <v>3</v>
      </c>
    </row>
    <row r="49" spans="1:3" x14ac:dyDescent="0.25">
      <c r="A49" s="20" t="s">
        <v>1208</v>
      </c>
      <c r="B49" s="15"/>
      <c r="C49" s="22">
        <v>8</v>
      </c>
    </row>
    <row r="50" spans="1:3" x14ac:dyDescent="0.25">
      <c r="A50" s="202" t="s">
        <v>956</v>
      </c>
      <c r="B50" s="203"/>
      <c r="C50" s="29">
        <v>55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8" t="s">
        <v>1204</v>
      </c>
      <c r="B53" s="11" t="s">
        <v>79</v>
      </c>
      <c r="C53" s="22">
        <v>1</v>
      </c>
    </row>
    <row r="54" spans="1:3" x14ac:dyDescent="0.25">
      <c r="A54" s="190"/>
      <c r="B54" s="11" t="s">
        <v>82</v>
      </c>
      <c r="C54" s="21"/>
    </row>
    <row r="55" spans="1:3" x14ac:dyDescent="0.25">
      <c r="A55" s="188" t="s">
        <v>1205</v>
      </c>
      <c r="B55" s="11" t="s">
        <v>79</v>
      </c>
      <c r="C55" s="22">
        <v>15</v>
      </c>
    </row>
    <row r="56" spans="1:3" x14ac:dyDescent="0.25">
      <c r="A56" s="190"/>
      <c r="B56" s="11" t="s">
        <v>82</v>
      </c>
      <c r="C56" s="22">
        <v>2</v>
      </c>
    </row>
    <row r="57" spans="1:3" x14ac:dyDescent="0.25">
      <c r="A57" s="188" t="s">
        <v>1206</v>
      </c>
      <c r="B57" s="11" t="s">
        <v>79</v>
      </c>
      <c r="C57" s="22">
        <v>1</v>
      </c>
    </row>
    <row r="58" spans="1:3" x14ac:dyDescent="0.25">
      <c r="A58" s="190"/>
      <c r="B58" s="11" t="s">
        <v>82</v>
      </c>
      <c r="C58" s="21"/>
    </row>
    <row r="59" spans="1:3" x14ac:dyDescent="0.25">
      <c r="A59" s="188" t="s">
        <v>1207</v>
      </c>
      <c r="B59" s="11" t="s">
        <v>79</v>
      </c>
      <c r="C59" s="22">
        <v>14</v>
      </c>
    </row>
    <row r="60" spans="1:3" x14ac:dyDescent="0.25">
      <c r="A60" s="190"/>
      <c r="B60" s="11" t="s">
        <v>82</v>
      </c>
      <c r="C60" s="21"/>
    </row>
    <row r="61" spans="1:3" x14ac:dyDescent="0.25">
      <c r="A61" s="188" t="s">
        <v>615</v>
      </c>
      <c r="B61" s="11" t="s">
        <v>79</v>
      </c>
      <c r="C61" s="21"/>
    </row>
    <row r="62" spans="1:3" x14ac:dyDescent="0.25">
      <c r="A62" s="190"/>
      <c r="B62" s="11" t="s">
        <v>82</v>
      </c>
      <c r="C62" s="21"/>
    </row>
    <row r="63" spans="1:3" x14ac:dyDescent="0.25">
      <c r="A63" s="188" t="s">
        <v>1208</v>
      </c>
      <c r="B63" s="11" t="s">
        <v>79</v>
      </c>
      <c r="C63" s="22">
        <v>8</v>
      </c>
    </row>
    <row r="64" spans="1:3" x14ac:dyDescent="0.25">
      <c r="A64" s="190"/>
      <c r="B64" s="11" t="s">
        <v>82</v>
      </c>
      <c r="C64" s="21"/>
    </row>
    <row r="65" spans="1:3" x14ac:dyDescent="0.25">
      <c r="A65" s="202" t="s">
        <v>956</v>
      </c>
      <c r="B65" s="203"/>
      <c r="C65" s="29">
        <v>41</v>
      </c>
    </row>
    <row r="66" spans="1:3" x14ac:dyDescent="0.25">
      <c r="A66" s="17"/>
    </row>
  </sheetData>
  <sheetProtection algorithmName="SHA-512" hashValue="iN9FyRnSTTmKjOPWfXZwXgHja9yCcu+a3r7iDLLSfwThMnBa/csNfJe2b7CWpHEGI+KhXBocug7Q9kde6O0Hfw==" saltValue="i00VrrI8M2+2vFvGGkzgZ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1" t="s">
        <v>1222</v>
      </c>
      <c r="B5" s="32" t="s">
        <v>1223</v>
      </c>
      <c r="C5" s="12">
        <v>1</v>
      </c>
      <c r="D5" s="12">
        <v>0</v>
      </c>
      <c r="E5" s="12">
        <v>1</v>
      </c>
      <c r="F5" s="22">
        <v>0</v>
      </c>
    </row>
    <row r="6" spans="1:6" x14ac:dyDescent="0.25">
      <c r="A6" s="193"/>
      <c r="B6" s="32" t="s">
        <v>1224</v>
      </c>
      <c r="C6" s="16"/>
      <c r="D6" s="16"/>
      <c r="E6" s="16"/>
      <c r="F6" s="21"/>
    </row>
    <row r="7" spans="1:6" x14ac:dyDescent="0.25">
      <c r="A7" s="10" t="s">
        <v>1225</v>
      </c>
      <c r="B7" s="32" t="s">
        <v>1226</v>
      </c>
      <c r="C7" s="16"/>
      <c r="D7" s="16"/>
      <c r="E7" s="16"/>
      <c r="F7" s="21"/>
    </row>
    <row r="8" spans="1:6" ht="22.5" x14ac:dyDescent="0.25">
      <c r="A8" s="191" t="s">
        <v>1227</v>
      </c>
      <c r="B8" s="32" t="s">
        <v>1228</v>
      </c>
      <c r="C8" s="12">
        <v>5</v>
      </c>
      <c r="D8" s="12">
        <v>3</v>
      </c>
      <c r="E8" s="12">
        <v>1</v>
      </c>
      <c r="F8" s="22">
        <v>0</v>
      </c>
    </row>
    <row r="9" spans="1:6" x14ac:dyDescent="0.25">
      <c r="A9" s="192"/>
      <c r="B9" s="32" t="s">
        <v>1229</v>
      </c>
      <c r="C9" s="12">
        <v>2</v>
      </c>
      <c r="D9" s="12">
        <v>0</v>
      </c>
      <c r="E9" s="12">
        <v>0</v>
      </c>
      <c r="F9" s="22">
        <v>0</v>
      </c>
    </row>
    <row r="10" spans="1:6" ht="22.5" x14ac:dyDescent="0.25">
      <c r="A10" s="193"/>
      <c r="B10" s="32" t="s">
        <v>1230</v>
      </c>
      <c r="C10" s="12">
        <v>3</v>
      </c>
      <c r="D10" s="12">
        <v>4</v>
      </c>
      <c r="E10" s="12">
        <v>0</v>
      </c>
      <c r="F10" s="22">
        <v>1</v>
      </c>
    </row>
    <row r="11" spans="1:6" ht="22.5" x14ac:dyDescent="0.25">
      <c r="A11" s="191" t="s">
        <v>1231</v>
      </c>
      <c r="B11" s="32" t="s">
        <v>1232</v>
      </c>
      <c r="C11" s="16"/>
      <c r="D11" s="16"/>
      <c r="E11" s="16"/>
      <c r="F11" s="21"/>
    </row>
    <row r="12" spans="1:6" x14ac:dyDescent="0.25">
      <c r="A12" s="192"/>
      <c r="B12" s="32" t="s">
        <v>1233</v>
      </c>
      <c r="C12" s="12">
        <v>3</v>
      </c>
      <c r="D12" s="12">
        <v>0</v>
      </c>
      <c r="E12" s="12">
        <v>0</v>
      </c>
      <c r="F12" s="22">
        <v>0</v>
      </c>
    </row>
    <row r="13" spans="1:6" ht="22.5" x14ac:dyDescent="0.25">
      <c r="A13" s="193"/>
      <c r="B13" s="32" t="s">
        <v>1234</v>
      </c>
      <c r="C13" s="12">
        <v>3</v>
      </c>
      <c r="D13" s="12">
        <v>1</v>
      </c>
      <c r="E13" s="12">
        <v>1</v>
      </c>
      <c r="F13" s="22">
        <v>0</v>
      </c>
    </row>
    <row r="14" spans="1:6" ht="22.5" x14ac:dyDescent="0.25">
      <c r="A14" s="10" t="s">
        <v>1235</v>
      </c>
      <c r="B14" s="32" t="s">
        <v>1236</v>
      </c>
      <c r="C14" s="16"/>
      <c r="D14" s="16"/>
      <c r="E14" s="16"/>
      <c r="F14" s="21"/>
    </row>
    <row r="15" spans="1:6" x14ac:dyDescent="0.25">
      <c r="A15" s="191" t="s">
        <v>1237</v>
      </c>
      <c r="B15" s="32" t="s">
        <v>1238</v>
      </c>
      <c r="C15" s="12">
        <v>216</v>
      </c>
      <c r="D15" s="12">
        <v>12</v>
      </c>
      <c r="E15" s="12">
        <v>1</v>
      </c>
      <c r="F15" s="22">
        <v>1</v>
      </c>
    </row>
    <row r="16" spans="1:6" x14ac:dyDescent="0.25">
      <c r="A16" s="192"/>
      <c r="B16" s="32" t="s">
        <v>1239</v>
      </c>
      <c r="C16" s="16"/>
      <c r="D16" s="16"/>
      <c r="E16" s="16"/>
      <c r="F16" s="21"/>
    </row>
    <row r="17" spans="1:6" x14ac:dyDescent="0.25">
      <c r="A17" s="192"/>
      <c r="B17" s="32" t="s">
        <v>1240</v>
      </c>
      <c r="C17" s="16"/>
      <c r="D17" s="16"/>
      <c r="E17" s="16"/>
      <c r="F17" s="21"/>
    </row>
    <row r="18" spans="1:6" x14ac:dyDescent="0.25">
      <c r="A18" s="192"/>
      <c r="B18" s="32" t="s">
        <v>1241</v>
      </c>
      <c r="C18" s="16"/>
      <c r="D18" s="16"/>
      <c r="E18" s="16"/>
      <c r="F18" s="21"/>
    </row>
    <row r="19" spans="1:6" ht="22.5" x14ac:dyDescent="0.25">
      <c r="A19" s="193"/>
      <c r="B19" s="32" t="s">
        <v>1242</v>
      </c>
      <c r="C19" s="12">
        <v>0</v>
      </c>
      <c r="D19" s="12">
        <v>0</v>
      </c>
      <c r="E19" s="12">
        <v>2</v>
      </c>
      <c r="F19" s="22">
        <v>0</v>
      </c>
    </row>
    <row r="20" spans="1:6" x14ac:dyDescent="0.25">
      <c r="A20" s="10" t="s">
        <v>1243</v>
      </c>
      <c r="B20" s="32" t="s">
        <v>1244</v>
      </c>
      <c r="C20" s="16"/>
      <c r="D20" s="16"/>
      <c r="E20" s="16"/>
      <c r="F20" s="21"/>
    </row>
    <row r="21" spans="1:6" x14ac:dyDescent="0.2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25">
      <c r="A22" s="202" t="s">
        <v>956</v>
      </c>
      <c r="B22" s="203"/>
      <c r="C22" s="29">
        <v>233</v>
      </c>
      <c r="D22" s="29">
        <v>20</v>
      </c>
      <c r="E22" s="29">
        <v>6</v>
      </c>
      <c r="F22" s="29">
        <v>2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2">
        <v>2</v>
      </c>
    </row>
    <row r="26" spans="1:6" x14ac:dyDescent="0.25">
      <c r="A26" s="20" t="s">
        <v>114</v>
      </c>
      <c r="B26" s="15"/>
      <c r="C26" s="22">
        <v>2</v>
      </c>
    </row>
    <row r="27" spans="1:6" x14ac:dyDescent="0.25">
      <c r="A27" s="20" t="s">
        <v>1080</v>
      </c>
      <c r="B27" s="15"/>
      <c r="C27" s="22">
        <v>0</v>
      </c>
    </row>
    <row r="28" spans="1:6" x14ac:dyDescent="0.25">
      <c r="A28" s="202" t="s">
        <v>956</v>
      </c>
      <c r="B28" s="203"/>
      <c r="C28" s="29">
        <v>4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2">
        <v>2</v>
      </c>
    </row>
    <row r="33" spans="1:3" x14ac:dyDescent="0.25">
      <c r="A33" s="20" t="s">
        <v>1249</v>
      </c>
      <c r="B33" s="15"/>
      <c r="C33" s="22">
        <v>3</v>
      </c>
    </row>
    <row r="34" spans="1:3" x14ac:dyDescent="0.25">
      <c r="A34" s="20" t="s">
        <v>82</v>
      </c>
      <c r="B34" s="15"/>
      <c r="C34" s="22">
        <v>0</v>
      </c>
    </row>
    <row r="35" spans="1:3" x14ac:dyDescent="0.25">
      <c r="A35" s="202" t="s">
        <v>956</v>
      </c>
      <c r="B35" s="203"/>
      <c r="C35" s="29">
        <v>5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2">
        <v>43</v>
      </c>
    </row>
    <row r="40" spans="1:3" x14ac:dyDescent="0.25">
      <c r="A40" s="20" t="s">
        <v>1252</v>
      </c>
      <c r="B40" s="15"/>
      <c r="C40" s="22">
        <v>5</v>
      </c>
    </row>
    <row r="41" spans="1:3" x14ac:dyDescent="0.25">
      <c r="A41" s="202" t="s">
        <v>956</v>
      </c>
      <c r="B41" s="203"/>
      <c r="C41" s="29">
        <v>48</v>
      </c>
    </row>
    <row r="42" spans="1:3" x14ac:dyDescent="0.25">
      <c r="A42" s="17"/>
    </row>
  </sheetData>
  <sheetProtection algorithmName="SHA-512" hashValue="xaryXlpjCrQGf9uGHazb/kXkkN6eT70shH1w7sgVlIXTlqxcmtKomwGGHciGMKh9TsQHae3vmpcxklZbFmQdww==" saltValue="wQv0+4FtbMOMTL3E6VLhp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1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3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2"/>
      <c r="B7" s="32" t="s">
        <v>1048</v>
      </c>
      <c r="C7" s="39">
        <v>8</v>
      </c>
      <c r="D7" s="39">
        <v>0</v>
      </c>
      <c r="E7" s="39">
        <v>39</v>
      </c>
      <c r="F7" s="39">
        <v>42</v>
      </c>
      <c r="G7" s="39">
        <v>0</v>
      </c>
      <c r="H7" s="39">
        <v>40</v>
      </c>
      <c r="I7" s="39">
        <v>0</v>
      </c>
      <c r="J7" s="39">
        <v>1</v>
      </c>
      <c r="K7" s="39">
        <v>0</v>
      </c>
      <c r="L7" s="40">
        <v>0</v>
      </c>
    </row>
    <row r="8" spans="1:12" x14ac:dyDescent="0.25">
      <c r="A8" s="192"/>
      <c r="B8" s="32" t="s">
        <v>1266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3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25">
      <c r="A9" s="193"/>
      <c r="B9" s="32" t="s">
        <v>1267</v>
      </c>
      <c r="C9" s="39">
        <v>1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1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2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2"/>
      <c r="B12" s="32" t="s">
        <v>1271</v>
      </c>
      <c r="C12" s="39">
        <v>1</v>
      </c>
      <c r="D12" s="39">
        <v>0</v>
      </c>
      <c r="E12" s="39">
        <v>2</v>
      </c>
      <c r="F12" s="39">
        <v>6</v>
      </c>
      <c r="G12" s="39">
        <v>0</v>
      </c>
      <c r="H12" s="39">
        <v>3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192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2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2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2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2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2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2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2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2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2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2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2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2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2"/>
      <c r="B26" s="32" t="s">
        <v>1285</v>
      </c>
      <c r="C26" s="39">
        <v>0</v>
      </c>
      <c r="D26" s="39">
        <v>0</v>
      </c>
      <c r="E26" s="39">
        <v>4</v>
      </c>
      <c r="F26" s="39">
        <v>3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2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2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2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2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2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2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2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2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2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2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2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2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2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2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2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2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2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2"/>
      <c r="B44" s="32" t="s">
        <v>1303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2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2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2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2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2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2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2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2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2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2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2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2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2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2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2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2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2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2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2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2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2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2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2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2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2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2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2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2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2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2"/>
      <c r="B74" s="32" t="s">
        <v>1333</v>
      </c>
      <c r="C74" s="39">
        <v>0</v>
      </c>
      <c r="D74" s="39">
        <v>0</v>
      </c>
      <c r="E74" s="39">
        <v>0</v>
      </c>
      <c r="F74" s="39">
        <v>4</v>
      </c>
      <c r="G74" s="39">
        <v>0</v>
      </c>
      <c r="H74" s="39">
        <v>1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2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2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2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2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2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2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2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2"/>
      <c r="B82" s="32" t="s">
        <v>1341</v>
      </c>
      <c r="C82" s="39">
        <v>0</v>
      </c>
      <c r="D82" s="39">
        <v>0</v>
      </c>
      <c r="E82" s="39">
        <v>0</v>
      </c>
      <c r="F82" s="39">
        <v>2</v>
      </c>
      <c r="G82" s="39">
        <v>0</v>
      </c>
      <c r="H82" s="39">
        <v>2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2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2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2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2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2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2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2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2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2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2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2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2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2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2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2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2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2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2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2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2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2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2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1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2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2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2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2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2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2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2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2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2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2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2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2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2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2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2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2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2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2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2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2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2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2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2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2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2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2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2"/>
      <c r="B131" s="32" t="s">
        <v>1390</v>
      </c>
      <c r="C131" s="39">
        <v>1</v>
      </c>
      <c r="D131" s="39">
        <v>0</v>
      </c>
      <c r="E131" s="39">
        <v>2</v>
      </c>
      <c r="F131" s="39">
        <v>1</v>
      </c>
      <c r="G131" s="39">
        <v>0</v>
      </c>
      <c r="H131" s="39">
        <v>2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2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2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2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2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2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2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2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2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2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2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2"/>
      <c r="B142" s="32" t="s">
        <v>1401</v>
      </c>
      <c r="C142" s="39">
        <v>1</v>
      </c>
      <c r="D142" s="39">
        <v>0</v>
      </c>
      <c r="E142" s="39">
        <v>0</v>
      </c>
      <c r="F142" s="39">
        <v>1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2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2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2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2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2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2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2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2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2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2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2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2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2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2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2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2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2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2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2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2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2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2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2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2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2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2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2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2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2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2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2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2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2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2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2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2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2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2"/>
      <c r="B180" s="32" t="s">
        <v>1439</v>
      </c>
      <c r="C180" s="39">
        <v>0</v>
      </c>
      <c r="D180" s="39">
        <v>0</v>
      </c>
      <c r="E180" s="39">
        <v>0</v>
      </c>
      <c r="F180" s="39">
        <v>10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2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2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2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2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2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2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2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2"/>
      <c r="B188" s="32" t="s">
        <v>1447</v>
      </c>
      <c r="C188" s="39">
        <v>0</v>
      </c>
      <c r="D188" s="39">
        <v>0</v>
      </c>
      <c r="E188" s="39">
        <v>0</v>
      </c>
      <c r="F188" s="39">
        <v>2</v>
      </c>
      <c r="G188" s="39">
        <v>0</v>
      </c>
      <c r="H188" s="39">
        <v>2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2"/>
      <c r="B189" s="32" t="s">
        <v>1448</v>
      </c>
      <c r="C189" s="39">
        <v>2</v>
      </c>
      <c r="D189" s="39">
        <v>0</v>
      </c>
      <c r="E189" s="39">
        <v>28</v>
      </c>
      <c r="F189" s="39">
        <v>5</v>
      </c>
      <c r="G189" s="39">
        <v>0</v>
      </c>
      <c r="H189" s="39">
        <v>23</v>
      </c>
      <c r="I189" s="39">
        <v>0</v>
      </c>
      <c r="J189" s="39">
        <v>1</v>
      </c>
      <c r="K189" s="39">
        <v>0</v>
      </c>
      <c r="L189" s="40">
        <v>0</v>
      </c>
    </row>
    <row r="190" spans="1:12" x14ac:dyDescent="0.25">
      <c r="A190" s="192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2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2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2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2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1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2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2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2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2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2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2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2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2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2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2"/>
      <c r="B204" s="32" t="s">
        <v>1463</v>
      </c>
      <c r="C204" s="39">
        <v>1</v>
      </c>
      <c r="D204" s="39">
        <v>0</v>
      </c>
      <c r="E204" s="39">
        <v>0</v>
      </c>
      <c r="F204" s="39">
        <v>1</v>
      </c>
      <c r="G204" s="39">
        <v>0</v>
      </c>
      <c r="H204" s="39">
        <v>2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2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2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2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2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2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2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2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2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2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2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2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2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2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2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2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2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2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2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2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2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2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2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2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2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2"/>
      <c r="B229" s="32" t="s">
        <v>1488</v>
      </c>
      <c r="C229" s="39">
        <v>2</v>
      </c>
      <c r="D229" s="39">
        <v>0</v>
      </c>
      <c r="E229" s="39">
        <v>0</v>
      </c>
      <c r="F229" s="39">
        <v>1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2"/>
      <c r="B230" s="32" t="s">
        <v>1489</v>
      </c>
      <c r="C230" s="39">
        <v>0</v>
      </c>
      <c r="D230" s="39">
        <v>0</v>
      </c>
      <c r="E230" s="39">
        <v>1</v>
      </c>
      <c r="F230" s="39">
        <v>1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2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2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2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2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2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2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2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2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2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2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2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2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2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2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2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2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2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2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2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2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2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2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2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2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2"/>
      <c r="B255" s="32" t="s">
        <v>1514</v>
      </c>
      <c r="C255" s="39">
        <v>0</v>
      </c>
      <c r="D255" s="39">
        <v>0</v>
      </c>
      <c r="E255" s="39">
        <v>1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2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2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2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2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2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3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1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2"/>
      <c r="B263" s="32" t="s">
        <v>1523</v>
      </c>
      <c r="C263" s="39">
        <v>0</v>
      </c>
      <c r="D263" s="39">
        <v>0</v>
      </c>
      <c r="E263" s="39">
        <v>1</v>
      </c>
      <c r="F263" s="39">
        <v>0</v>
      </c>
      <c r="G263" s="39">
        <v>0</v>
      </c>
      <c r="H263" s="39">
        <v>1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2"/>
      <c r="B264" s="32" t="s">
        <v>1524</v>
      </c>
      <c r="C264" s="39">
        <v>6</v>
      </c>
      <c r="D264" s="39">
        <v>0</v>
      </c>
      <c r="E264" s="39">
        <v>12</v>
      </c>
      <c r="F264" s="39">
        <v>6</v>
      </c>
      <c r="G264" s="39">
        <v>0</v>
      </c>
      <c r="H264" s="39">
        <v>14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192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2"/>
      <c r="B266" s="32" t="s">
        <v>1526</v>
      </c>
      <c r="C266" s="39">
        <v>0</v>
      </c>
      <c r="D266" s="39">
        <v>0</v>
      </c>
      <c r="E266" s="39">
        <v>1</v>
      </c>
      <c r="F266" s="39">
        <v>1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2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2"/>
      <c r="B268" s="32" t="s">
        <v>1528</v>
      </c>
      <c r="C268" s="39">
        <v>0</v>
      </c>
      <c r="D268" s="39">
        <v>0</v>
      </c>
      <c r="E268" s="39">
        <v>1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2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2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2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2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1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2"/>
      <c r="B272" s="32" t="s">
        <v>1532</v>
      </c>
      <c r="C272" s="39">
        <v>0</v>
      </c>
      <c r="D272" s="39">
        <v>0</v>
      </c>
      <c r="E272" s="39">
        <v>2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2"/>
      <c r="B273" s="32" t="s">
        <v>967</v>
      </c>
      <c r="C273" s="39">
        <v>2</v>
      </c>
      <c r="D273" s="39">
        <v>0</v>
      </c>
      <c r="E273" s="39">
        <v>4</v>
      </c>
      <c r="F273" s="39">
        <v>0</v>
      </c>
      <c r="G273" s="39">
        <v>0</v>
      </c>
      <c r="H273" s="39">
        <v>7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2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2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2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2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2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2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2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2"/>
      <c r="B280" s="32" t="s">
        <v>1539</v>
      </c>
      <c r="C280" s="39">
        <v>1</v>
      </c>
      <c r="D280" s="39">
        <v>0</v>
      </c>
      <c r="E280" s="39">
        <v>0</v>
      </c>
      <c r="F280" s="39">
        <v>0</v>
      </c>
      <c r="G280" s="39">
        <v>0</v>
      </c>
      <c r="H280" s="39">
        <v>1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2"/>
      <c r="B281" s="32" t="s">
        <v>1540</v>
      </c>
      <c r="C281" s="39">
        <v>0</v>
      </c>
      <c r="D281" s="39">
        <v>0</v>
      </c>
      <c r="E281" s="39">
        <v>0</v>
      </c>
      <c r="F281" s="39">
        <v>1</v>
      </c>
      <c r="G281" s="39">
        <v>0</v>
      </c>
      <c r="H281" s="39">
        <v>1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2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2"/>
      <c r="B283" s="32" t="s">
        <v>1542</v>
      </c>
      <c r="C283" s="39">
        <v>0</v>
      </c>
      <c r="D283" s="39">
        <v>0</v>
      </c>
      <c r="E283" s="39">
        <v>1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2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2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2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2"/>
      <c r="B287" s="32" t="s">
        <v>926</v>
      </c>
      <c r="C287" s="39">
        <v>0</v>
      </c>
      <c r="D287" s="39">
        <v>0</v>
      </c>
      <c r="E287" s="39">
        <v>11</v>
      </c>
      <c r="F287" s="39">
        <v>12</v>
      </c>
      <c r="G287" s="39">
        <v>0</v>
      </c>
      <c r="H287" s="39">
        <v>8</v>
      </c>
      <c r="I287" s="39">
        <v>0</v>
      </c>
      <c r="J287" s="39">
        <v>1</v>
      </c>
      <c r="K287" s="39">
        <v>0</v>
      </c>
      <c r="L287" s="40">
        <v>0</v>
      </c>
    </row>
    <row r="288" spans="1:12" x14ac:dyDescent="0.25">
      <c r="A288" s="192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2"/>
      <c r="B289" s="32" t="s">
        <v>1546</v>
      </c>
      <c r="C289" s="39">
        <v>0</v>
      </c>
      <c r="D289" s="39">
        <v>0</v>
      </c>
      <c r="E289" s="39">
        <v>4</v>
      </c>
      <c r="F289" s="39">
        <v>17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2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2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2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2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3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1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2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2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2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1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2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2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4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2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2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2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2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2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2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2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8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2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1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2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2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2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2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3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jZOQRpRNEC/PgU/QG6OOXMBkUwOeO8lGKB8e749TdepynuHs7hDiqeIKccD7YS7ej8oxAivB92a5CYbasE5srA==" saltValue="rHRPxAAeVuJ2aUICgwYOM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1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2"/>
      <c r="B6" s="11" t="s">
        <v>1573</v>
      </c>
      <c r="C6" s="12">
        <v>4</v>
      </c>
      <c r="D6" s="12">
        <v>11</v>
      </c>
      <c r="E6" s="13">
        <v>-0.63636363636363602</v>
      </c>
    </row>
    <row r="7" spans="1:5" x14ac:dyDescent="0.25">
      <c r="A7" s="192"/>
      <c r="B7" s="11" t="s">
        <v>1574</v>
      </c>
      <c r="C7" s="12">
        <v>1</v>
      </c>
      <c r="D7" s="12">
        <v>0</v>
      </c>
      <c r="E7" s="13">
        <v>1</v>
      </c>
    </row>
    <row r="8" spans="1:5" x14ac:dyDescent="0.25">
      <c r="A8" s="192"/>
      <c r="B8" s="11" t="s">
        <v>1575</v>
      </c>
      <c r="C8" s="12">
        <v>14</v>
      </c>
      <c r="D8" s="12">
        <v>3</v>
      </c>
      <c r="E8" s="13">
        <v>3.6666666666666701</v>
      </c>
    </row>
    <row r="9" spans="1:5" x14ac:dyDescent="0.25">
      <c r="A9" s="192"/>
      <c r="B9" s="11" t="s">
        <v>1576</v>
      </c>
      <c r="C9" s="12">
        <v>1</v>
      </c>
      <c r="D9" s="12">
        <v>0</v>
      </c>
      <c r="E9" s="13">
        <v>1</v>
      </c>
    </row>
    <row r="10" spans="1:5" x14ac:dyDescent="0.25">
      <c r="A10" s="192"/>
      <c r="B10" s="11" t="s">
        <v>1577</v>
      </c>
      <c r="C10" s="12">
        <v>0</v>
      </c>
      <c r="D10" s="12">
        <v>2</v>
      </c>
      <c r="E10" s="13">
        <v>-1</v>
      </c>
    </row>
    <row r="11" spans="1:5" x14ac:dyDescent="0.25">
      <c r="A11" s="192"/>
      <c r="B11" s="11" t="s">
        <v>1578</v>
      </c>
      <c r="C11" s="12">
        <v>12</v>
      </c>
      <c r="D11" s="12">
        <v>21</v>
      </c>
      <c r="E11" s="13">
        <v>-0.42857142857142799</v>
      </c>
    </row>
    <row r="12" spans="1:5" x14ac:dyDescent="0.25">
      <c r="A12" s="192"/>
      <c r="B12" s="11" t="s">
        <v>1579</v>
      </c>
      <c r="C12" s="12">
        <v>0</v>
      </c>
      <c r="D12" s="12">
        <v>1</v>
      </c>
      <c r="E12" s="13">
        <v>-1</v>
      </c>
    </row>
    <row r="13" spans="1:5" x14ac:dyDescent="0.25">
      <c r="A13" s="192"/>
      <c r="B13" s="11" t="s">
        <v>1580</v>
      </c>
      <c r="C13" s="12">
        <v>0</v>
      </c>
      <c r="D13" s="12">
        <v>3</v>
      </c>
      <c r="E13" s="13">
        <v>-1</v>
      </c>
    </row>
    <row r="14" spans="1:5" x14ac:dyDescent="0.25">
      <c r="A14" s="192"/>
      <c r="B14" s="11" t="s">
        <v>1581</v>
      </c>
      <c r="C14" s="12">
        <v>0</v>
      </c>
      <c r="D14" s="12">
        <v>8</v>
      </c>
      <c r="E14" s="13">
        <v>-1</v>
      </c>
    </row>
    <row r="15" spans="1:5" x14ac:dyDescent="0.25">
      <c r="A15" s="192"/>
      <c r="B15" s="11" t="s">
        <v>1582</v>
      </c>
      <c r="C15" s="12">
        <v>1</v>
      </c>
      <c r="D15" s="12">
        <v>2</v>
      </c>
      <c r="E15" s="13">
        <v>-0.5</v>
      </c>
    </row>
    <row r="16" spans="1:5" x14ac:dyDescent="0.25">
      <c r="A16" s="193"/>
      <c r="B16" s="11" t="s">
        <v>111</v>
      </c>
      <c r="C16" s="12">
        <v>30</v>
      </c>
      <c r="D16" s="12">
        <v>19</v>
      </c>
      <c r="E16" s="13">
        <v>0.57894736842105299</v>
      </c>
    </row>
    <row r="17" spans="1:1" x14ac:dyDescent="0.25">
      <c r="A17" s="17"/>
    </row>
  </sheetData>
  <sheetProtection algorithmName="SHA-512" hashValue="wBKUdOvivhJ7eXDpdNYrYvzOGnFXHxhgXTn09ZJvurNXWRaQ2axpBLKchLkeDW6orXl5on2q5y/bdHxrOn8POA==" saltValue="ZZWctDUMDAnaFd1tZasME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1</v>
      </c>
      <c r="D5" s="12">
        <v>0</v>
      </c>
      <c r="E5" s="13">
        <v>0</v>
      </c>
    </row>
    <row r="6" spans="1:5" x14ac:dyDescent="0.25">
      <c r="A6" s="10" t="s">
        <v>1587</v>
      </c>
      <c r="B6" s="11" t="s">
        <v>1588</v>
      </c>
      <c r="C6" s="12">
        <v>16</v>
      </c>
      <c r="D6" s="12">
        <v>8</v>
      </c>
      <c r="E6" s="13">
        <v>1</v>
      </c>
    </row>
    <row r="7" spans="1:5" ht="22.5" x14ac:dyDescent="0.25">
      <c r="A7" s="10" t="s">
        <v>1589</v>
      </c>
      <c r="B7" s="11" t="s">
        <v>1590</v>
      </c>
      <c r="C7" s="12">
        <v>0</v>
      </c>
      <c r="D7" s="12">
        <v>0</v>
      </c>
      <c r="E7" s="13">
        <v>0</v>
      </c>
    </row>
    <row r="8" spans="1:5" ht="22.5" x14ac:dyDescent="0.25">
      <c r="A8" s="10" t="s">
        <v>1591</v>
      </c>
      <c r="B8" s="11" t="s">
        <v>1592</v>
      </c>
      <c r="C8" s="12">
        <v>0</v>
      </c>
      <c r="D8" s="12">
        <v>0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20</v>
      </c>
      <c r="D11" s="12">
        <v>15</v>
      </c>
      <c r="E11" s="13">
        <v>0.33333333333333298</v>
      </c>
    </row>
    <row r="12" spans="1:5" x14ac:dyDescent="0.25">
      <c r="A12" s="10" t="s">
        <v>1598</v>
      </c>
      <c r="B12" s="15"/>
      <c r="C12" s="12">
        <v>46</v>
      </c>
      <c r="D12" s="12">
        <v>61</v>
      </c>
      <c r="E12" s="13">
        <v>-0.24590163934426201</v>
      </c>
    </row>
    <row r="13" spans="1:5" x14ac:dyDescent="0.25">
      <c r="A13" s="191" t="s">
        <v>1599</v>
      </c>
      <c r="B13" s="11" t="s">
        <v>1600</v>
      </c>
      <c r="C13" s="12">
        <v>6</v>
      </c>
      <c r="D13" s="12">
        <v>2</v>
      </c>
      <c r="E13" s="13">
        <v>2</v>
      </c>
    </row>
    <row r="14" spans="1:5" x14ac:dyDescent="0.25">
      <c r="A14" s="193"/>
      <c r="B14" s="11" t="s">
        <v>1601</v>
      </c>
      <c r="C14" s="12">
        <v>246</v>
      </c>
      <c r="D14" s="12">
        <v>605</v>
      </c>
      <c r="E14" s="13">
        <v>-0.59338842975206596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8" t="s">
        <v>1603</v>
      </c>
      <c r="B17" s="11" t="s">
        <v>1604</v>
      </c>
      <c r="C17" s="16"/>
      <c r="D17" s="16"/>
      <c r="E17" s="21"/>
    </row>
    <row r="18" spans="1:5" x14ac:dyDescent="0.25">
      <c r="A18" s="189"/>
      <c r="B18" s="11" t="s">
        <v>1605</v>
      </c>
      <c r="C18" s="12">
        <v>44</v>
      </c>
      <c r="D18" s="12">
        <v>99</v>
      </c>
      <c r="E18" s="22">
        <v>32</v>
      </c>
    </row>
    <row r="19" spans="1:5" x14ac:dyDescent="0.25">
      <c r="A19" s="189"/>
      <c r="B19" s="11" t="s">
        <v>1606</v>
      </c>
      <c r="C19" s="16"/>
      <c r="D19" s="16"/>
      <c r="E19" s="21"/>
    </row>
    <row r="20" spans="1:5" x14ac:dyDescent="0.25">
      <c r="A20" s="189"/>
      <c r="B20" s="11" t="s">
        <v>1607</v>
      </c>
      <c r="C20" s="16"/>
      <c r="D20" s="16"/>
      <c r="E20" s="21"/>
    </row>
    <row r="21" spans="1:5" x14ac:dyDescent="0.25">
      <c r="A21" s="189"/>
      <c r="B21" s="11" t="s">
        <v>1608</v>
      </c>
      <c r="C21" s="16"/>
      <c r="D21" s="16"/>
      <c r="E21" s="21"/>
    </row>
    <row r="22" spans="1:5" x14ac:dyDescent="0.25">
      <c r="A22" s="189"/>
      <c r="B22" s="11" t="s">
        <v>983</v>
      </c>
      <c r="C22" s="12">
        <v>720</v>
      </c>
      <c r="D22" s="12">
        <v>1087</v>
      </c>
      <c r="E22" s="22">
        <v>0</v>
      </c>
    </row>
    <row r="23" spans="1:5" x14ac:dyDescent="0.25">
      <c r="A23" s="189"/>
      <c r="B23" s="11" t="s">
        <v>1609</v>
      </c>
      <c r="C23" s="12">
        <v>1</v>
      </c>
      <c r="D23" s="12">
        <v>1</v>
      </c>
      <c r="E23" s="22">
        <v>14</v>
      </c>
    </row>
    <row r="24" spans="1:5" x14ac:dyDescent="0.25">
      <c r="A24" s="189"/>
      <c r="B24" s="11" t="s">
        <v>1610</v>
      </c>
      <c r="C24" s="16"/>
      <c r="D24" s="16"/>
      <c r="E24" s="21"/>
    </row>
    <row r="25" spans="1:5" x14ac:dyDescent="0.25">
      <c r="A25" s="189"/>
      <c r="B25" s="11" t="s">
        <v>1611</v>
      </c>
      <c r="C25" s="12">
        <v>3</v>
      </c>
      <c r="D25" s="12">
        <v>9</v>
      </c>
      <c r="E25" s="22">
        <v>0</v>
      </c>
    </row>
    <row r="26" spans="1:5" x14ac:dyDescent="0.25">
      <c r="A26" s="189"/>
      <c r="B26" s="11" t="s">
        <v>1612</v>
      </c>
      <c r="C26" s="12">
        <v>40</v>
      </c>
      <c r="D26" s="12">
        <v>218</v>
      </c>
      <c r="E26" s="22">
        <v>0</v>
      </c>
    </row>
    <row r="27" spans="1:5" x14ac:dyDescent="0.25">
      <c r="A27" s="189"/>
      <c r="B27" s="11" t="s">
        <v>1613</v>
      </c>
      <c r="C27" s="16"/>
      <c r="D27" s="16"/>
      <c r="E27" s="21"/>
    </row>
    <row r="28" spans="1:5" x14ac:dyDescent="0.25">
      <c r="A28" s="189"/>
      <c r="B28" s="11" t="s">
        <v>1614</v>
      </c>
      <c r="C28" s="12">
        <v>316</v>
      </c>
      <c r="D28" s="12">
        <v>184</v>
      </c>
      <c r="E28" s="22">
        <v>352</v>
      </c>
    </row>
    <row r="29" spans="1:5" x14ac:dyDescent="0.25">
      <c r="A29" s="189"/>
      <c r="B29" s="11" t="s">
        <v>1615</v>
      </c>
      <c r="C29" s="12">
        <v>39</v>
      </c>
      <c r="D29" s="12">
        <v>44</v>
      </c>
      <c r="E29" s="22">
        <v>40</v>
      </c>
    </row>
    <row r="30" spans="1:5" x14ac:dyDescent="0.25">
      <c r="A30" s="190"/>
      <c r="B30" s="11" t="s">
        <v>1616</v>
      </c>
      <c r="C30" s="16"/>
      <c r="D30" s="16"/>
      <c r="E30" s="21"/>
    </row>
    <row r="31" spans="1:5" x14ac:dyDescent="0.25">
      <c r="A31" s="17"/>
    </row>
  </sheetData>
  <sheetProtection algorithmName="SHA-512" hashValue="ThgOt4oPjGfHxhRUxx6mkmOx0UhX0VZJPFa9gNXl9fAH8HYP1n0tprxEPF8j+xIzDv1Tw9Ofno9coft7oqMOdQ==" saltValue="z9Ch8Huhqcm/jS8WTowb9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0488-B1ED-4035-B169-F9B101B14B00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8" t="s">
        <v>1745</v>
      </c>
      <c r="D1" s="208"/>
      <c r="E1" s="208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4"/>
    </row>
    <row r="3" spans="1:93" s="103" customFormat="1" ht="11.25" x14ac:dyDescent="0.2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4"/>
    </row>
    <row r="4" spans="1:93" s="105" customFormat="1" ht="21.75" customHeight="1" x14ac:dyDescent="0.2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0"/>
      <c r="AW6" s="209"/>
      <c r="AX6" s="209"/>
      <c r="AY6" s="209"/>
      <c r="AZ6" s="209"/>
      <c r="BA6" s="211"/>
      <c r="BE6" s="111" t="s">
        <v>113</v>
      </c>
      <c r="BF6" s="110" t="s">
        <v>114</v>
      </c>
      <c r="BG6" s="112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15885</v>
      </c>
      <c r="D7" s="119">
        <f>SUM(DatosGenerales!C15:C19)</f>
        <v>2829</v>
      </c>
      <c r="E7" s="118">
        <f>SUM(DatosGenerales!C12:C14)</f>
        <v>15029</v>
      </c>
      <c r="I7" s="120">
        <f>DatosGenerales!C31</f>
        <v>2714</v>
      </c>
      <c r="J7" s="119">
        <f>DatosGenerales!C32</f>
        <v>363</v>
      </c>
      <c r="K7" s="118">
        <f>SUM(DatosGenerales!C33:C34)</f>
        <v>206</v>
      </c>
      <c r="L7" s="119">
        <f>DatosGenerales!C36</f>
        <v>1989</v>
      </c>
      <c r="M7" s="118">
        <f>DatosGenerales!C95</f>
        <v>1563</v>
      </c>
      <c r="N7" s="121">
        <f>L7-M7</f>
        <v>426</v>
      </c>
      <c r="O7" s="121"/>
      <c r="Q7" s="120">
        <f>DatosGenerales!C36</f>
        <v>1989</v>
      </c>
      <c r="R7" s="119">
        <f>DatosGenerales!C49</f>
        <v>1627</v>
      </c>
      <c r="S7" s="119">
        <f>DatosGenerales!C50</f>
        <v>77</v>
      </c>
      <c r="T7" s="119">
        <f>DatosGenerales!C62</f>
        <v>22</v>
      </c>
      <c r="U7" s="119">
        <f>DatosGenerales!C78</f>
        <v>8</v>
      </c>
      <c r="V7" s="122">
        <f>SUM(Q7:U7)</f>
        <v>3723</v>
      </c>
      <c r="Z7" s="120">
        <f>SUM(DatosGenerales!C106,DatosGenerales!C107,DatosGenerales!C109)</f>
        <v>1012</v>
      </c>
      <c r="AA7" s="119">
        <f>SUM(DatosGenerales!C108,DatosGenerales!C110)</f>
        <v>379</v>
      </c>
      <c r="AB7" s="119">
        <f>DatosGenerales!C106</f>
        <v>657</v>
      </c>
      <c r="AC7" s="122">
        <f>DatosGenerales!C107</f>
        <v>305</v>
      </c>
      <c r="AH7" s="120">
        <f>SUM(DatosGenerales!C115,DatosGenerales!C116,DatosGenerales!C118)</f>
        <v>58</v>
      </c>
      <c r="AI7" s="119">
        <f>SUM(DatosGenerales!C117,DatosGenerales!C119)</f>
        <v>29</v>
      </c>
      <c r="AJ7" s="119">
        <f>DatosGenerales!C115</f>
        <v>39</v>
      </c>
      <c r="AK7" s="122">
        <f>DatosGenerales!C116</f>
        <v>14</v>
      </c>
      <c r="AP7" s="120">
        <f>SUM(DatosGenerales!C135:C136)</f>
        <v>144</v>
      </c>
      <c r="AQ7" s="119">
        <f>SUM(DatosGenerales!C137:C138)</f>
        <v>1</v>
      </c>
      <c r="AR7" s="122">
        <f>SUM(DatosGenerales!C139:C140)</f>
        <v>5</v>
      </c>
      <c r="AV7" s="120">
        <f>DatosGenerales!C145</f>
        <v>0</v>
      </c>
      <c r="AW7" s="119">
        <f>DatosGenerales!C146</f>
        <v>121</v>
      </c>
      <c r="AX7" s="119">
        <f>DatosGenerales!C147</f>
        <v>7</v>
      </c>
      <c r="AY7" s="119">
        <f>DatosGenerales!C148</f>
        <v>0</v>
      </c>
      <c r="AZ7" s="119">
        <f>DatosGenerales!C149</f>
        <v>22</v>
      </c>
      <c r="BA7" s="122">
        <f>DatosGenerales!C150</f>
        <v>2</v>
      </c>
      <c r="BE7" s="120">
        <f>DatosGenerales!C151</f>
        <v>32</v>
      </c>
      <c r="BF7" s="119">
        <f>DatosGenerales!C152</f>
        <v>122</v>
      </c>
      <c r="BG7" s="122">
        <f>DatosGenerales!C154</f>
        <v>36</v>
      </c>
      <c r="BK7" s="120">
        <f>SUM(DatosGenerales!C297:C311)</f>
        <v>2394</v>
      </c>
      <c r="BL7" s="119">
        <f>SUM(DatosGenerales!C294:C296)</f>
        <v>21</v>
      </c>
      <c r="BM7" s="119">
        <f>SUM(DatosGenerales!C312:C344)</f>
        <v>138</v>
      </c>
      <c r="BN7" s="119">
        <f>SUM(DatosGenerales!C289)</f>
        <v>36</v>
      </c>
      <c r="BO7" s="119">
        <f>SUM(DatosGenerales!C356:C364)</f>
        <v>3</v>
      </c>
      <c r="BP7" s="119">
        <f>SUM(DatosGenerales!C286:C288)</f>
        <v>6</v>
      </c>
      <c r="BQ7" s="119">
        <f>SUM(DatosGenerales!C345:C355)</f>
        <v>4</v>
      </c>
      <c r="BR7" s="119">
        <f>SUM(DatosGenerales!C290:C292)</f>
        <v>33</v>
      </c>
      <c r="BS7" s="122">
        <f>SUM(DatosGenerales!C283:C285)</f>
        <v>424</v>
      </c>
      <c r="BT7" s="122">
        <f>SUM(DatosGenerales!C293)</f>
        <v>0</v>
      </c>
      <c r="BU7" s="122">
        <f>SUM(DatosGenerales!C365:C377)</f>
        <v>14</v>
      </c>
      <c r="BY7" s="120">
        <f>DatosGenerales!C246</f>
        <v>0</v>
      </c>
      <c r="BZ7" s="119">
        <f>DatosGenerales!C247</f>
        <v>0</v>
      </c>
      <c r="CA7" s="122">
        <f>DatosGenerales!C248</f>
        <v>111</v>
      </c>
      <c r="CF7" s="120">
        <f>DatosDiscapacidad!C5</f>
        <v>1</v>
      </c>
      <c r="CG7" s="122">
        <f>DatosDiscapacidad!C11</f>
        <v>20</v>
      </c>
      <c r="CM7" s="120">
        <f>DatosGenerales!C40</f>
        <v>433</v>
      </c>
      <c r="CN7" s="122">
        <f>DatosGenerales!C41</f>
        <v>380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722</v>
      </c>
      <c r="BL53" s="130">
        <f>SUM(DatosGenerales!C311,DatosGenerales!C300,DatosGenerales!C309)</f>
        <v>589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13</v>
      </c>
      <c r="BL66" s="130">
        <f>SUM(DatosGenerales!C299:C300)</f>
        <v>606</v>
      </c>
      <c r="BM66" s="130">
        <f>SUM(DatosGenerales!C308:C309)</f>
        <v>692</v>
      </c>
      <c r="BN66" s="130"/>
      <c r="BO66" s="117"/>
      <c r="BP66" s="117"/>
      <c r="BQ66" s="117"/>
      <c r="BR66" s="117"/>
      <c r="BS66" s="117"/>
    </row>
  </sheetData>
  <sheetProtection algorithmName="SHA-512" hashValue="kBo3+kkfGnZ33sdiBIOll4LgROFCrCclbMbW1cCl23TaJO3axevs70aHuRF0bpEJFkA1Clyb0qeJ2wgR1TaM2g==" saltValue="SP+Z/AfYeeBwLcKOsLvNk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E71B-4547-41F7-A699-90E0D44DA488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GHT8acPeaz+Xp3tOlgBUBwqeE/UsUKEWXgefIiQdaCQ44+saZvoI0XZSEkjku5m07ImIS2OipneDtSNIY30izw==" saltValue="k1KA7gRdBC+/Uie4MaSK2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E8A9-2B45-40C2-8DF6-7844BC3BC501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7"/>
      <c r="BD4" s="137"/>
      <c r="BE4" s="206" t="s">
        <v>1811</v>
      </c>
      <c r="BF4" s="214"/>
      <c r="BG4" s="214"/>
      <c r="BH4" s="214"/>
      <c r="BI4" s="214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7" t="s">
        <v>245</v>
      </c>
      <c r="D6" s="138" t="s">
        <v>20</v>
      </c>
      <c r="E6" s="230" t="s">
        <v>114</v>
      </c>
      <c r="F6" s="231"/>
      <c r="G6" s="138" t="s">
        <v>1012</v>
      </c>
      <c r="I6" s="101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3"/>
      <c r="AQ6" s="103"/>
    </row>
    <row r="7" spans="1:65" s="105" customFormat="1" ht="35.25" customHeight="1" x14ac:dyDescent="0.25">
      <c r="C7" s="228"/>
      <c r="D7" s="139"/>
      <c r="E7" s="140" t="s">
        <v>1010</v>
      </c>
      <c r="F7" s="141" t="s">
        <v>1011</v>
      </c>
      <c r="G7" s="139"/>
      <c r="I7" s="101"/>
      <c r="L7" s="232"/>
      <c r="M7" s="233"/>
      <c r="N7" s="233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29"/>
      <c r="D8" s="146">
        <f>DatosMenores!C65</f>
        <v>972</v>
      </c>
      <c r="E8" s="146">
        <f>DatosMenores!C66</f>
        <v>0</v>
      </c>
      <c r="F8" s="147">
        <f>DatosMenores!C67</f>
        <v>0</v>
      </c>
      <c r="G8" s="148">
        <f>DatosMenores!C68</f>
        <v>0</v>
      </c>
      <c r="H8" s="105"/>
      <c r="I8" s="101"/>
      <c r="L8" s="118">
        <f>DatosMenores!C55</f>
        <v>10</v>
      </c>
      <c r="M8" s="119">
        <f>DatosMenores!C56</f>
        <v>32</v>
      </c>
      <c r="N8" s="119">
        <f>DatosMenores!C57</f>
        <v>79</v>
      </c>
      <c r="O8" s="119">
        <f>DatosMenores!C58</f>
        <v>0</v>
      </c>
      <c r="P8" s="118">
        <f>DatosMenores!C59</f>
        <v>0</v>
      </c>
      <c r="Q8" s="119">
        <f>DatosMenores!C60</f>
        <v>9</v>
      </c>
      <c r="R8" s="118">
        <f>DatosMenores!C61</f>
        <v>0</v>
      </c>
      <c r="U8" s="118">
        <f>DatosMenores!C33</f>
        <v>109</v>
      </c>
      <c r="V8" s="119">
        <f>SUM(DatosMenores!C34:C37)</f>
        <v>21</v>
      </c>
      <c r="W8" s="119">
        <f>DatosMenores!C38</f>
        <v>0</v>
      </c>
      <c r="X8" s="119">
        <f>DatosMenores!C39</f>
        <v>58</v>
      </c>
      <c r="Y8" s="119">
        <f>DatosMenores!C40</f>
        <v>13</v>
      </c>
      <c r="Z8" s="119">
        <f>DatosMenores!D41</f>
        <v>0</v>
      </c>
      <c r="AA8" s="119">
        <f>DatosMenores!C42</f>
        <v>0</v>
      </c>
      <c r="AB8" s="119">
        <f>DatosMenores!C43</f>
        <v>1</v>
      </c>
      <c r="AC8" s="119">
        <f>DatosMenores!C44</f>
        <v>4</v>
      </c>
      <c r="AD8" s="119">
        <f>DatosMenores!C45</f>
        <v>3</v>
      </c>
      <c r="AE8" s="118">
        <f>DatosMenores!C46</f>
        <v>9</v>
      </c>
      <c r="AG8" s="103"/>
      <c r="AI8" s="120">
        <f>DatosMenores!C7</f>
        <v>2</v>
      </c>
      <c r="AJ8" s="119">
        <f>DatosMenores!C8</f>
        <v>12</v>
      </c>
      <c r="AK8" s="119">
        <f>DatosMenores!C9</f>
        <v>1</v>
      </c>
      <c r="AL8" s="119">
        <f>DatosMenores!C10</f>
        <v>6</v>
      </c>
      <c r="AM8" s="119">
        <f>DatosMenores!C11</f>
        <v>16</v>
      </c>
      <c r="AN8" s="118">
        <f>DatosMenores!C12</f>
        <v>13</v>
      </c>
      <c r="AO8" s="119">
        <f>DatosMenores!C13</f>
        <v>9</v>
      </c>
      <c r="AP8" s="119">
        <f>DatosMenores!C14</f>
        <v>11</v>
      </c>
      <c r="AQ8" s="118">
        <f>DatosMenores!C15</f>
        <v>7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17</v>
      </c>
      <c r="BG8" s="119">
        <f>DatosMenores!C107</f>
        <v>17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21" x14ac:dyDescent="0.25">
      <c r="B9" s="123"/>
      <c r="C9" s="218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386</v>
      </c>
      <c r="AU9" s="148">
        <f>DatosMenores!C87</f>
        <v>457</v>
      </c>
      <c r="AV9" s="148">
        <f>DatosMenores!C88</f>
        <v>2</v>
      </c>
      <c r="AW9" s="148">
        <f>DatosMenores!C89</f>
        <v>10</v>
      </c>
      <c r="AX9" s="148">
        <f>DatosMenores!C90</f>
        <v>133</v>
      </c>
      <c r="AY9" s="148">
        <f>DatosMenores!C91</f>
        <v>537</v>
      </c>
      <c r="AZ9" s="148">
        <f>DatosMenores!C92</f>
        <v>0</v>
      </c>
      <c r="BA9" s="148">
        <f>DatosMenores!C93</f>
        <v>0</v>
      </c>
      <c r="BB9" s="148">
        <f>DatosMenores!C94</f>
        <v>42</v>
      </c>
      <c r="BC9" s="148">
        <f>DatosMenores!C95</f>
        <v>15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19"/>
      <c r="D10" s="152">
        <f>DatosMenores!C69</f>
        <v>0</v>
      </c>
      <c r="E10" s="152">
        <f>DatosMenores!C70</f>
        <v>0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0" t="s">
        <v>1017</v>
      </c>
      <c r="D11" s="138" t="s">
        <v>1018</v>
      </c>
      <c r="E11" s="223" t="s">
        <v>1822</v>
      </c>
      <c r="F11" s="224"/>
      <c r="G11" s="224"/>
      <c r="H11" s="138" t="s">
        <v>1012</v>
      </c>
      <c r="AI11" s="120">
        <f>DatosMenores!C16</f>
        <v>0</v>
      </c>
      <c r="AJ11" s="119">
        <f>DatosMenores!C17</f>
        <v>6</v>
      </c>
      <c r="AK11" s="119">
        <f>DatosMenores!C18</f>
        <v>36</v>
      </c>
      <c r="AL11" s="119">
        <f>DatosMenores!C19</f>
        <v>27</v>
      </c>
      <c r="AM11" s="119">
        <f>DatosMenores!C20</f>
        <v>5</v>
      </c>
      <c r="AN11" s="119">
        <f>DatosMenores!C21</f>
        <v>3</v>
      </c>
      <c r="AO11" s="119">
        <f>DatosMenores!C23</f>
        <v>0</v>
      </c>
      <c r="AP11" s="119">
        <f>DatosMenores!C24</f>
        <v>24</v>
      </c>
      <c r="AQ11" s="119">
        <f>DatosMenores!C25</f>
        <v>7</v>
      </c>
      <c r="AR11" s="118">
        <f>DatosMenores!C26</f>
        <v>0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21" x14ac:dyDescent="0.25">
      <c r="C12" s="221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6"/>
      <c r="AY12" s="226"/>
    </row>
    <row r="13" spans="1:65" ht="12.75" customHeight="1" x14ac:dyDescent="0.25">
      <c r="C13" s="222"/>
      <c r="D13" s="155">
        <f>DatosMenores!C72</f>
        <v>289</v>
      </c>
      <c r="E13" s="156">
        <f>DatosMenores!C73</f>
        <v>64</v>
      </c>
      <c r="F13" s="122">
        <f>DatosMenores!C74</f>
        <v>3</v>
      </c>
      <c r="G13" s="122">
        <f>DatosMenores!C75</f>
        <v>123</v>
      </c>
      <c r="H13" s="157">
        <f>DatosMenores!C76</f>
        <v>140</v>
      </c>
      <c r="AT13" s="148">
        <f>DatosMenores!C96</f>
        <v>13</v>
      </c>
      <c r="AU13" s="148">
        <f>DatosMenores!C97</f>
        <v>2</v>
      </c>
      <c r="AV13" s="148">
        <f>DatosMenores!C98</f>
        <v>0</v>
      </c>
      <c r="AW13" s="148">
        <f>DatosMenores!C99</f>
        <v>0</v>
      </c>
      <c r="AX13" s="148">
        <f>DatosMenores!C100</f>
        <v>8</v>
      </c>
      <c r="AY13" s="148">
        <f>DatosMenores!C101</f>
        <v>0</v>
      </c>
    </row>
  </sheetData>
  <sheetProtection algorithmName="SHA-512" hashValue="FUQItTMzWZ+cjoz1mfaPCjz+j+Nkf9It6a8VOAcLmomZ/82/+f+QS8O6Ar6a7MQ7ib+rBVHAjHqxTzHdQXXeuw==" saltValue="0BzOzqbwopw/wqtElKLt1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4AF1-AC5A-4DC7-846B-B59968A402F4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1823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28</v>
      </c>
      <c r="F4" s="167" t="s">
        <v>1830</v>
      </c>
      <c r="G4" s="169">
        <f>DatosViolenciaDoméstica!E67</f>
        <v>24</v>
      </c>
      <c r="H4" s="170"/>
    </row>
    <row r="5" spans="1:30" x14ac:dyDescent="0.2">
      <c r="C5" s="167" t="s">
        <v>13</v>
      </c>
      <c r="D5" s="168">
        <f>DatosViolenciaDoméstica!C6</f>
        <v>144</v>
      </c>
      <c r="F5" s="167" t="s">
        <v>1831</v>
      </c>
      <c r="G5" s="171">
        <f>DatosViolenciaDoméstica!F67</f>
        <v>45</v>
      </c>
      <c r="H5" s="170"/>
    </row>
    <row r="6" spans="1:30" x14ac:dyDescent="0.2">
      <c r="C6" s="167" t="s">
        <v>1832</v>
      </c>
      <c r="D6" s="168">
        <f>DatosViolenciaDoméstica!C7</f>
        <v>22</v>
      </c>
    </row>
    <row r="7" spans="1:30" x14ac:dyDescent="0.2">
      <c r="C7" s="167" t="s">
        <v>60</v>
      </c>
      <c r="D7" s="168">
        <f>DatosViolenciaDoméstica!C8</f>
        <v>1</v>
      </c>
    </row>
    <row r="8" spans="1:30" x14ac:dyDescent="0.2">
      <c r="C8" s="167" t="s">
        <v>1833</v>
      </c>
      <c r="D8" s="168">
        <f>DatosViolenciaDoméstica!C9</f>
        <v>1</v>
      </c>
    </row>
    <row r="9" spans="1:30" x14ac:dyDescent="0.2">
      <c r="C9" s="167" t="s">
        <v>1834</v>
      </c>
      <c r="D9" s="168">
        <f>SUM(DatosViolenciaDoméstica!C10:C11)</f>
        <v>0</v>
      </c>
    </row>
    <row r="21" spans="6:32" x14ac:dyDescent="0.2">
      <c r="F21" s="172"/>
      <c r="G21" s="172"/>
    </row>
    <row r="22" spans="6:32" s="172" customFormat="1" ht="12.75" customHeight="1" x14ac:dyDescent="0.2">
      <c r="F22" s="173"/>
      <c r="G22" s="173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3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gbMWVg1DqHNpuAbNwQlO1wRYvbeW0N9htTgb66wt24ucvgV86Gk3uPdKmlxjQi+gIrqKQDcOnSyBOlogy0LN5A==" saltValue="57lrUc7aa95M201eoUDPP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D38C-7C3E-4726-9A39-F46E009B22FB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4" t="s">
        <v>1835</v>
      </c>
      <c r="D1" s="234"/>
      <c r="E1" s="234"/>
      <c r="F1" s="234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5" t="s">
        <v>1824</v>
      </c>
      <c r="D3" s="235"/>
      <c r="F3" s="235" t="s">
        <v>1247</v>
      </c>
      <c r="G3" s="235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1255</v>
      </c>
      <c r="F4" s="167" t="s">
        <v>1830</v>
      </c>
      <c r="G4" s="169">
        <f>DatosViolenciaGénero!E82</f>
        <v>100</v>
      </c>
      <c r="H4" s="170"/>
    </row>
    <row r="5" spans="1:30" x14ac:dyDescent="0.2">
      <c r="C5" s="167" t="s">
        <v>40</v>
      </c>
      <c r="D5" s="168">
        <f>DatosViolenciaGénero!C5</f>
        <v>995</v>
      </c>
      <c r="F5" s="167" t="s">
        <v>1831</v>
      </c>
      <c r="G5" s="169">
        <f>DatosViolenciaGénero!F82</f>
        <v>301</v>
      </c>
      <c r="H5" s="170"/>
    </row>
    <row r="6" spans="1:30" x14ac:dyDescent="0.2">
      <c r="C6" s="167" t="s">
        <v>1832</v>
      </c>
      <c r="D6" s="177">
        <f>DatosViolenciaGénero!C8</f>
        <v>223</v>
      </c>
    </row>
    <row r="7" spans="1:30" x14ac:dyDescent="0.2">
      <c r="C7" s="167" t="s">
        <v>60</v>
      </c>
      <c r="D7" s="177">
        <f>DatosViolenciaGénero!C9</f>
        <v>7</v>
      </c>
    </row>
    <row r="8" spans="1:30" x14ac:dyDescent="0.2">
      <c r="C8" s="167" t="s">
        <v>1836</v>
      </c>
      <c r="D8" s="168">
        <f>DatosViolenciaGénero!C11</f>
        <v>2</v>
      </c>
    </row>
    <row r="9" spans="1:30" x14ac:dyDescent="0.2">
      <c r="C9" s="167" t="s">
        <v>1837</v>
      </c>
      <c r="D9" s="168">
        <f>DatosViolenciaGénero!C12</f>
        <v>1</v>
      </c>
    </row>
    <row r="10" spans="1:30" x14ac:dyDescent="0.2">
      <c r="C10" s="167" t="s">
        <v>1829</v>
      </c>
      <c r="D10" s="177">
        <f>DatosViolenciaGénero!C6</f>
        <v>179</v>
      </c>
    </row>
    <row r="11" spans="1:30" x14ac:dyDescent="0.2">
      <c r="C11" s="167" t="s">
        <v>1833</v>
      </c>
      <c r="D11" s="177">
        <f>DatosViolenciaGénero!C10</f>
        <v>8</v>
      </c>
    </row>
    <row r="20" spans="3:32" x14ac:dyDescent="0.2">
      <c r="C20" s="172"/>
      <c r="D20" s="172"/>
    </row>
    <row r="21" spans="3:32" x14ac:dyDescent="0.2">
      <c r="C21" s="173"/>
      <c r="D21" s="173"/>
    </row>
    <row r="22" spans="3:32" s="172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3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60"/>
      <c r="AC25" s="174"/>
      <c r="AE25" s="175" t="s">
        <v>1784</v>
      </c>
      <c r="AF25" s="176">
        <v>0</v>
      </c>
    </row>
  </sheetData>
  <sheetProtection algorithmName="SHA-512" hashValue="52lgU4ymXKr9kpC1WJDyWAstza5sv8BA8FqLS4SOK2v4PDwpbIuTORaWsca0FpLJFRpASAAy6CRSbKwZ0HML/w==" saltValue="qkPE9oxM1NQILkvzPVMl/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8C83-A6F5-4C6E-ADC3-EBDBCDF6210B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6" t="s">
        <v>1838</v>
      </c>
      <c r="D1" s="236"/>
      <c r="E1" s="236"/>
      <c r="F1" s="133"/>
      <c r="H1" s="178"/>
      <c r="I1" s="178"/>
      <c r="J1" s="178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Ao/uO54u8C/daonQJEzjk68ZLofKB6DxaJthRuvM+bJI+74vpx67Nk/GDp+ZG6UCcLNiZ4cHwOUVh8l6AAdIAw==" saltValue="Afy96io6QtpYNiMFSkr7O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E28F-C4BF-48C2-93B4-8E72AEA707DE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6" t="s">
        <v>1843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33"/>
      <c r="R1" s="178"/>
      <c r="S1" s="178"/>
      <c r="T1" s="178"/>
      <c r="U1" s="133"/>
      <c r="W1" s="178"/>
      <c r="X1" s="178"/>
      <c r="Y1" s="178"/>
      <c r="Z1" s="133"/>
      <c r="AB1" s="178"/>
      <c r="AC1" s="178"/>
      <c r="AD1" s="178"/>
      <c r="AE1" s="133"/>
      <c r="AG1" s="178"/>
      <c r="AH1" s="178"/>
      <c r="AI1" s="178"/>
      <c r="AJ1" s="133"/>
      <c r="AL1" s="178"/>
      <c r="AM1" s="178"/>
      <c r="AN1" s="178"/>
      <c r="AO1" s="133"/>
      <c r="AQ1" s="178"/>
      <c r="AR1" s="178"/>
      <c r="AS1" s="178"/>
      <c r="AT1" s="133"/>
      <c r="AV1" s="178"/>
      <c r="AW1" s="178"/>
      <c r="AX1" s="178"/>
      <c r="AY1" s="133"/>
      <c r="BA1" s="178"/>
      <c r="BB1" s="178"/>
      <c r="BC1" s="178"/>
      <c r="BD1" s="133"/>
      <c r="BF1" s="178"/>
      <c r="BG1" s="178"/>
      <c r="BH1" s="178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k4E/+Rr9updLH/U5VZWN0l35H7kjvFFN+DYN75y4cChQNRmeAhcIdkZ/zDFoTtPCCu8WeU7lY+OYdfb4iX1aVQ==" saltValue="kbx8dnsAJ4EpJuLMYwxNz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AD2E5-41AD-4307-8987-0DBEDEE370F1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6" t="s">
        <v>1847</v>
      </c>
      <c r="D1" s="236"/>
      <c r="E1" s="236"/>
      <c r="F1" s="133"/>
      <c r="H1" s="178"/>
      <c r="I1" s="178"/>
      <c r="J1" s="178"/>
      <c r="K1" s="133"/>
      <c r="M1" s="178"/>
      <c r="N1" s="178"/>
      <c r="O1" s="178"/>
      <c r="P1" s="178"/>
      <c r="Q1" s="178"/>
      <c r="S1" s="133"/>
      <c r="U1" s="178"/>
      <c r="V1" s="178"/>
      <c r="W1" s="178"/>
      <c r="X1" s="178"/>
      <c r="Y1" s="178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">
      <c r="M6" s="182">
        <f>DatosMedioAmbiente!C53</f>
        <v>1</v>
      </c>
      <c r="N6" s="182">
        <f>DatosMedioAmbiente!C55</f>
        <v>15</v>
      </c>
      <c r="O6" s="182">
        <f>DatosMedioAmbiente!C57</f>
        <v>1</v>
      </c>
      <c r="P6" s="182">
        <f>DatosMedioAmbiente!C59</f>
        <v>14</v>
      </c>
      <c r="Q6" s="182">
        <f>DatosMedioAmbiente!C61</f>
        <v>0</v>
      </c>
      <c r="R6" s="182">
        <f>DatosMedioAmbiente!C63</f>
        <v>8</v>
      </c>
      <c r="S6" s="180"/>
      <c r="U6" s="183">
        <f>DatosMedioAmbiente!C54</f>
        <v>0</v>
      </c>
      <c r="V6" s="183">
        <f>DatosMedioAmbiente!C56</f>
        <v>2</v>
      </c>
      <c r="W6" s="183">
        <f>DatosMedioAmbiente!C58</f>
        <v>0</v>
      </c>
      <c r="X6" s="183">
        <f>DatosMedioAmbiente!C60</f>
        <v>0</v>
      </c>
      <c r="Y6" s="183">
        <f>DatosMedioAmbiente!C62</f>
        <v>0</v>
      </c>
      <c r="Z6" s="183">
        <f>DatosMedioAmbiente!C64</f>
        <v>0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W2cbFJVmzgF8FAbJvkpehrc9JmGPBEuPTu2QBvDyUhFHLy225pS6y2K7RrueWitdNKePHRo6fO/P7cHXjdclww==" saltValue="2DmF0cZC6lu7vdWpqkDz+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B723-06F7-4FCD-90D9-7A986EF6AD6C}">
  <sheetPr codeName="Hoja20"/>
  <dimension ref="A1:BI18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1763</v>
      </c>
      <c r="C2" s="76" t="s">
        <v>1751</v>
      </c>
      <c r="D2" s="76" t="s">
        <v>1628</v>
      </c>
      <c r="E2" s="76" t="s">
        <v>1628</v>
      </c>
      <c r="F2" s="76" t="s">
        <v>1662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1107</v>
      </c>
      <c r="AI2" s="76" t="s">
        <v>229</v>
      </c>
      <c r="AL2" s="76" t="s">
        <v>647</v>
      </c>
      <c r="AM2" s="76" t="s">
        <v>647</v>
      </c>
      <c r="AN2" s="76" t="s">
        <v>649</v>
      </c>
      <c r="AO2" s="76" t="s">
        <v>647</v>
      </c>
      <c r="AT2" s="76" t="s">
        <v>659</v>
      </c>
      <c r="AV2" s="76" t="s">
        <v>647</v>
      </c>
      <c r="AW2" s="76" t="s">
        <v>1204</v>
      </c>
      <c r="AX2" s="76" t="s">
        <v>1205</v>
      </c>
      <c r="BA2" s="76" t="s">
        <v>82</v>
      </c>
      <c r="BC2" s="76" t="s">
        <v>983</v>
      </c>
      <c r="BD2" s="76" t="s">
        <v>961</v>
      </c>
      <c r="BF2" s="76" t="s">
        <v>104</v>
      </c>
      <c r="BG2" s="76" t="s">
        <v>104</v>
      </c>
      <c r="BH2" s="76" t="s">
        <v>1163</v>
      </c>
    </row>
    <row r="3" spans="1:61" x14ac:dyDescent="0.2">
      <c r="A3" s="76" t="s">
        <v>1769</v>
      </c>
      <c r="B3" s="76" t="s">
        <v>1764</v>
      </c>
      <c r="C3" s="76" t="s">
        <v>1752</v>
      </c>
      <c r="D3" s="76" t="s">
        <v>1629</v>
      </c>
      <c r="E3" s="76" t="s">
        <v>1629</v>
      </c>
      <c r="F3" s="76" t="s">
        <v>1632</v>
      </c>
      <c r="G3" s="76" t="s">
        <v>1629</v>
      </c>
      <c r="H3" s="76" t="s">
        <v>1629</v>
      </c>
      <c r="I3" s="76" t="s">
        <v>1629</v>
      </c>
      <c r="J3" s="76" t="s">
        <v>1630</v>
      </c>
      <c r="K3" s="76" t="s">
        <v>1629</v>
      </c>
      <c r="L3" s="76" t="s">
        <v>1629</v>
      </c>
      <c r="M3" s="76" t="s">
        <v>1634</v>
      </c>
      <c r="N3" s="76" t="s">
        <v>1634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649</v>
      </c>
      <c r="AE3" s="76" t="s">
        <v>1205</v>
      </c>
      <c r="AF3" s="76" t="s">
        <v>1214</v>
      </c>
      <c r="AI3" s="76" t="s">
        <v>230</v>
      </c>
      <c r="AL3" s="76" t="s">
        <v>649</v>
      </c>
      <c r="AM3" s="76" t="s">
        <v>649</v>
      </c>
      <c r="AN3" s="76" t="s">
        <v>651</v>
      </c>
      <c r="AO3" s="76" t="s">
        <v>649</v>
      </c>
      <c r="AV3" s="76" t="s">
        <v>649</v>
      </c>
      <c r="AW3" s="76" t="s">
        <v>1205</v>
      </c>
      <c r="BA3" s="76" t="s">
        <v>1812</v>
      </c>
      <c r="BC3" s="76" t="s">
        <v>989</v>
      </c>
      <c r="BD3" s="76" t="s">
        <v>334</v>
      </c>
      <c r="BF3" s="76" t="s">
        <v>114</v>
      </c>
      <c r="BG3" s="76" t="s">
        <v>114</v>
      </c>
    </row>
    <row r="4" spans="1:61" x14ac:dyDescent="0.2">
      <c r="A4" s="76" t="s">
        <v>1770</v>
      </c>
      <c r="B4" s="76" t="s">
        <v>110</v>
      </c>
      <c r="C4" s="76" t="s">
        <v>1753</v>
      </c>
      <c r="D4" s="76" t="s">
        <v>1630</v>
      </c>
      <c r="E4" s="76" t="s">
        <v>1630</v>
      </c>
      <c r="F4" s="76" t="s">
        <v>1636</v>
      </c>
      <c r="G4" s="76" t="s">
        <v>1630</v>
      </c>
      <c r="H4" s="76" t="s">
        <v>1630</v>
      </c>
      <c r="I4" s="76" t="s">
        <v>1630</v>
      </c>
      <c r="J4" s="76" t="s">
        <v>1636</v>
      </c>
      <c r="K4" s="76" t="s">
        <v>1630</v>
      </c>
      <c r="L4" s="76" t="s">
        <v>1630</v>
      </c>
      <c r="M4" s="76" t="s">
        <v>1645</v>
      </c>
      <c r="N4" s="76" t="s">
        <v>978</v>
      </c>
      <c r="O4" s="76" t="s">
        <v>1630</v>
      </c>
      <c r="P4" s="76" t="s">
        <v>1683</v>
      </c>
      <c r="Q4" s="76" t="s">
        <v>1683</v>
      </c>
      <c r="R4" s="76" t="s">
        <v>1063</v>
      </c>
      <c r="S4" s="76" t="s">
        <v>1683</v>
      </c>
      <c r="T4" s="76" t="s">
        <v>1683</v>
      </c>
      <c r="V4" s="76" t="s">
        <v>31</v>
      </c>
      <c r="W4" s="76" t="s">
        <v>1777</v>
      </c>
      <c r="AC4" s="76" t="s">
        <v>1160</v>
      </c>
      <c r="AD4" s="76" t="s">
        <v>651</v>
      </c>
      <c r="AE4" s="76" t="s">
        <v>1207</v>
      </c>
      <c r="AF4" s="76" t="s">
        <v>1215</v>
      </c>
      <c r="AI4" s="76" t="s">
        <v>238</v>
      </c>
      <c r="AL4" s="76" t="s">
        <v>651</v>
      </c>
      <c r="AM4" s="76" t="s">
        <v>651</v>
      </c>
      <c r="AN4" s="76" t="s">
        <v>655</v>
      </c>
      <c r="AO4" s="76" t="s">
        <v>651</v>
      </c>
      <c r="AV4" s="76" t="s">
        <v>651</v>
      </c>
      <c r="AW4" s="76" t="s">
        <v>1206</v>
      </c>
      <c r="BA4" s="76" t="s">
        <v>1813</v>
      </c>
      <c r="BC4" s="76" t="s">
        <v>990</v>
      </c>
      <c r="BD4" s="76" t="s">
        <v>962</v>
      </c>
      <c r="BF4" s="76" t="s">
        <v>1080</v>
      </c>
      <c r="BG4" s="76" t="s">
        <v>1080</v>
      </c>
    </row>
    <row r="5" spans="1:61" x14ac:dyDescent="0.2">
      <c r="A5" s="76" t="s">
        <v>1051</v>
      </c>
      <c r="B5" s="76" t="s">
        <v>111</v>
      </c>
      <c r="C5" s="76" t="s">
        <v>174</v>
      </c>
      <c r="D5" s="76" t="s">
        <v>1632</v>
      </c>
      <c r="E5" s="76" t="s">
        <v>1632</v>
      </c>
      <c r="F5" s="76" t="s">
        <v>1638</v>
      </c>
      <c r="G5" s="76" t="s">
        <v>978</v>
      </c>
      <c r="H5" s="76" t="s">
        <v>978</v>
      </c>
      <c r="I5" s="76" t="s">
        <v>1636</v>
      </c>
      <c r="J5" s="76" t="s">
        <v>978</v>
      </c>
      <c r="K5" s="76" t="s">
        <v>1632</v>
      </c>
      <c r="L5" s="76" t="s">
        <v>1632</v>
      </c>
      <c r="N5" s="76" t="s">
        <v>1642</v>
      </c>
      <c r="O5" s="76" t="s">
        <v>978</v>
      </c>
      <c r="P5" s="76" t="s">
        <v>1686</v>
      </c>
      <c r="Q5" s="76" t="s">
        <v>1684</v>
      </c>
      <c r="R5" s="76" t="s">
        <v>1064</v>
      </c>
      <c r="S5" s="76" t="s">
        <v>1686</v>
      </c>
      <c r="T5" s="76" t="s">
        <v>1686</v>
      </c>
      <c r="V5" s="76" t="s">
        <v>32</v>
      </c>
      <c r="AC5" s="76" t="s">
        <v>1161</v>
      </c>
      <c r="AD5" s="76" t="s">
        <v>655</v>
      </c>
      <c r="AI5" s="76" t="s">
        <v>241</v>
      </c>
      <c r="AL5" s="76" t="s">
        <v>655</v>
      </c>
      <c r="AM5" s="76" t="s">
        <v>655</v>
      </c>
      <c r="AN5" s="76" t="s">
        <v>657</v>
      </c>
      <c r="AO5" s="76" t="s">
        <v>653</v>
      </c>
      <c r="AV5" s="76" t="s">
        <v>655</v>
      </c>
      <c r="AW5" s="76" t="s">
        <v>1207</v>
      </c>
      <c r="BC5" s="76" t="s">
        <v>993</v>
      </c>
      <c r="BD5" s="76" t="s">
        <v>963</v>
      </c>
    </row>
    <row r="6" spans="1:61" x14ac:dyDescent="0.2">
      <c r="A6" s="76" t="s">
        <v>1771</v>
      </c>
      <c r="C6" s="76" t="s">
        <v>1754</v>
      </c>
      <c r="D6" s="76" t="s">
        <v>1636</v>
      </c>
      <c r="E6" s="76" t="s">
        <v>1634</v>
      </c>
      <c r="F6" s="76" t="s">
        <v>1663</v>
      </c>
      <c r="G6" s="76" t="s">
        <v>1643</v>
      </c>
      <c r="H6" s="76" t="s">
        <v>1642</v>
      </c>
      <c r="I6" s="76" t="s">
        <v>978</v>
      </c>
      <c r="J6" s="76" t="s">
        <v>1642</v>
      </c>
      <c r="K6" s="76" t="s">
        <v>1641</v>
      </c>
      <c r="L6" s="76" t="s">
        <v>1646</v>
      </c>
      <c r="N6" s="76" t="s">
        <v>1645</v>
      </c>
      <c r="O6" s="76" t="s">
        <v>1642</v>
      </c>
      <c r="Q6" s="76" t="s">
        <v>1686</v>
      </c>
      <c r="R6" s="76" t="s">
        <v>1065</v>
      </c>
      <c r="V6" s="76" t="s">
        <v>33</v>
      </c>
      <c r="AD6" s="76" t="s">
        <v>657</v>
      </c>
      <c r="AI6" s="76" t="s">
        <v>111</v>
      </c>
      <c r="AL6" s="76" t="s">
        <v>657</v>
      </c>
      <c r="AM6" s="76" t="s">
        <v>657</v>
      </c>
      <c r="AO6" s="76" t="s">
        <v>655</v>
      </c>
      <c r="AV6" s="76" t="s">
        <v>657</v>
      </c>
      <c r="AW6" s="76" t="s">
        <v>1208</v>
      </c>
      <c r="BC6" s="76" t="s">
        <v>1815</v>
      </c>
      <c r="BD6" s="76" t="s">
        <v>964</v>
      </c>
    </row>
    <row r="7" spans="1:61" x14ac:dyDescent="0.2">
      <c r="C7" s="76" t="s">
        <v>1755</v>
      </c>
      <c r="D7" s="76" t="s">
        <v>978</v>
      </c>
      <c r="E7" s="76" t="s">
        <v>978</v>
      </c>
      <c r="F7" s="76" t="s">
        <v>1645</v>
      </c>
      <c r="G7" s="76" t="s">
        <v>1646</v>
      </c>
      <c r="H7" s="76" t="s">
        <v>1643</v>
      </c>
      <c r="I7" s="76" t="s">
        <v>1640</v>
      </c>
      <c r="J7" s="76" t="s">
        <v>1643</v>
      </c>
      <c r="K7" s="76" t="s">
        <v>1642</v>
      </c>
      <c r="N7" s="76" t="s">
        <v>1648</v>
      </c>
      <c r="O7" s="76" t="s">
        <v>1643</v>
      </c>
      <c r="R7" s="76" t="s">
        <v>1066</v>
      </c>
      <c r="AL7" s="76" t="s">
        <v>659</v>
      </c>
      <c r="AM7" s="76" t="s">
        <v>659</v>
      </c>
      <c r="AO7" s="76" t="s">
        <v>657</v>
      </c>
      <c r="AV7" s="76" t="s">
        <v>659</v>
      </c>
      <c r="BC7" s="76" t="s">
        <v>995</v>
      </c>
      <c r="BD7" s="76" t="s">
        <v>965</v>
      </c>
    </row>
    <row r="8" spans="1:61" x14ac:dyDescent="0.2">
      <c r="C8" s="76" t="s">
        <v>1756</v>
      </c>
      <c r="D8" s="76" t="s">
        <v>1642</v>
      </c>
      <c r="E8" s="76" t="s">
        <v>1641</v>
      </c>
      <c r="F8" s="76" t="s">
        <v>111</v>
      </c>
      <c r="G8" s="76" t="s">
        <v>1648</v>
      </c>
      <c r="H8" s="76" t="s">
        <v>1645</v>
      </c>
      <c r="I8" s="76" t="s">
        <v>1642</v>
      </c>
      <c r="J8" s="76" t="s">
        <v>1646</v>
      </c>
      <c r="O8" s="76" t="s">
        <v>1646</v>
      </c>
      <c r="R8" s="76" t="s">
        <v>1067</v>
      </c>
      <c r="AO8" s="76" t="s">
        <v>659</v>
      </c>
      <c r="BC8" s="76" t="s">
        <v>980</v>
      </c>
      <c r="BD8" s="76" t="s">
        <v>966</v>
      </c>
    </row>
    <row r="9" spans="1:61" x14ac:dyDescent="0.2">
      <c r="C9" s="76" t="s">
        <v>209</v>
      </c>
      <c r="D9" s="76" t="s">
        <v>1643</v>
      </c>
      <c r="E9" s="76" t="s">
        <v>1642</v>
      </c>
      <c r="G9" s="76" t="s">
        <v>111</v>
      </c>
      <c r="H9" s="76" t="s">
        <v>1646</v>
      </c>
      <c r="I9" s="76" t="s">
        <v>1643</v>
      </c>
      <c r="J9" s="76" t="s">
        <v>1648</v>
      </c>
      <c r="O9" s="76" t="s">
        <v>1648</v>
      </c>
      <c r="R9" s="76" t="s">
        <v>1069</v>
      </c>
      <c r="BD9" s="76" t="s">
        <v>518</v>
      </c>
    </row>
    <row r="10" spans="1:61" x14ac:dyDescent="0.2">
      <c r="C10" s="76" t="s">
        <v>1757</v>
      </c>
      <c r="D10" s="76" t="s">
        <v>1644</v>
      </c>
      <c r="E10" s="76" t="s">
        <v>1646</v>
      </c>
      <c r="H10" s="76" t="s">
        <v>1648</v>
      </c>
      <c r="I10" s="76" t="s">
        <v>1646</v>
      </c>
      <c r="J10" s="76" t="s">
        <v>111</v>
      </c>
      <c r="O10" s="76" t="s">
        <v>111</v>
      </c>
      <c r="BD10" s="76" t="s">
        <v>967</v>
      </c>
    </row>
    <row r="11" spans="1:61" x14ac:dyDescent="0.2">
      <c r="C11" s="76" t="s">
        <v>289</v>
      </c>
      <c r="D11" s="76" t="s">
        <v>1646</v>
      </c>
      <c r="E11" s="76" t="s">
        <v>1652</v>
      </c>
      <c r="H11" s="76" t="s">
        <v>111</v>
      </c>
      <c r="I11" s="76" t="s">
        <v>1648</v>
      </c>
      <c r="BD11" s="76" t="s">
        <v>651</v>
      </c>
    </row>
    <row r="12" spans="1:61" x14ac:dyDescent="0.2">
      <c r="D12" s="76" t="s">
        <v>1652</v>
      </c>
      <c r="I12" s="76" t="s">
        <v>1652</v>
      </c>
      <c r="BD12" s="76" t="s">
        <v>969</v>
      </c>
    </row>
    <row r="13" spans="1:61" x14ac:dyDescent="0.2">
      <c r="D13" s="76" t="s">
        <v>111</v>
      </c>
      <c r="I13" s="76" t="s">
        <v>111</v>
      </c>
      <c r="BD13" s="76" t="s">
        <v>970</v>
      </c>
    </row>
    <row r="14" spans="1:61" x14ac:dyDescent="0.2">
      <c r="BD14" s="76" t="s">
        <v>971</v>
      </c>
    </row>
    <row r="15" spans="1:61" x14ac:dyDescent="0.2">
      <c r="BD15" s="76" t="s">
        <v>972</v>
      </c>
    </row>
    <row r="16" spans="1:61" x14ac:dyDescent="0.2">
      <c r="BD16" s="76" t="s">
        <v>973</v>
      </c>
    </row>
    <row r="17" spans="56:56" x14ac:dyDescent="0.2">
      <c r="BD17" s="76" t="s">
        <v>111</v>
      </c>
    </row>
    <row r="18" spans="56:56" x14ac:dyDescent="0.2">
      <c r="BD18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20AE-BA69-4FA0-99DE-A374BAC4FCA0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1300</v>
      </c>
      <c r="D4" s="93">
        <f>SUM(DatosViolenciaGénero!D63:D69)</f>
        <v>376</v>
      </c>
    </row>
    <row r="5" spans="2:4" x14ac:dyDescent="0.2">
      <c r="B5" s="92" t="s">
        <v>1630</v>
      </c>
      <c r="C5" s="93">
        <f>SUM(DatosViolenciaGénero!C70:C73)</f>
        <v>411</v>
      </c>
      <c r="D5" s="93">
        <f>SUM(DatosViolenciaGénero!D70:D73)</f>
        <v>37</v>
      </c>
    </row>
    <row r="6" spans="2:4" ht="12.75" customHeight="1" x14ac:dyDescent="0.2">
      <c r="B6" s="92" t="s">
        <v>1682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1683</v>
      </c>
      <c r="C7" s="93">
        <f>SUM(DatosViolenciaGénero!C75:C77)</f>
        <v>18</v>
      </c>
      <c r="D7" s="93">
        <f>SUM(DatosViolenciaGénero!D75:D77)</f>
        <v>9</v>
      </c>
    </row>
    <row r="8" spans="2:4" ht="12.75" customHeight="1" x14ac:dyDescent="0.2">
      <c r="B8" s="92" t="s">
        <v>1684</v>
      </c>
      <c r="C8" s="93">
        <f>DatosViolenciaGénero!C81</f>
        <v>0</v>
      </c>
      <c r="D8" s="93">
        <f>DatosViolenciaGénero!D81</f>
        <v>0</v>
      </c>
    </row>
    <row r="9" spans="2:4" ht="12.75" customHeight="1" x14ac:dyDescent="0.2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1686</v>
      </c>
      <c r="C10" s="93">
        <f>SUM(DatosViolenciaGénero!C79:C80)</f>
        <v>376</v>
      </c>
      <c r="D10" s="93">
        <f>SUM(DatosViolenciaGénero!D79:D80)</f>
        <v>246</v>
      </c>
    </row>
    <row r="14" spans="2:4" ht="12.95" customHeight="1" thickTop="1" thickBot="1" x14ac:dyDescent="0.25">
      <c r="B14" s="237" t="s">
        <v>1690</v>
      </c>
      <c r="C14" s="237"/>
    </row>
    <row r="15" spans="2:4" ht="13.5" thickTop="1" x14ac:dyDescent="0.2">
      <c r="B15" s="94" t="s">
        <v>1688</v>
      </c>
      <c r="C15" s="95">
        <f>DatosViolenciaGénero!C38</f>
        <v>13</v>
      </c>
    </row>
    <row r="16" spans="2:4" ht="13.5" thickBot="1" x14ac:dyDescent="0.25">
      <c r="B16" s="96" t="s">
        <v>1689</v>
      </c>
      <c r="C16" s="97">
        <f>DatosViolenciaGénero!C39</f>
        <v>349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7AFB-2E7B-44BE-A6C4-9ABA1E7457C9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192</v>
      </c>
      <c r="D4" s="93">
        <f>SUM(DatosViolenciaDoméstica!D48:D54)</f>
        <v>84</v>
      </c>
    </row>
    <row r="5" spans="2:4" x14ac:dyDescent="0.2">
      <c r="B5" s="92" t="s">
        <v>1630</v>
      </c>
      <c r="C5" s="93">
        <f>SUM(DatosViolenciaDoméstica!C55:C58)</f>
        <v>10</v>
      </c>
      <c r="D5" s="93">
        <f>SUM(DatosViolenciaDoméstica!D55:D58)</f>
        <v>9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1</v>
      </c>
      <c r="D7" s="93">
        <f>SUM(DatosViolenciaDoméstica!D60:D62)</f>
        <v>1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2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33</v>
      </c>
      <c r="D10" s="93">
        <f>SUM(DatosViolenciaDoméstica!D64:D65)</f>
        <v>25</v>
      </c>
    </row>
    <row r="14" spans="2:4" ht="12.95" customHeight="1" thickTop="1" thickBot="1" x14ac:dyDescent="0.25">
      <c r="B14" s="237" t="s">
        <v>1687</v>
      </c>
      <c r="C14" s="237"/>
    </row>
    <row r="15" spans="2:4" ht="13.5" thickTop="1" x14ac:dyDescent="0.2">
      <c r="B15" s="94" t="s">
        <v>1688</v>
      </c>
      <c r="C15" s="95">
        <f>DatosViolenciaDoméstica!C33</f>
        <v>9</v>
      </c>
    </row>
    <row r="16" spans="2:4" ht="13.5" thickBot="1" x14ac:dyDescent="0.25">
      <c r="B16" s="96" t="s">
        <v>1689</v>
      </c>
      <c r="C16" s="97">
        <f>DatosViolenciaDoméstica!C34</f>
        <v>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3EE8-18B1-4DF7-A21F-97A1E50F9A82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0" t="s">
        <v>1665</v>
      </c>
      <c r="F4" s="240"/>
    </row>
    <row r="5" spans="2:6" ht="12.75" customHeight="1" x14ac:dyDescent="0.2">
      <c r="B5" s="238" t="s">
        <v>1666</v>
      </c>
      <c r="C5" s="80" t="s">
        <v>1018</v>
      </c>
      <c r="D5" s="81">
        <f>DatosMenores!C86</f>
        <v>386</v>
      </c>
      <c r="E5" s="82" t="s">
        <v>1667</v>
      </c>
      <c r="F5" s="83">
        <f>DatosMenores!C105+DatosMenores!C106</f>
        <v>17</v>
      </c>
    </row>
    <row r="6" spans="2:6" ht="33.75" x14ac:dyDescent="0.2">
      <c r="B6" s="239"/>
      <c r="C6" s="80" t="s">
        <v>1012</v>
      </c>
      <c r="D6" s="81">
        <f>DatosMenores!C87</f>
        <v>457</v>
      </c>
      <c r="E6" s="84" t="s">
        <v>1668</v>
      </c>
      <c r="F6" s="83">
        <f>DatosMenores!C107</f>
        <v>17</v>
      </c>
    </row>
    <row r="7" spans="2:6" ht="33.75" x14ac:dyDescent="0.2">
      <c r="B7" s="238" t="s">
        <v>1669</v>
      </c>
      <c r="C7" s="80" t="s">
        <v>1018</v>
      </c>
      <c r="D7" s="81">
        <f>DatosMenores!C88</f>
        <v>2</v>
      </c>
      <c r="E7" s="84" t="s">
        <v>1670</v>
      </c>
      <c r="F7" s="83">
        <f>DatosMenores!C108</f>
        <v>0</v>
      </c>
    </row>
    <row r="8" spans="2:6" ht="33.75" x14ac:dyDescent="0.2">
      <c r="B8" s="239"/>
      <c r="C8" s="80" t="s">
        <v>1012</v>
      </c>
      <c r="D8" s="81">
        <f>DatosMenores!C89</f>
        <v>10</v>
      </c>
      <c r="E8" s="84" t="s">
        <v>1671</v>
      </c>
      <c r="F8" s="83">
        <f>DatosMenores!C109</f>
        <v>0</v>
      </c>
    </row>
    <row r="9" spans="2:6" ht="33.75" x14ac:dyDescent="0.2">
      <c r="B9" s="238" t="s">
        <v>266</v>
      </c>
      <c r="C9" s="80" t="s">
        <v>1018</v>
      </c>
      <c r="D9" s="81">
        <f>DatosMenores!C90</f>
        <v>133</v>
      </c>
      <c r="E9" s="84" t="s">
        <v>1672</v>
      </c>
      <c r="F9" s="83">
        <f>DatosMenores!C110</f>
        <v>0</v>
      </c>
    </row>
    <row r="10" spans="2:6" ht="22.5" x14ac:dyDescent="0.2">
      <c r="B10" s="239"/>
      <c r="C10" s="80" t="s">
        <v>1012</v>
      </c>
      <c r="D10" s="81">
        <f>DatosMenores!C91</f>
        <v>537</v>
      </c>
      <c r="E10" s="84" t="s">
        <v>1673</v>
      </c>
      <c r="F10" s="83">
        <f>DatosMenores!C111</f>
        <v>0</v>
      </c>
    </row>
    <row r="11" spans="2:6" ht="45" x14ac:dyDescent="0.2">
      <c r="B11" s="238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39"/>
      <c r="C12" s="80" t="s">
        <v>1012</v>
      </c>
      <c r="D12" s="81">
        <f>DatosMenores!C93</f>
        <v>0</v>
      </c>
    </row>
    <row r="13" spans="2:6" x14ac:dyDescent="0.2">
      <c r="B13" s="238" t="s">
        <v>1676</v>
      </c>
      <c r="C13" s="80" t="s">
        <v>1018</v>
      </c>
      <c r="D13" s="81">
        <f>DatosMenores!C94</f>
        <v>42</v>
      </c>
    </row>
    <row r="14" spans="2:6" x14ac:dyDescent="0.2">
      <c r="B14" s="239"/>
      <c r="C14" s="80" t="s">
        <v>1012</v>
      </c>
      <c r="D14" s="81">
        <f>DatosMenores!C95</f>
        <v>15</v>
      </c>
    </row>
    <row r="15" spans="2:6" x14ac:dyDescent="0.2">
      <c r="B15" s="238" t="s">
        <v>1677</v>
      </c>
      <c r="C15" s="80" t="s">
        <v>1018</v>
      </c>
      <c r="D15" s="81">
        <f>DatosMenores!C96</f>
        <v>13</v>
      </c>
    </row>
    <row r="16" spans="2:6" x14ac:dyDescent="0.2">
      <c r="B16" s="239"/>
      <c r="C16" s="80" t="s">
        <v>1012</v>
      </c>
      <c r="D16" s="81">
        <f>DatosMenores!C97</f>
        <v>2</v>
      </c>
    </row>
    <row r="17" spans="2:4" x14ac:dyDescent="0.2">
      <c r="B17" s="238" t="s">
        <v>1678</v>
      </c>
      <c r="C17" s="80" t="s">
        <v>1018</v>
      </c>
      <c r="D17" s="81">
        <f>DatosMenores!C98</f>
        <v>0</v>
      </c>
    </row>
    <row r="18" spans="2:4" x14ac:dyDescent="0.2">
      <c r="B18" s="239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8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6378-6DFF-43B5-ABF5-D192F5B3774B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1" t="s">
        <v>1628</v>
      </c>
      <c r="C11" s="241"/>
      <c r="D11" s="59">
        <f>DatosDelitos!C5+DatosDelitos!C13-DatosDelitos!C17</f>
        <v>5202</v>
      </c>
      <c r="E11" s="60">
        <f>DatosDelitos!H5+DatosDelitos!H13-DatosDelitos!H17</f>
        <v>259</v>
      </c>
      <c r="F11" s="60">
        <f>DatosDelitos!I5+DatosDelitos!I13-DatosDelitos!I17</f>
        <v>294</v>
      </c>
      <c r="G11" s="60">
        <f>DatosDelitos!J5+DatosDelitos!J13-DatosDelitos!J17</f>
        <v>4</v>
      </c>
      <c r="H11" s="61">
        <f>DatosDelitos!K5+DatosDelitos!K13-DatosDelitos!K17</f>
        <v>7</v>
      </c>
      <c r="I11" s="61">
        <f>DatosDelitos!L5+DatosDelitos!L13-DatosDelitos!L17</f>
        <v>4</v>
      </c>
      <c r="J11" s="61">
        <f>DatosDelitos!M5+DatosDelitos!M13-DatosDelitos!M17</f>
        <v>6</v>
      </c>
      <c r="K11" s="61">
        <f>DatosDelitos!O5+DatosDelitos!O13-DatosDelitos!O17</f>
        <v>10</v>
      </c>
      <c r="L11" s="62">
        <f>DatosDelitos!P5+DatosDelitos!P13-DatosDelitos!P17</f>
        <v>245</v>
      </c>
    </row>
    <row r="12" spans="2:13" ht="13.35" customHeight="1" x14ac:dyDescent="0.2">
      <c r="B12" s="242" t="s">
        <v>329</v>
      </c>
      <c r="C12" s="242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2" t="s">
        <v>347</v>
      </c>
      <c r="C13" s="242"/>
      <c r="D13" s="63">
        <f>DatosDelitos!C20</f>
        <v>5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2" t="s">
        <v>352</v>
      </c>
      <c r="C14" s="242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2" t="s">
        <v>1629</v>
      </c>
      <c r="C15" s="242"/>
      <c r="D15" s="63">
        <f>DatosDelitos!C17+DatosDelitos!C44</f>
        <v>1095</v>
      </c>
      <c r="E15" s="64">
        <f>DatosDelitos!H17+DatosDelitos!H44</f>
        <v>218</v>
      </c>
      <c r="F15" s="64">
        <f>DatosDelitos!I16+DatosDelitos!I44</f>
        <v>33</v>
      </c>
      <c r="G15" s="64">
        <f>DatosDelitos!J17+DatosDelitos!J44</f>
        <v>1</v>
      </c>
      <c r="H15" s="64">
        <f>DatosDelitos!K17+DatosDelitos!K44</f>
        <v>4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7</v>
      </c>
      <c r="L15" s="65">
        <f>DatosDelitos!P17+DatosDelitos!P44</f>
        <v>318</v>
      </c>
    </row>
    <row r="16" spans="2:13" ht="13.35" customHeight="1" x14ac:dyDescent="0.2">
      <c r="B16" s="242" t="s">
        <v>1630</v>
      </c>
      <c r="C16" s="242"/>
      <c r="D16" s="63">
        <f>DatosDelitos!C30</f>
        <v>691</v>
      </c>
      <c r="E16" s="64">
        <f>DatosDelitos!H30</f>
        <v>67</v>
      </c>
      <c r="F16" s="64">
        <f>DatosDelitos!I30</f>
        <v>122</v>
      </c>
      <c r="G16" s="64">
        <f>DatosDelitos!J30</f>
        <v>1</v>
      </c>
      <c r="H16" s="64">
        <f>DatosDelitos!K30</f>
        <v>2</v>
      </c>
      <c r="I16" s="64">
        <f>DatosDelitos!L30</f>
        <v>0</v>
      </c>
      <c r="J16" s="64">
        <f>DatosDelitos!M30</f>
        <v>0</v>
      </c>
      <c r="K16" s="64">
        <f>DatosDelitos!O30</f>
        <v>10</v>
      </c>
      <c r="L16" s="65">
        <f>DatosDelitos!P30</f>
        <v>267</v>
      </c>
    </row>
    <row r="17" spans="2:12" ht="13.35" customHeight="1" x14ac:dyDescent="0.2">
      <c r="B17" s="243" t="s">
        <v>1631</v>
      </c>
      <c r="C17" s="243"/>
      <c r="D17" s="63">
        <f>DatosDelitos!C42-DatosDelitos!C44</f>
        <v>16</v>
      </c>
      <c r="E17" s="64">
        <f>DatosDelitos!H42-DatosDelitos!H44</f>
        <v>1</v>
      </c>
      <c r="F17" s="64">
        <f>DatosDelitos!I42-DatosDelitos!I44</f>
        <v>0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14</v>
      </c>
    </row>
    <row r="18" spans="2:12" ht="13.35" customHeight="1" x14ac:dyDescent="0.2">
      <c r="B18" s="242" t="s">
        <v>1632</v>
      </c>
      <c r="C18" s="242"/>
      <c r="D18" s="63">
        <f>DatosDelitos!C50</f>
        <v>223</v>
      </c>
      <c r="E18" s="64">
        <f>DatosDelitos!H50</f>
        <v>38</v>
      </c>
      <c r="F18" s="64">
        <f>DatosDelitos!I50</f>
        <v>32</v>
      </c>
      <c r="G18" s="64">
        <f>DatosDelitos!J50</f>
        <v>16</v>
      </c>
      <c r="H18" s="64">
        <f>DatosDelitos!K50</f>
        <v>18</v>
      </c>
      <c r="I18" s="64">
        <f>DatosDelitos!L50</f>
        <v>0</v>
      </c>
      <c r="J18" s="64">
        <f>DatosDelitos!M50</f>
        <v>0</v>
      </c>
      <c r="K18" s="64">
        <f>DatosDelitos!O50</f>
        <v>13</v>
      </c>
      <c r="L18" s="65">
        <f>DatosDelitos!P50</f>
        <v>34</v>
      </c>
    </row>
    <row r="19" spans="2:12" ht="13.35" customHeight="1" x14ac:dyDescent="0.2">
      <c r="B19" s="242" t="s">
        <v>1633</v>
      </c>
      <c r="C19" s="242"/>
      <c r="D19" s="63">
        <f>DatosDelitos!C72</f>
        <v>0</v>
      </c>
      <c r="E19" s="64">
        <f>DatosDelitos!H72</f>
        <v>1</v>
      </c>
      <c r="F19" s="64">
        <f>DatosDelitos!I72</f>
        <v>1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2">
      <c r="B20" s="242" t="s">
        <v>1634</v>
      </c>
      <c r="C20" s="242"/>
      <c r="D20" s="63">
        <f>DatosDelitos!C74</f>
        <v>51</v>
      </c>
      <c r="E20" s="64">
        <f>DatosDelitos!H74</f>
        <v>9</v>
      </c>
      <c r="F20" s="64">
        <f>DatosDelitos!I74</f>
        <v>11</v>
      </c>
      <c r="G20" s="64">
        <f>DatosDelitos!J74</f>
        <v>0</v>
      </c>
      <c r="H20" s="64">
        <f>DatosDelitos!K74</f>
        <v>0</v>
      </c>
      <c r="I20" s="64">
        <f>DatosDelitos!L74</f>
        <v>1</v>
      </c>
      <c r="J20" s="64">
        <f>DatosDelitos!M74</f>
        <v>2</v>
      </c>
      <c r="K20" s="64">
        <f>DatosDelitos!O74</f>
        <v>1</v>
      </c>
      <c r="L20" s="65">
        <f>DatosDelitos!P74</f>
        <v>5</v>
      </c>
    </row>
    <row r="21" spans="2:12" ht="13.35" customHeight="1" x14ac:dyDescent="0.2">
      <c r="B21" s="243" t="s">
        <v>1635</v>
      </c>
      <c r="C21" s="243"/>
      <c r="D21" s="63">
        <f>DatosDelitos!C82</f>
        <v>76</v>
      </c>
      <c r="E21" s="64">
        <f>DatosDelitos!H82</f>
        <v>1</v>
      </c>
      <c r="F21" s="64">
        <f>DatosDelitos!I82</f>
        <v>5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2</v>
      </c>
    </row>
    <row r="22" spans="2:12" ht="13.35" customHeight="1" x14ac:dyDescent="0.2">
      <c r="B22" s="242" t="s">
        <v>1636</v>
      </c>
      <c r="C22" s="242"/>
      <c r="D22" s="63">
        <f>DatosDelitos!C85</f>
        <v>446</v>
      </c>
      <c r="E22" s="64">
        <f>DatosDelitos!H85</f>
        <v>142</v>
      </c>
      <c r="F22" s="64">
        <f>DatosDelitos!I85</f>
        <v>95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38</v>
      </c>
    </row>
    <row r="23" spans="2:12" ht="13.35" customHeight="1" x14ac:dyDescent="0.2">
      <c r="B23" s="242" t="s">
        <v>978</v>
      </c>
      <c r="C23" s="242"/>
      <c r="D23" s="63">
        <f>DatosDelitos!C97</f>
        <v>2743</v>
      </c>
      <c r="E23" s="64">
        <f>DatosDelitos!H97</f>
        <v>715</v>
      </c>
      <c r="F23" s="64">
        <f>DatosDelitos!I97</f>
        <v>553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2</v>
      </c>
      <c r="K23" s="64">
        <f>DatosDelitos!O97</f>
        <v>38</v>
      </c>
      <c r="L23" s="65">
        <f>DatosDelitos!P97</f>
        <v>469</v>
      </c>
    </row>
    <row r="24" spans="2:12" ht="27" customHeight="1" x14ac:dyDescent="0.2">
      <c r="B24" s="242" t="s">
        <v>1637</v>
      </c>
      <c r="C24" s="242"/>
      <c r="D24" s="63">
        <f>DatosDelitos!C131</f>
        <v>59</v>
      </c>
      <c r="E24" s="64">
        <f>DatosDelitos!H131</f>
        <v>13</v>
      </c>
      <c r="F24" s="64">
        <f>DatosDelitos!I131</f>
        <v>10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7</v>
      </c>
    </row>
    <row r="25" spans="2:12" ht="13.35" customHeight="1" x14ac:dyDescent="0.2">
      <c r="B25" s="242" t="s">
        <v>1638</v>
      </c>
      <c r="C25" s="242"/>
      <c r="D25" s="63">
        <f>DatosDelitos!C137</f>
        <v>23</v>
      </c>
      <c r="E25" s="64">
        <f>DatosDelitos!H137</f>
        <v>7</v>
      </c>
      <c r="F25" s="64">
        <f>DatosDelitos!I137</f>
        <v>8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0</v>
      </c>
    </row>
    <row r="26" spans="2:12" ht="13.35" customHeight="1" x14ac:dyDescent="0.2">
      <c r="B26" s="243" t="s">
        <v>1639</v>
      </c>
      <c r="C26" s="243"/>
      <c r="D26" s="63">
        <f>DatosDelitos!C144</f>
        <v>5</v>
      </c>
      <c r="E26" s="64">
        <f>DatosDelitos!H144</f>
        <v>3</v>
      </c>
      <c r="F26" s="64">
        <f>DatosDelitos!I144</f>
        <v>0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2">
      <c r="B27" s="242" t="s">
        <v>1640</v>
      </c>
      <c r="C27" s="242"/>
      <c r="D27" s="63">
        <f>DatosDelitos!C147</f>
        <v>89</v>
      </c>
      <c r="E27" s="64">
        <f>DatosDelitos!H147</f>
        <v>88</v>
      </c>
      <c r="F27" s="64">
        <f>DatosDelitos!I147</f>
        <v>50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42</v>
      </c>
    </row>
    <row r="28" spans="2:12" ht="13.35" customHeight="1" x14ac:dyDescent="0.2">
      <c r="B28" s="242" t="s">
        <v>1641</v>
      </c>
      <c r="C28" s="242"/>
      <c r="D28" s="63">
        <f>DatosDelitos!C156+SUM(DatosDelitos!C167:C172)</f>
        <v>30</v>
      </c>
      <c r="E28" s="64">
        <f>DatosDelitos!H156+SUM(DatosDelitos!H167:H172)</f>
        <v>12</v>
      </c>
      <c r="F28" s="64">
        <f>DatosDelitos!I156+SUM(DatosDelitos!I167:I172)</f>
        <v>3</v>
      </c>
      <c r="G28" s="64">
        <f>DatosDelitos!J156+SUM(DatosDelitos!J167:J172)</f>
        <v>2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1</v>
      </c>
      <c r="L28" s="64">
        <f>DatosDelitos!P156+SUM(DatosDelitos!P167:Q172)</f>
        <v>0</v>
      </c>
    </row>
    <row r="29" spans="2:12" ht="13.35" customHeight="1" x14ac:dyDescent="0.2">
      <c r="B29" s="242" t="s">
        <v>1642</v>
      </c>
      <c r="C29" s="242"/>
      <c r="D29" s="63">
        <f>SUM(DatosDelitos!C173:C177)</f>
        <v>167</v>
      </c>
      <c r="E29" s="64">
        <f>SUM(DatosDelitos!H173:H177)</f>
        <v>136</v>
      </c>
      <c r="F29" s="64">
        <f>SUM(DatosDelitos!I173:I177)</f>
        <v>108</v>
      </c>
      <c r="G29" s="64">
        <f>SUM(DatosDelitos!J173:J177)</f>
        <v>1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1</v>
      </c>
      <c r="K29" s="64">
        <f>SUM(DatosDelitos!O173:O177)</f>
        <v>48</v>
      </c>
      <c r="L29" s="64">
        <f>SUM(DatosDelitos!P173:P177)</f>
        <v>72</v>
      </c>
    </row>
    <row r="30" spans="2:12" ht="13.35" customHeight="1" x14ac:dyDescent="0.2">
      <c r="B30" s="242" t="s">
        <v>1643</v>
      </c>
      <c r="C30" s="242"/>
      <c r="D30" s="63">
        <f>DatosDelitos!C178</f>
        <v>245</v>
      </c>
      <c r="E30" s="64">
        <f>DatosDelitos!H178</f>
        <v>244</v>
      </c>
      <c r="F30" s="64">
        <f>DatosDelitos!I178</f>
        <v>214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982</v>
      </c>
    </row>
    <row r="31" spans="2:12" ht="13.35" customHeight="1" x14ac:dyDescent="0.2">
      <c r="B31" s="242" t="s">
        <v>1644</v>
      </c>
      <c r="C31" s="242"/>
      <c r="D31" s="63">
        <f>DatosDelitos!C186</f>
        <v>200</v>
      </c>
      <c r="E31" s="64">
        <f>DatosDelitos!H186</f>
        <v>41</v>
      </c>
      <c r="F31" s="64">
        <f>DatosDelitos!I186</f>
        <v>37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30</v>
      </c>
    </row>
    <row r="32" spans="2:12" ht="13.35" customHeight="1" x14ac:dyDescent="0.2">
      <c r="B32" s="242" t="s">
        <v>1645</v>
      </c>
      <c r="C32" s="242"/>
      <c r="D32" s="63">
        <f>DatosDelitos!C201</f>
        <v>66</v>
      </c>
      <c r="E32" s="64">
        <f>DatosDelitos!H201</f>
        <v>31</v>
      </c>
      <c r="F32" s="64">
        <f>DatosDelitos!I201</f>
        <v>18</v>
      </c>
      <c r="G32" s="64">
        <f>DatosDelitos!J201</f>
        <v>0</v>
      </c>
      <c r="H32" s="64">
        <f>DatosDelitos!K201</f>
        <v>0</v>
      </c>
      <c r="I32" s="64">
        <f>DatosDelitos!L201</f>
        <v>1</v>
      </c>
      <c r="J32" s="64">
        <f>DatosDelitos!M201</f>
        <v>1</v>
      </c>
      <c r="K32" s="64">
        <f>DatosDelitos!O201</f>
        <v>0</v>
      </c>
      <c r="L32" s="64">
        <f>DatosDelitos!P201</f>
        <v>30</v>
      </c>
    </row>
    <row r="33" spans="2:13" ht="13.35" customHeight="1" x14ac:dyDescent="0.2">
      <c r="B33" s="242" t="s">
        <v>1646</v>
      </c>
      <c r="C33" s="242"/>
      <c r="D33" s="63">
        <f>DatosDelitos!C223</f>
        <v>417</v>
      </c>
      <c r="E33" s="64">
        <f>DatosDelitos!H223</f>
        <v>203</v>
      </c>
      <c r="F33" s="64">
        <f>DatosDelitos!I223</f>
        <v>157</v>
      </c>
      <c r="G33" s="64">
        <f>DatosDelitos!J223</f>
        <v>0</v>
      </c>
      <c r="H33" s="64">
        <f>DatosDelitos!K223</f>
        <v>1</v>
      </c>
      <c r="I33" s="64">
        <f>DatosDelitos!L223</f>
        <v>0</v>
      </c>
      <c r="J33" s="64">
        <f>DatosDelitos!M223</f>
        <v>0</v>
      </c>
      <c r="K33" s="64">
        <f>DatosDelitos!O223</f>
        <v>15</v>
      </c>
      <c r="L33" s="64">
        <f>DatosDelitos!P223</f>
        <v>338</v>
      </c>
    </row>
    <row r="34" spans="2:13" ht="13.35" customHeight="1" x14ac:dyDescent="0.2">
      <c r="B34" s="242" t="s">
        <v>1647</v>
      </c>
      <c r="C34" s="242"/>
      <c r="D34" s="63">
        <f>DatosDelitos!C244</f>
        <v>4</v>
      </c>
      <c r="E34" s="64">
        <f>DatosDelitos!H244</f>
        <v>1</v>
      </c>
      <c r="F34" s="64">
        <f>DatosDelitos!I244</f>
        <v>0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0</v>
      </c>
    </row>
    <row r="35" spans="2:13" ht="13.35" customHeight="1" x14ac:dyDescent="0.2">
      <c r="B35" s="242" t="s">
        <v>1648</v>
      </c>
      <c r="C35" s="242"/>
      <c r="D35" s="63">
        <f>DatosDelitos!C271</f>
        <v>92</v>
      </c>
      <c r="E35" s="64">
        <f>DatosDelitos!H271</f>
        <v>100</v>
      </c>
      <c r="F35" s="64">
        <f>DatosDelitos!I271</f>
        <v>110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1</v>
      </c>
      <c r="K35" s="64">
        <f>DatosDelitos!O271</f>
        <v>0</v>
      </c>
      <c r="L35" s="64">
        <f>DatosDelitos!P271</f>
        <v>117</v>
      </c>
    </row>
    <row r="36" spans="2:13" ht="38.25" customHeight="1" x14ac:dyDescent="0.2">
      <c r="B36" s="242" t="s">
        <v>1649</v>
      </c>
      <c r="C36" s="242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2" t="s">
        <v>1650</v>
      </c>
      <c r="C37" s="242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2" t="s">
        <v>1651</v>
      </c>
      <c r="C38" s="242"/>
      <c r="D38" s="63">
        <f>DatosDelitos!C312+DatosDelitos!C318+DatosDelitos!C320</f>
        <v>31</v>
      </c>
      <c r="E38" s="64">
        <f>DatosDelitos!H312+DatosDelitos!H318+DatosDelitos!H320</f>
        <v>19</v>
      </c>
      <c r="F38" s="64">
        <f>DatosDelitos!I312+DatosDelitos!I318+DatosDelitos!I320</f>
        <v>15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2</v>
      </c>
    </row>
    <row r="39" spans="2:13" ht="13.35" customHeight="1" x14ac:dyDescent="0.2">
      <c r="B39" s="242" t="s">
        <v>1652</v>
      </c>
      <c r="C39" s="242"/>
      <c r="D39" s="63">
        <f>DatosDelitos!C323</f>
        <v>3785</v>
      </c>
      <c r="E39" s="64">
        <f>DatosDelitos!H323</f>
        <v>68</v>
      </c>
      <c r="F39" s="64">
        <f>DatosDelitos!I323</f>
        <v>1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2</v>
      </c>
      <c r="L39" s="64">
        <f>DatosDelitos!P323</f>
        <v>0</v>
      </c>
    </row>
    <row r="40" spans="2:13" ht="13.35" customHeight="1" x14ac:dyDescent="0.2">
      <c r="B40" s="242" t="s">
        <v>1653</v>
      </c>
      <c r="C40" s="242"/>
      <c r="D40" s="63">
        <f>DatosDelitos!C325</f>
        <v>2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2" t="s">
        <v>952</v>
      </c>
      <c r="C41" s="242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2" t="s">
        <v>1654</v>
      </c>
      <c r="C42" s="242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5" t="s">
        <v>956</v>
      </c>
      <c r="C43" s="245"/>
      <c r="D43" s="66">
        <f>SUM(D11:D42)</f>
        <v>15763</v>
      </c>
      <c r="E43" s="66">
        <f t="shared" ref="E43:L43" si="0">SUM(E11:E42)</f>
        <v>2417</v>
      </c>
      <c r="F43" s="66">
        <f t="shared" si="0"/>
        <v>1877</v>
      </c>
      <c r="G43" s="66">
        <f t="shared" si="0"/>
        <v>25</v>
      </c>
      <c r="H43" s="66">
        <f t="shared" si="0"/>
        <v>32</v>
      </c>
      <c r="I43" s="66">
        <f t="shared" si="0"/>
        <v>6</v>
      </c>
      <c r="J43" s="66">
        <f t="shared" si="0"/>
        <v>13</v>
      </c>
      <c r="K43" s="66">
        <f t="shared" si="0"/>
        <v>145</v>
      </c>
      <c r="L43" s="66">
        <f t="shared" si="0"/>
        <v>3012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4" t="s">
        <v>1656</v>
      </c>
      <c r="C49" s="244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4" t="s">
        <v>1657</v>
      </c>
      <c r="C50" s="244"/>
      <c r="D50" s="69">
        <f>DatosDelitos!F13-DatosDelitos!F17</f>
        <v>85</v>
      </c>
      <c r="E50" s="69">
        <f>DatosDelitos!G13-DatosDelitos!G17</f>
        <v>100</v>
      </c>
    </row>
    <row r="51" spans="2:5" ht="13.35" customHeight="1" x14ac:dyDescent="0.25">
      <c r="B51" s="244" t="s">
        <v>329</v>
      </c>
      <c r="C51" s="244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4" t="s">
        <v>347</v>
      </c>
      <c r="C52" s="244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4" t="s">
        <v>352</v>
      </c>
      <c r="C53" s="244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4" t="s">
        <v>1629</v>
      </c>
      <c r="C54" s="244"/>
      <c r="D54" s="69">
        <f>DatosDelitos!F17+DatosDelitos!F44</f>
        <v>576</v>
      </c>
      <c r="E54" s="69">
        <f>DatosDelitos!G17+DatosDelitos!G44</f>
        <v>291</v>
      </c>
    </row>
    <row r="55" spans="2:5" ht="13.35" customHeight="1" x14ac:dyDescent="0.25">
      <c r="B55" s="244" t="s">
        <v>1630</v>
      </c>
      <c r="C55" s="244"/>
      <c r="D55" s="69">
        <f>DatosDelitos!F30</f>
        <v>286</v>
      </c>
      <c r="E55" s="69">
        <f>DatosDelitos!G30</f>
        <v>236</v>
      </c>
    </row>
    <row r="56" spans="2:5" ht="13.35" customHeight="1" x14ac:dyDescent="0.25">
      <c r="B56" s="244" t="s">
        <v>1631</v>
      </c>
      <c r="C56" s="244"/>
      <c r="D56" s="69">
        <f>DatosDelitos!F42-DatosDelitos!F44</f>
        <v>1</v>
      </c>
      <c r="E56" s="69">
        <f>DatosDelitos!G42-DatosDelitos!G44</f>
        <v>2</v>
      </c>
    </row>
    <row r="57" spans="2:5" ht="13.35" customHeight="1" x14ac:dyDescent="0.25">
      <c r="B57" s="244" t="s">
        <v>1632</v>
      </c>
      <c r="C57" s="244"/>
      <c r="D57" s="69">
        <f>DatosDelitos!F50</f>
        <v>11</v>
      </c>
      <c r="E57" s="69">
        <f>DatosDelitos!G50</f>
        <v>8</v>
      </c>
    </row>
    <row r="58" spans="2:5" ht="13.35" customHeight="1" x14ac:dyDescent="0.25">
      <c r="B58" s="244" t="s">
        <v>1633</v>
      </c>
      <c r="C58" s="244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4" t="s">
        <v>1658</v>
      </c>
      <c r="C59" s="244"/>
      <c r="D59" s="69">
        <f>DatosDelitos!F74</f>
        <v>2</v>
      </c>
      <c r="E59" s="69">
        <f>DatosDelitos!G74</f>
        <v>1</v>
      </c>
    </row>
    <row r="60" spans="2:5" ht="13.35" customHeight="1" x14ac:dyDescent="0.25">
      <c r="B60" s="244" t="s">
        <v>1635</v>
      </c>
      <c r="C60" s="244"/>
      <c r="D60" s="69">
        <f>DatosDelitos!F82</f>
        <v>1</v>
      </c>
      <c r="E60" s="69">
        <f>DatosDelitos!G82</f>
        <v>0</v>
      </c>
    </row>
    <row r="61" spans="2:5" ht="13.35" customHeight="1" x14ac:dyDescent="0.25">
      <c r="B61" s="244" t="s">
        <v>1636</v>
      </c>
      <c r="C61" s="244"/>
      <c r="D61" s="69">
        <f>DatosDelitos!F85</f>
        <v>2</v>
      </c>
      <c r="E61" s="69">
        <f>DatosDelitos!G85</f>
        <v>2</v>
      </c>
    </row>
    <row r="62" spans="2:5" ht="13.35" customHeight="1" x14ac:dyDescent="0.25">
      <c r="B62" s="244" t="s">
        <v>978</v>
      </c>
      <c r="C62" s="244"/>
      <c r="D62" s="69">
        <f>DatosDelitos!F97</f>
        <v>247</v>
      </c>
      <c r="E62" s="69">
        <f>DatosDelitos!G97</f>
        <v>225</v>
      </c>
    </row>
    <row r="63" spans="2:5" ht="27" customHeight="1" x14ac:dyDescent="0.25">
      <c r="B63" s="244" t="s">
        <v>1659</v>
      </c>
      <c r="C63" s="244"/>
      <c r="D63" s="69">
        <f>DatosDelitos!F131</f>
        <v>2</v>
      </c>
      <c r="E63" s="69">
        <f>DatosDelitos!G131</f>
        <v>2</v>
      </c>
    </row>
    <row r="64" spans="2:5" ht="13.35" customHeight="1" x14ac:dyDescent="0.25">
      <c r="B64" s="244" t="s">
        <v>1638</v>
      </c>
      <c r="C64" s="244"/>
      <c r="D64" s="69">
        <f>DatosDelitos!F137</f>
        <v>1</v>
      </c>
      <c r="E64" s="69">
        <f>DatosDelitos!G137</f>
        <v>0</v>
      </c>
    </row>
    <row r="65" spans="2:5" ht="13.35" customHeight="1" x14ac:dyDescent="0.25">
      <c r="B65" s="244" t="s">
        <v>1639</v>
      </c>
      <c r="C65" s="244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4" t="s">
        <v>1640</v>
      </c>
      <c r="C66" s="244"/>
      <c r="D66" s="69">
        <f>DatosDelitos!F147</f>
        <v>2</v>
      </c>
      <c r="E66" s="69">
        <f>DatosDelitos!G147</f>
        <v>2</v>
      </c>
    </row>
    <row r="67" spans="2:5" ht="13.35" customHeight="1" x14ac:dyDescent="0.25">
      <c r="B67" s="244" t="s">
        <v>1641</v>
      </c>
      <c r="C67" s="244"/>
      <c r="D67" s="69">
        <f>DatosDelitos!F156+SUM(DatosDelitos!F167:G172)</f>
        <v>0</v>
      </c>
      <c r="E67" s="69">
        <f>DatosDelitos!G156+SUM(DatosDelitos!G167:H172)</f>
        <v>2</v>
      </c>
    </row>
    <row r="68" spans="2:5" ht="13.35" customHeight="1" x14ac:dyDescent="0.25">
      <c r="B68" s="244" t="s">
        <v>1642</v>
      </c>
      <c r="C68" s="244"/>
      <c r="D68" s="69">
        <f>SUM(DatosDelitos!F173:G177)</f>
        <v>11</v>
      </c>
      <c r="E68" s="69">
        <f>SUM(DatosDelitos!G173:H177)</f>
        <v>141</v>
      </c>
    </row>
    <row r="69" spans="2:5" ht="13.35" customHeight="1" x14ac:dyDescent="0.25">
      <c r="B69" s="244" t="s">
        <v>1643</v>
      </c>
      <c r="C69" s="244"/>
      <c r="D69" s="69">
        <f>DatosDelitos!F178</f>
        <v>913</v>
      </c>
      <c r="E69" s="69">
        <f>DatosDelitos!G178</f>
        <v>865</v>
      </c>
    </row>
    <row r="70" spans="2:5" ht="13.35" customHeight="1" x14ac:dyDescent="0.25">
      <c r="B70" s="244" t="s">
        <v>1644</v>
      </c>
      <c r="C70" s="244"/>
      <c r="D70" s="69">
        <f>DatosDelitos!F186</f>
        <v>3</v>
      </c>
      <c r="E70" s="69">
        <f>DatosDelitos!G186</f>
        <v>9</v>
      </c>
    </row>
    <row r="71" spans="2:5" ht="13.35" customHeight="1" x14ac:dyDescent="0.25">
      <c r="B71" s="244" t="s">
        <v>1645</v>
      </c>
      <c r="C71" s="244"/>
      <c r="D71" s="69">
        <f>DatosDelitos!F201</f>
        <v>21</v>
      </c>
      <c r="E71" s="69">
        <f>DatosDelitos!G201</f>
        <v>15</v>
      </c>
    </row>
    <row r="72" spans="2:5" ht="13.35" customHeight="1" x14ac:dyDescent="0.25">
      <c r="B72" s="244" t="s">
        <v>1646</v>
      </c>
      <c r="C72" s="244"/>
      <c r="D72" s="69">
        <f>DatosDelitos!F223</f>
        <v>310</v>
      </c>
      <c r="E72" s="69">
        <f>DatosDelitos!G223</f>
        <v>254</v>
      </c>
    </row>
    <row r="73" spans="2:5" ht="13.35" customHeight="1" x14ac:dyDescent="0.25">
      <c r="B73" s="244" t="s">
        <v>1647</v>
      </c>
      <c r="C73" s="244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4" t="s">
        <v>1648</v>
      </c>
      <c r="C74" s="244"/>
      <c r="D74" s="69">
        <f>DatosDelitos!F271</f>
        <v>70</v>
      </c>
      <c r="E74" s="69">
        <f>DatosDelitos!G271</f>
        <v>75</v>
      </c>
    </row>
    <row r="75" spans="2:5" ht="38.25" customHeight="1" x14ac:dyDescent="0.25">
      <c r="B75" s="244" t="s">
        <v>1649</v>
      </c>
      <c r="C75" s="244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4" t="s">
        <v>1650</v>
      </c>
      <c r="C76" s="244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4" t="s">
        <v>1651</v>
      </c>
      <c r="C77" s="244"/>
      <c r="D77" s="69">
        <f>DatosDelitos!F312+DatosDelitos!F318+DatosDelitos!F320</f>
        <v>2</v>
      </c>
      <c r="E77" s="69">
        <f>DatosDelitos!G312+DatosDelitos!G318+DatosDelitos!G320</f>
        <v>2</v>
      </c>
    </row>
    <row r="78" spans="2:5" ht="14.1" customHeight="1" x14ac:dyDescent="0.25">
      <c r="B78" s="244" t="s">
        <v>1652</v>
      </c>
      <c r="C78" s="244"/>
      <c r="D78" s="69">
        <f>DatosDelitos!F323</f>
        <v>12</v>
      </c>
      <c r="E78" s="69">
        <f>DatosDelitos!G323</f>
        <v>0</v>
      </c>
    </row>
    <row r="79" spans="2:5" ht="15" customHeight="1" x14ac:dyDescent="0.25">
      <c r="B79" s="246" t="s">
        <v>1653</v>
      </c>
      <c r="C79" s="246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6" t="s">
        <v>952</v>
      </c>
      <c r="C80" s="246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6" t="s">
        <v>1654</v>
      </c>
      <c r="C81" s="246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6" t="s">
        <v>1660</v>
      </c>
      <c r="C82" s="246"/>
      <c r="D82" s="69">
        <f>SUM(D49:D81)</f>
        <v>2558</v>
      </c>
      <c r="E82" s="69">
        <f>SUM(E49:E81)</f>
        <v>2232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4" t="s">
        <v>1628</v>
      </c>
      <c r="C87" s="244"/>
      <c r="D87" s="69">
        <f>DatosDelitos!N5+DatosDelitos!N13-DatosDelitos!N17</f>
        <v>0</v>
      </c>
    </row>
    <row r="88" spans="2:13" ht="13.35" customHeight="1" x14ac:dyDescent="0.25">
      <c r="B88" s="244" t="s">
        <v>329</v>
      </c>
      <c r="C88" s="244"/>
      <c r="D88" s="69">
        <f>DatosDelitos!N10</f>
        <v>0</v>
      </c>
    </row>
    <row r="89" spans="2:13" ht="13.35" customHeight="1" x14ac:dyDescent="0.25">
      <c r="B89" s="244" t="s">
        <v>347</v>
      </c>
      <c r="C89" s="244"/>
      <c r="D89" s="69">
        <f>DatosDelitos!N20</f>
        <v>0</v>
      </c>
    </row>
    <row r="90" spans="2:13" ht="13.35" customHeight="1" x14ac:dyDescent="0.25">
      <c r="B90" s="244" t="s">
        <v>352</v>
      </c>
      <c r="C90" s="244"/>
      <c r="D90" s="69">
        <f>DatosDelitos!N23</f>
        <v>0</v>
      </c>
    </row>
    <row r="91" spans="2:13" ht="13.35" customHeight="1" x14ac:dyDescent="0.25">
      <c r="B91" s="244" t="s">
        <v>1662</v>
      </c>
      <c r="C91" s="244"/>
      <c r="D91" s="69">
        <f>SUM(DatosDelitos!N17,DatosDelitos!N44)</f>
        <v>14</v>
      </c>
    </row>
    <row r="92" spans="2:13" ht="13.35" customHeight="1" x14ac:dyDescent="0.25">
      <c r="B92" s="244" t="s">
        <v>1630</v>
      </c>
      <c r="C92" s="244"/>
      <c r="D92" s="69">
        <f>DatosDelitos!N30</f>
        <v>1</v>
      </c>
    </row>
    <row r="93" spans="2:13" ht="13.35" customHeight="1" x14ac:dyDescent="0.25">
      <c r="B93" s="244" t="s">
        <v>1631</v>
      </c>
      <c r="C93" s="244"/>
      <c r="D93" s="69">
        <f>DatosDelitos!N42-DatosDelitos!N44</f>
        <v>0</v>
      </c>
    </row>
    <row r="94" spans="2:13" ht="13.35" customHeight="1" x14ac:dyDescent="0.25">
      <c r="B94" s="244" t="s">
        <v>1632</v>
      </c>
      <c r="C94" s="244"/>
      <c r="D94" s="69">
        <f>DatosDelitos!N50</f>
        <v>29</v>
      </c>
    </row>
    <row r="95" spans="2:13" ht="13.35" customHeight="1" x14ac:dyDescent="0.25">
      <c r="B95" s="244" t="s">
        <v>1633</v>
      </c>
      <c r="C95" s="244"/>
      <c r="D95" s="69">
        <f>DatosDelitos!N72</f>
        <v>2</v>
      </c>
    </row>
    <row r="96" spans="2:13" ht="27" customHeight="1" x14ac:dyDescent="0.25">
      <c r="B96" s="244" t="s">
        <v>1658</v>
      </c>
      <c r="C96" s="244"/>
      <c r="D96" s="69">
        <f>DatosDelitos!N74</f>
        <v>0</v>
      </c>
    </row>
    <row r="97" spans="2:4" ht="13.35" customHeight="1" x14ac:dyDescent="0.25">
      <c r="B97" s="244" t="s">
        <v>1635</v>
      </c>
      <c r="C97" s="244"/>
      <c r="D97" s="69">
        <f>DatosDelitos!N82</f>
        <v>0</v>
      </c>
    </row>
    <row r="98" spans="2:4" ht="13.35" customHeight="1" x14ac:dyDescent="0.25">
      <c r="B98" s="244" t="s">
        <v>1636</v>
      </c>
      <c r="C98" s="244"/>
      <c r="D98" s="69">
        <f>DatosDelitos!N85</f>
        <v>14</v>
      </c>
    </row>
    <row r="99" spans="2:4" ht="13.35" customHeight="1" x14ac:dyDescent="0.25">
      <c r="B99" s="244" t="s">
        <v>978</v>
      </c>
      <c r="C99" s="244"/>
      <c r="D99" s="69">
        <f>DatosDelitos!N97</f>
        <v>6</v>
      </c>
    </row>
    <row r="100" spans="2:4" ht="27" customHeight="1" x14ac:dyDescent="0.25">
      <c r="B100" s="244" t="s">
        <v>1659</v>
      </c>
      <c r="C100" s="244"/>
      <c r="D100" s="69">
        <f>DatosDelitos!N131</f>
        <v>3</v>
      </c>
    </row>
    <row r="101" spans="2:4" ht="13.35" customHeight="1" x14ac:dyDescent="0.25">
      <c r="B101" s="244" t="s">
        <v>1638</v>
      </c>
      <c r="C101" s="244"/>
      <c r="D101" s="69">
        <f>DatosDelitos!N137</f>
        <v>44</v>
      </c>
    </row>
    <row r="102" spans="2:4" ht="13.35" customHeight="1" x14ac:dyDescent="0.25">
      <c r="B102" s="244" t="s">
        <v>1639</v>
      </c>
      <c r="C102" s="244"/>
      <c r="D102" s="69">
        <f>DatosDelitos!N144</f>
        <v>0</v>
      </c>
    </row>
    <row r="103" spans="2:4" ht="13.35" customHeight="1" x14ac:dyDescent="0.25">
      <c r="B103" s="244" t="s">
        <v>1663</v>
      </c>
      <c r="C103" s="244"/>
      <c r="D103" s="69">
        <f>DatosDelitos!N148</f>
        <v>12</v>
      </c>
    </row>
    <row r="104" spans="2:4" ht="13.35" customHeight="1" x14ac:dyDescent="0.25">
      <c r="B104" s="244" t="s">
        <v>1206</v>
      </c>
      <c r="C104" s="244"/>
      <c r="D104" s="69">
        <f>SUM(DatosDelitos!N149,DatosDelitos!N150)</f>
        <v>0</v>
      </c>
    </row>
    <row r="105" spans="2:4" ht="13.35" customHeight="1" x14ac:dyDescent="0.25">
      <c r="B105" s="244" t="s">
        <v>1204</v>
      </c>
      <c r="C105" s="244"/>
      <c r="D105" s="69">
        <f>SUM(DatosDelitos!N151:N155)</f>
        <v>3</v>
      </c>
    </row>
    <row r="106" spans="2:4" ht="13.35" customHeight="1" x14ac:dyDescent="0.25">
      <c r="B106" s="244" t="s">
        <v>1641</v>
      </c>
      <c r="C106" s="244"/>
      <c r="D106" s="69">
        <f>SUM(SUM(DatosDelitos!N157:N160),SUM(DatosDelitos!N167:N172))</f>
        <v>0</v>
      </c>
    </row>
    <row r="107" spans="2:4" ht="13.35" customHeight="1" x14ac:dyDescent="0.25">
      <c r="B107" s="244" t="s">
        <v>1664</v>
      </c>
      <c r="C107" s="244"/>
      <c r="D107" s="69">
        <f>SUM(DatosDelitos!N161:N165)</f>
        <v>0</v>
      </c>
    </row>
    <row r="108" spans="2:4" ht="13.35" customHeight="1" x14ac:dyDescent="0.25">
      <c r="B108" s="244" t="s">
        <v>1642</v>
      </c>
      <c r="C108" s="244"/>
      <c r="D108" s="69">
        <f>SUM(DatosDelitos!N173:N177)</f>
        <v>1</v>
      </c>
    </row>
    <row r="109" spans="2:4" ht="13.35" customHeight="1" x14ac:dyDescent="0.25">
      <c r="B109" s="244" t="s">
        <v>1643</v>
      </c>
      <c r="C109" s="244"/>
      <c r="D109" s="69">
        <f>DatosDelitos!N178</f>
        <v>1</v>
      </c>
    </row>
    <row r="110" spans="2:4" ht="13.35" customHeight="1" x14ac:dyDescent="0.25">
      <c r="B110" s="244" t="s">
        <v>1644</v>
      </c>
      <c r="C110" s="244"/>
      <c r="D110" s="69">
        <f>DatosDelitos!N186</f>
        <v>3</v>
      </c>
    </row>
    <row r="111" spans="2:4" ht="13.35" customHeight="1" x14ac:dyDescent="0.25">
      <c r="B111" s="244" t="s">
        <v>1645</v>
      </c>
      <c r="C111" s="244"/>
      <c r="D111" s="69">
        <f>DatosDelitos!N201</f>
        <v>13</v>
      </c>
    </row>
    <row r="112" spans="2:4" ht="13.35" customHeight="1" x14ac:dyDescent="0.25">
      <c r="B112" s="244" t="s">
        <v>1646</v>
      </c>
      <c r="C112" s="244"/>
      <c r="D112" s="69">
        <f>DatosDelitos!N223</f>
        <v>2</v>
      </c>
    </row>
    <row r="113" spans="2:4" ht="13.35" customHeight="1" x14ac:dyDescent="0.25">
      <c r="B113" s="244" t="s">
        <v>1647</v>
      </c>
      <c r="C113" s="244"/>
      <c r="D113" s="69">
        <f>DatosDelitos!N244</f>
        <v>0</v>
      </c>
    </row>
    <row r="114" spans="2:4" ht="13.35" customHeight="1" x14ac:dyDescent="0.25">
      <c r="B114" s="244" t="s">
        <v>1648</v>
      </c>
      <c r="C114" s="244"/>
      <c r="D114" s="69">
        <f>DatosDelitos!N271</f>
        <v>0</v>
      </c>
    </row>
    <row r="115" spans="2:4" ht="38.25" customHeight="1" x14ac:dyDescent="0.25">
      <c r="B115" s="244" t="s">
        <v>1649</v>
      </c>
      <c r="C115" s="244"/>
      <c r="D115" s="69">
        <f>DatosDelitos!N301</f>
        <v>0</v>
      </c>
    </row>
    <row r="116" spans="2:4" ht="13.35" customHeight="1" x14ac:dyDescent="0.25">
      <c r="B116" s="244" t="s">
        <v>1650</v>
      </c>
      <c r="C116" s="244"/>
      <c r="D116" s="69">
        <f>DatosDelitos!N305</f>
        <v>0</v>
      </c>
    </row>
    <row r="117" spans="2:4" ht="13.35" customHeight="1" x14ac:dyDescent="0.25">
      <c r="B117" s="244" t="s">
        <v>1651</v>
      </c>
      <c r="C117" s="244"/>
      <c r="D117" s="69">
        <f>DatosDelitos!N312+DatosDelitos!N320</f>
        <v>0</v>
      </c>
    </row>
    <row r="118" spans="2:4" ht="13.35" customHeight="1" x14ac:dyDescent="0.25">
      <c r="B118" s="244" t="s">
        <v>918</v>
      </c>
      <c r="C118" s="244"/>
      <c r="D118" s="69">
        <f>DatosDelitos!N318</f>
        <v>0</v>
      </c>
    </row>
    <row r="119" spans="2:4" ht="14.1" customHeight="1" x14ac:dyDescent="0.25">
      <c r="B119" s="244" t="s">
        <v>1652</v>
      </c>
      <c r="C119" s="244"/>
      <c r="D119" s="69">
        <f>DatosDelitos!N323</f>
        <v>2</v>
      </c>
    </row>
    <row r="120" spans="2:4" ht="12.75" customHeight="1" x14ac:dyDescent="0.25">
      <c r="B120" s="246" t="s">
        <v>1653</v>
      </c>
      <c r="C120" s="246"/>
      <c r="D120" s="69">
        <f>DatosDelitos!N325</f>
        <v>0</v>
      </c>
    </row>
    <row r="121" spans="2:4" ht="15" customHeight="1" x14ac:dyDescent="0.25">
      <c r="B121" s="246" t="s">
        <v>952</v>
      </c>
      <c r="C121" s="246"/>
      <c r="D121" s="69">
        <f>DatosDelitos!N337</f>
        <v>0</v>
      </c>
    </row>
    <row r="122" spans="2:4" ht="15" customHeight="1" x14ac:dyDescent="0.25">
      <c r="B122" s="246" t="s">
        <v>1654</v>
      </c>
      <c r="C122" s="246"/>
      <c r="D122" s="69">
        <f>DatosDelitos!N339</f>
        <v>0</v>
      </c>
    </row>
    <row r="123" spans="2:4" ht="15" customHeight="1" x14ac:dyDescent="0.25">
      <c r="B123" s="244" t="s">
        <v>1660</v>
      </c>
      <c r="C123" s="244"/>
      <c r="D123" s="69">
        <f>SUM(D87:D122)</f>
        <v>150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2025-05-28T10:37:13Z</dcterms:created>
  <dcterms:modified xsi:type="dcterms:W3CDTF">2025-06-24T10:03:31Z</dcterms:modified>
</cp:coreProperties>
</file>