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201" documentId="8_{DFD2DCE1-4DA9-4F08-8422-44BCDB60DCA0}" xr6:coauthVersionLast="47" xr6:coauthVersionMax="47" xr10:uidLastSave="{4A759F5F-CBF0-4029-A42C-F62C24F2A58A}"/>
  <workbookProtection workbookAlgorithmName="SHA-512" workbookHashValue="aJruwNsVcL/KEtKpkRXNQY5yontXWNiTXv9jf75+hpqURRdT85NAwwVWVI9SWUFviLRqwdESQc/22HKHV9PnaA==" workbookSaltValue="ujWqHCClpkURfDffeEjpEA==" workbookSpinCount="100000" lockStructure="1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3" i="1" l="1"/>
  <c r="AQ25" i="1" s="1"/>
  <c r="AQ9" i="1"/>
  <c r="AQ11" i="1" s="1"/>
  <c r="AP9" i="1"/>
  <c r="AP11" i="1" s="1"/>
  <c r="AP23" i="1"/>
  <c r="AP25" i="1" s="1"/>
  <c r="W58" i="1"/>
  <c r="X58" i="1" s="1"/>
  <c r="AO23" i="1"/>
  <c r="AO25" i="1" s="1"/>
  <c r="AO9" i="1"/>
  <c r="AO11" i="1" s="1"/>
  <c r="X70" i="1"/>
  <c r="X69" i="1"/>
  <c r="R58" i="1"/>
  <c r="R57" i="1"/>
  <c r="AK23" i="1"/>
  <c r="AK25" i="1" s="1"/>
  <c r="AN23" i="1"/>
  <c r="AN25" i="1" s="1"/>
  <c r="AM23" i="1"/>
  <c r="AM25" i="1" s="1"/>
  <c r="AL23" i="1"/>
  <c r="AL25" i="1" s="1"/>
  <c r="AL9" i="1"/>
  <c r="AL11" i="1" s="1"/>
  <c r="AM9" i="1"/>
  <c r="AM11" i="1" s="1"/>
  <c r="AN9" i="1"/>
  <c r="AN11" i="1" s="1"/>
  <c r="AK9" i="1"/>
  <c r="AK11" i="1" s="1"/>
  <c r="W55" i="1"/>
  <c r="X55" i="1" s="1"/>
  <c r="W52" i="1"/>
  <c r="X52" i="1" s="1"/>
  <c r="W64" i="1"/>
  <c r="X64" i="1" s="1"/>
  <c r="W49" i="1"/>
  <c r="X49" i="1" s="1"/>
  <c r="W46" i="1"/>
  <c r="X46" i="1" s="1"/>
  <c r="P40" i="1"/>
  <c r="R40" i="1" s="1"/>
  <c r="P46" i="1"/>
  <c r="R46" i="1" s="1"/>
</calcChain>
</file>

<file path=xl/sharedStrings.xml><?xml version="1.0" encoding="utf-8"?>
<sst xmlns="http://schemas.openxmlformats.org/spreadsheetml/2006/main" count="127" uniqueCount="67">
  <si>
    <t>FISCALÍA ANTE EL TRIBUNAL CONSTITUCIONAL</t>
  </si>
  <si>
    <t>Cuestiones de inconstitucionalidad</t>
  </si>
  <si>
    <t>Recursos de amparo</t>
  </si>
  <si>
    <t>Dictámenes en trámite de alegaciones</t>
  </si>
  <si>
    <t>Dictámenes en trámite de admisión</t>
  </si>
  <si>
    <t>Órdenes jurisdiccionales a los que se refieren las cuestiones de inconstitucionalidad</t>
  </si>
  <si>
    <t>Civil</t>
  </si>
  <si>
    <t>Militar</t>
  </si>
  <si>
    <t>Social</t>
  </si>
  <si>
    <t>Contencioso-Administrativo</t>
  </si>
  <si>
    <t>Cuestiones de inconstitucionalidad (asuntos despachados)</t>
  </si>
  <si>
    <t>Conformidad con la posición del Fiscal de las sentencias dictadas en cuestiones de inconstitucionalidad</t>
  </si>
  <si>
    <t>SENTENCIAS</t>
  </si>
  <si>
    <t>Conforme</t>
  </si>
  <si>
    <t>Disconforme</t>
  </si>
  <si>
    <t>CONTENCIOSO</t>
  </si>
  <si>
    <t>LABORAL</t>
  </si>
  <si>
    <t xml:space="preserve"> </t>
  </si>
  <si>
    <t>TOTAL</t>
  </si>
  <si>
    <t>% CONFORMIDAD</t>
  </si>
  <si>
    <t>Sentencias conformes</t>
  </si>
  <si>
    <t>Sentencias disconformes</t>
  </si>
  <si>
    <t>Dictámenes sobre desistimiento</t>
  </si>
  <si>
    <t>Recursos de súplica interpuestos</t>
  </si>
  <si>
    <t>Órdenes jurisdiccionales a los que se refieren los recursos de amparo</t>
  </si>
  <si>
    <t>Penal</t>
  </si>
  <si>
    <t>Parlamentario</t>
  </si>
  <si>
    <t>Electoral</t>
  </si>
  <si>
    <t>Conformidad con la posición del Fiscal de las sentencias dictadas en recurso de amparo</t>
  </si>
  <si>
    <t>CIVILES</t>
  </si>
  <si>
    <t>PENALES</t>
  </si>
  <si>
    <t>CONTENCIOSAS</t>
  </si>
  <si>
    <t>EVOLUCIÓN INTERANUAL POR TIPO DE DICTAMEN</t>
  </si>
  <si>
    <t>Recursos de Amparo Constitucional</t>
  </si>
  <si>
    <t xml:space="preserve">EVOLUCIÓN DE ASUNTOS REGISTRADOS </t>
  </si>
  <si>
    <t>Año 2014</t>
  </si>
  <si>
    <t>PARLAMENTARIAS</t>
  </si>
  <si>
    <t>Año 2015</t>
  </si>
  <si>
    <t>PENAL</t>
  </si>
  <si>
    <t>Año 2016</t>
  </si>
  <si>
    <t>Año 2017</t>
  </si>
  <si>
    <t>MILITAR</t>
  </si>
  <si>
    <t>Año 2018</t>
  </si>
  <si>
    <t>CIVIL</t>
  </si>
  <si>
    <t>ELECTORALES</t>
  </si>
  <si>
    <t>Año 2019</t>
  </si>
  <si>
    <t>Año 2020</t>
  </si>
  <si>
    <t>Año 2021</t>
  </si>
  <si>
    <t>Antecedentes (Instrucción FGE 2/2012)</t>
  </si>
  <si>
    <t xml:space="preserve">Interposición de demanda </t>
  </si>
  <si>
    <t>Pieza de suspensión (art. 56 LOTC)</t>
  </si>
  <si>
    <t>Planteamiento de cuestión de inconstitucionalidad interna (art. 55.2 LOTC)</t>
  </si>
  <si>
    <t>Otros (Acumulación – ampliación - ejecución)</t>
  </si>
  <si>
    <t>Notif. de providencias de inadmisión</t>
  </si>
  <si>
    <t>Informes de insostenibilidad (asistencia jurídica gratuita)</t>
  </si>
  <si>
    <t>Respuestas a escritos de parte</t>
  </si>
  <si>
    <t>Dictámenes en trámite de alegacions</t>
  </si>
  <si>
    <t>Total Cuestiones de inconstitucionalidad sin antecedentes (Instrucción FGE 2/2012)</t>
  </si>
  <si>
    <t xml:space="preserve">Total Cuestiones de inconstitucionalidad incluidos antecedentes </t>
  </si>
  <si>
    <t>Total Recursos de Amparo excluidas respuestas a escritos de parte</t>
  </si>
  <si>
    <t>Total de asuntos. Recursos de Amparo</t>
  </si>
  <si>
    <t>Año 2022</t>
  </si>
  <si>
    <t>Año 2023</t>
  </si>
  <si>
    <t>Informes art. 88 LOTC</t>
  </si>
  <si>
    <t>SOCIAL</t>
  </si>
  <si>
    <t>Año 2024</t>
  </si>
  <si>
    <t>Recusaciones (Penal)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</si>
</sst>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name val="Times New Roman"/>
      <family val="1"/>
    </font>
    <font>
      <b/>
      <sz val="7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3" fontId="2" fillId="0" borderId="0" xfId="0" applyNumberFormat="1" applyFont="1" applyAlignment="1">
      <alignment horizontal="left" vertical="center"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0" borderId="2" xfId="0" applyFont="1" applyBorder="1"/>
    <xf numFmtId="0" fontId="0" fillId="0" borderId="1" xfId="0" applyBorder="1"/>
    <xf numFmtId="0" fontId="6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10" fillId="0" borderId="0" xfId="0" applyFont="1" applyAlignment="1">
      <alignment horizontal="left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10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4" fillId="0" borderId="1" xfId="0" applyFont="1" applyBorder="1"/>
    <xf numFmtId="0" fontId="13" fillId="0" borderId="0" xfId="0" applyFont="1" applyAlignment="1">
      <alignment horizontal="left" wrapText="1"/>
    </xf>
    <xf numFmtId="3" fontId="7" fillId="0" borderId="1" xfId="0" applyNumberFormat="1" applyFont="1" applyBorder="1"/>
    <xf numFmtId="3" fontId="14" fillId="0" borderId="1" xfId="0" applyNumberFormat="1" applyFont="1" applyBorder="1"/>
    <xf numFmtId="0" fontId="0" fillId="0" borderId="2" xfId="0" applyBorder="1"/>
    <xf numFmtId="0" fontId="6" fillId="0" borderId="11" xfId="0" applyFont="1" applyBorder="1"/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0" fillId="0" borderId="10" xfId="0" applyBorder="1"/>
    <xf numFmtId="0" fontId="0" fillId="0" borderId="6" xfId="0" applyBorder="1"/>
    <xf numFmtId="0" fontId="1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3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3" fontId="1" fillId="0" borderId="0" xfId="0" applyNumberFormat="1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  <xf numFmtId="9" fontId="4" fillId="0" borderId="10" xfId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11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3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9" fontId="4" fillId="0" borderId="7" xfId="1" applyFont="1" applyBorder="1" applyAlignment="1">
      <alignment horizontal="center" vertical="center"/>
    </xf>
    <xf numFmtId="9" fontId="4" fillId="0" borderId="8" xfId="1" applyFont="1" applyBorder="1" applyAlignment="1">
      <alignment horizontal="center" vertical="center"/>
    </xf>
    <xf numFmtId="9" fontId="4" fillId="0" borderId="9" xfId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Hoja1!$B$4:$L$4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Hoja1!$B$5:$L$5</c:f>
              <c:numCache>
                <c:formatCode>#,##0</c:formatCode>
                <c:ptCount val="11"/>
                <c:pt idx="0">
                  <c:v>7736</c:v>
                </c:pt>
                <c:pt idx="1">
                  <c:v>7573</c:v>
                </c:pt>
                <c:pt idx="2">
                  <c:v>6913</c:v>
                </c:pt>
                <c:pt idx="3">
                  <c:v>6284</c:v>
                </c:pt>
                <c:pt idx="4">
                  <c:v>7140</c:v>
                </c:pt>
                <c:pt idx="5">
                  <c:v>7580</c:v>
                </c:pt>
                <c:pt idx="6">
                  <c:v>6566</c:v>
                </c:pt>
                <c:pt idx="7">
                  <c:v>6063</c:v>
                </c:pt>
                <c:pt idx="8">
                  <c:v>6657</c:v>
                </c:pt>
                <c:pt idx="9">
                  <c:v>11085</c:v>
                </c:pt>
                <c:pt idx="10">
                  <c:v>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6-4262-867A-41DB58EFC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009935"/>
        <c:axId val="1"/>
      </c:barChart>
      <c:catAx>
        <c:axId val="313009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30099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Hoja1!$O$4:$S$4</c:f>
              <c:strCache>
                <c:ptCount val="5"/>
                <c:pt idx="0">
                  <c:v>Dictámenes en trámite de alegaciones</c:v>
                </c:pt>
                <c:pt idx="1">
                  <c:v>Dictámenes en trámite de admisión</c:v>
                </c:pt>
                <c:pt idx="2">
                  <c:v>Informes art. 88 LOTC</c:v>
                </c:pt>
                <c:pt idx="3">
                  <c:v>Recusaciones (Penal)</c:v>
                </c:pt>
                <c:pt idx="4">
                  <c:v>Antecedentes (Instrucción FGE 2/2012)</c:v>
                </c:pt>
              </c:strCache>
            </c:strRef>
          </c:cat>
          <c:val>
            <c:numRef>
              <c:f>Hoja1!$O$5:$S$5</c:f>
              <c:numCache>
                <c:formatCode>#,##0</c:formatCode>
                <c:ptCount val="5"/>
                <c:pt idx="0">
                  <c:v>10</c:v>
                </c:pt>
                <c:pt idx="1">
                  <c:v>16</c:v>
                </c:pt>
                <c:pt idx="2">
                  <c:v>0</c:v>
                </c:pt>
                <c:pt idx="3">
                  <c:v>3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A-44AD-8ACD-E399F609A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016175"/>
        <c:axId val="1"/>
      </c:barChart>
      <c:catAx>
        <c:axId val="3130161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301617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39-49E3-A7EA-B0F20235F0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39-49E3-A7EA-B0F20235F0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39-49E3-A7EA-B0F20235F0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39-49E3-A7EA-B0F20235F08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9-49E3-A7EA-B0F20235F0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Hoja1!$O$22:$R$22</c:f>
              <c:strCache>
                <c:ptCount val="4"/>
                <c:pt idx="0">
                  <c:v>Civil</c:v>
                </c:pt>
                <c:pt idx="1">
                  <c:v>Penal</c:v>
                </c:pt>
                <c:pt idx="2">
                  <c:v>Contencioso-Administrativo</c:v>
                </c:pt>
                <c:pt idx="3">
                  <c:v>Social</c:v>
                </c:pt>
              </c:strCache>
            </c:strRef>
          </c:cat>
          <c:val>
            <c:numRef>
              <c:f>Hoja1!$O$23:$R$23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39-49E3-A7EA-B0F20235F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798681918653803"/>
          <c:y val="0.13483589918031888"/>
          <c:w val="0.26728326525623136"/>
          <c:h val="0.7146302656556899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EC-4354-9609-23F0E98071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EC-4354-9609-23F0E98071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Hoja1!$O$57:$O$58</c:f>
              <c:strCache>
                <c:ptCount val="2"/>
                <c:pt idx="0">
                  <c:v>Sentencias conformes</c:v>
                </c:pt>
                <c:pt idx="1">
                  <c:v>Sentencias disconformes</c:v>
                </c:pt>
              </c:strCache>
            </c:strRef>
          </c:cat>
          <c:val>
            <c:numRef>
              <c:f>Hoja1!$R$57:$R$58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354-9609-23F0E9807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62281688457859"/>
          <c:y val="0.29136742148741895"/>
          <c:w val="0.26658186302961451"/>
          <c:h val="0.39013603894078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Hoja1!$V$4:$AE$4</c:f>
              <c:strCache>
                <c:ptCount val="10"/>
                <c:pt idx="0">
                  <c:v>Interposición de demanda </c:v>
                </c:pt>
                <c:pt idx="1">
                  <c:v>Dictámenes en trámite de alegaciones</c:v>
                </c:pt>
                <c:pt idx="2">
                  <c:v>Pieza de suspensión (art. 56 LOTC)</c:v>
                </c:pt>
                <c:pt idx="3">
                  <c:v>Dictámenes sobre desistimiento</c:v>
                </c:pt>
                <c:pt idx="4">
                  <c:v>Planteamiento de cuestión de inconstitucionalidad interna (art. 55.2 LOTC)</c:v>
                </c:pt>
                <c:pt idx="5">
                  <c:v>Otros (Acumulación – ampliación - ejecución)</c:v>
                </c:pt>
                <c:pt idx="6">
                  <c:v>Notif. de providencias de inadmisión</c:v>
                </c:pt>
                <c:pt idx="7">
                  <c:v>Recursos de súplica interpuestos</c:v>
                </c:pt>
                <c:pt idx="8">
                  <c:v>Informes de insostenibilidad (asistencia jurídica gratuita)</c:v>
                </c:pt>
                <c:pt idx="9">
                  <c:v>Respuestas a escritos de parte</c:v>
                </c:pt>
              </c:strCache>
            </c:strRef>
          </c:cat>
          <c:val>
            <c:numRef>
              <c:f>Hoja1!$V$5:$AE$5</c:f>
              <c:numCache>
                <c:formatCode>#,##0</c:formatCode>
                <c:ptCount val="10"/>
                <c:pt idx="0">
                  <c:v>1</c:v>
                </c:pt>
                <c:pt idx="1">
                  <c:v>111</c:v>
                </c:pt>
                <c:pt idx="2">
                  <c:v>26</c:v>
                </c:pt>
                <c:pt idx="3">
                  <c:v>8</c:v>
                </c:pt>
                <c:pt idx="4">
                  <c:v>0</c:v>
                </c:pt>
                <c:pt idx="5">
                  <c:v>22</c:v>
                </c:pt>
                <c:pt idx="6">
                  <c:v>7728</c:v>
                </c:pt>
                <c:pt idx="7">
                  <c:v>7</c:v>
                </c:pt>
                <c:pt idx="8">
                  <c:v>103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8-42D6-9EFF-36B606C0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72991"/>
        <c:axId val="1"/>
      </c:barChart>
      <c:catAx>
        <c:axId val="3116729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1167299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9219908136884"/>
          <c:y val="0.13504234317564487"/>
          <c:w val="0.30909921801042423"/>
          <c:h val="0.7492600083090794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2D-4225-9C21-A93299997E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2D-4225-9C21-A93299997E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2D-4225-9C21-A93299997E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2D-4225-9C21-A93299997E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52D-4225-9C21-A93299997E6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52D-4225-9C21-A93299997E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52D-4225-9C21-A93299997E67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FA-4AFC-8A20-D81FEDEF342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Hoja1!$V$25:$AB$25</c:f>
              <c:strCache>
                <c:ptCount val="7"/>
                <c:pt idx="0">
                  <c:v>Civil</c:v>
                </c:pt>
                <c:pt idx="1">
                  <c:v>Penal</c:v>
                </c:pt>
                <c:pt idx="2">
                  <c:v>Social</c:v>
                </c:pt>
                <c:pt idx="3">
                  <c:v>Contencioso-Administrativo</c:v>
                </c:pt>
                <c:pt idx="4">
                  <c:v>Militar</c:v>
                </c:pt>
                <c:pt idx="5">
                  <c:v>Parlamentario</c:v>
                </c:pt>
                <c:pt idx="6">
                  <c:v>Electoral</c:v>
                </c:pt>
              </c:strCache>
            </c:strRef>
          </c:cat>
          <c:val>
            <c:numRef>
              <c:f>Hoja1!$V$26:$AB$26</c:f>
              <c:numCache>
                <c:formatCode>#,##0</c:formatCode>
                <c:ptCount val="7"/>
                <c:pt idx="0">
                  <c:v>1493</c:v>
                </c:pt>
                <c:pt idx="1">
                  <c:v>3676</c:v>
                </c:pt>
                <c:pt idx="2">
                  <c:v>412</c:v>
                </c:pt>
                <c:pt idx="3">
                  <c:v>2378</c:v>
                </c:pt>
                <c:pt idx="4">
                  <c:v>17</c:v>
                </c:pt>
                <c:pt idx="5">
                  <c:v>26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2D-4225-9C21-A93299997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95011852012043"/>
          <c:y val="0.16088313854713543"/>
          <c:w val="0.28645392607720516"/>
          <c:h val="0.659986511539953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B5-4D85-984A-632FF1725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B5-4D85-984A-632FF17253B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Hoja1!$W$69:$W$70</c:f>
              <c:strCache>
                <c:ptCount val="2"/>
                <c:pt idx="0">
                  <c:v>Sentencias conformes</c:v>
                </c:pt>
                <c:pt idx="1">
                  <c:v>Sentencias disconformes</c:v>
                </c:pt>
              </c:strCache>
            </c:strRef>
          </c:cat>
          <c:val>
            <c:numRef>
              <c:f>Hoja1!$X$69:$X$70</c:f>
              <c:numCache>
                <c:formatCode>General</c:formatCode>
                <c:ptCount val="2"/>
                <c:pt idx="0">
                  <c:v>125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5-4D85-984A-632FF172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480677555136426"/>
          <c:y val="0.29136742148741895"/>
          <c:w val="0.27078233668621621"/>
          <c:h val="0.390136038940781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481013</xdr:colOff>
      <xdr:row>7</xdr:row>
      <xdr:rowOff>19050</xdr:rowOff>
    </xdr:from>
    <xdr:to>
      <xdr:col>11</xdr:col>
      <xdr:colOff>447675</xdr:colOff>
      <xdr:row>21</xdr:row>
      <xdr:rowOff>90488</xdr:rowOff>
    </xdr:to>
    <xdr:graphicFrame macro="">
      <xdr:nvGraphicFramePr>
        <xdr:cNvPr id="1300" name="1 Gráfico">
          <a:extLst>
            <a:ext uri="{FF2B5EF4-FFF2-40B4-BE49-F238E27FC236}">
              <a16:creationId xmlns:a16="http://schemas.microsoft.com/office/drawing/2014/main" id="{C17BFD59-E03C-43D9-84CE-9E6954EDD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6</xdr:row>
      <xdr:rowOff>9525</xdr:rowOff>
    </xdr:from>
    <xdr:to>
      <xdr:col>19</xdr:col>
      <xdr:colOff>9525</xdr:colOff>
      <xdr:row>17</xdr:row>
      <xdr:rowOff>19050</xdr:rowOff>
    </xdr:to>
    <xdr:graphicFrame macro="">
      <xdr:nvGraphicFramePr>
        <xdr:cNvPr id="1301" name="3 Gráfico">
          <a:extLst>
            <a:ext uri="{FF2B5EF4-FFF2-40B4-BE49-F238E27FC236}">
              <a16:creationId xmlns:a16="http://schemas.microsoft.com/office/drawing/2014/main" id="{3321F2AB-2D20-449E-8593-E63C50D81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23</xdr:row>
      <xdr:rowOff>171450</xdr:rowOff>
    </xdr:from>
    <xdr:to>
      <xdr:col>18</xdr:col>
      <xdr:colOff>1476375</xdr:colOff>
      <xdr:row>34</xdr:row>
      <xdr:rowOff>100013</xdr:rowOff>
    </xdr:to>
    <xdr:graphicFrame macro="">
      <xdr:nvGraphicFramePr>
        <xdr:cNvPr id="1302" name="4 Gráfico">
          <a:extLst>
            <a:ext uri="{FF2B5EF4-FFF2-40B4-BE49-F238E27FC236}">
              <a16:creationId xmlns:a16="http://schemas.microsoft.com/office/drawing/2014/main" id="{FBD9078F-8583-41EF-8108-053B20730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228600</xdr:colOff>
      <xdr:row>55</xdr:row>
      <xdr:rowOff>47625</xdr:rowOff>
    </xdr:from>
    <xdr:to>
      <xdr:col>18</xdr:col>
      <xdr:colOff>504825</xdr:colOff>
      <xdr:row>65</xdr:row>
      <xdr:rowOff>176213</xdr:rowOff>
    </xdr:to>
    <xdr:graphicFrame macro="">
      <xdr:nvGraphicFramePr>
        <xdr:cNvPr id="1303" name="5 Gráfico">
          <a:extLst>
            <a:ext uri="{FF2B5EF4-FFF2-40B4-BE49-F238E27FC236}">
              <a16:creationId xmlns:a16="http://schemas.microsoft.com/office/drawing/2014/main" id="{61BB9F97-8B21-47A1-A5BA-D2D17F886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253365</xdr:colOff>
      <xdr:row>5</xdr:row>
      <xdr:rowOff>171450</xdr:rowOff>
    </xdr:from>
    <xdr:to>
      <xdr:col>30</xdr:col>
      <xdr:colOff>10478</xdr:colOff>
      <xdr:row>20</xdr:row>
      <xdr:rowOff>61913</xdr:rowOff>
    </xdr:to>
    <xdr:graphicFrame macro="">
      <xdr:nvGraphicFramePr>
        <xdr:cNvPr id="1304" name="6 Gráfico">
          <a:extLst>
            <a:ext uri="{FF2B5EF4-FFF2-40B4-BE49-F238E27FC236}">
              <a16:creationId xmlns:a16="http://schemas.microsoft.com/office/drawing/2014/main" id="{C6569990-2303-49AE-9D6F-5A21F2913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382905</xdr:colOff>
      <xdr:row>27</xdr:row>
      <xdr:rowOff>36195</xdr:rowOff>
    </xdr:from>
    <xdr:to>
      <xdr:col>28</xdr:col>
      <xdr:colOff>606743</xdr:colOff>
      <xdr:row>40</xdr:row>
      <xdr:rowOff>162878</xdr:rowOff>
    </xdr:to>
    <xdr:graphicFrame macro="">
      <xdr:nvGraphicFramePr>
        <xdr:cNvPr id="1305" name="7 Gráfico">
          <a:extLst>
            <a:ext uri="{FF2B5EF4-FFF2-40B4-BE49-F238E27FC236}">
              <a16:creationId xmlns:a16="http://schemas.microsoft.com/office/drawing/2014/main" id="{26371097-EE3B-4870-A9D8-E90082255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1104900</xdr:colOff>
      <xdr:row>66</xdr:row>
      <xdr:rowOff>147638</xdr:rowOff>
    </xdr:from>
    <xdr:to>
      <xdr:col>24</xdr:col>
      <xdr:colOff>261938</xdr:colOff>
      <xdr:row>77</xdr:row>
      <xdr:rowOff>85725</xdr:rowOff>
    </xdr:to>
    <xdr:graphicFrame macro="">
      <xdr:nvGraphicFramePr>
        <xdr:cNvPr id="1306" name="8 Gráfico">
          <a:extLst>
            <a:ext uri="{FF2B5EF4-FFF2-40B4-BE49-F238E27FC236}">
              <a16:creationId xmlns:a16="http://schemas.microsoft.com/office/drawing/2014/main" id="{068078A9-275E-4BFB-BB1F-9573D9FED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70"/>
  <sheetViews>
    <sheetView showGridLines="0" tabSelected="1" zoomScale="130" zoomScaleNormal="130" workbookViewId="0"/>
  </sheetViews>
  <sheetFormatPr baseColWidth="10" defaultRowHeight="14.5" x14ac:dyDescent="0.35"/>
  <cols>
    <col min="1" max="1" width="3.54296875" customWidth="1"/>
    <col min="2" max="2" width="11.453125" customWidth="1"/>
    <col min="3" max="3" width="13.54296875" customWidth="1"/>
    <col min="4" max="4" width="13" customWidth="1"/>
    <col min="13" max="13" width="3.90625" customWidth="1"/>
    <col min="15" max="17" width="15.90625" customWidth="1"/>
    <col min="18" max="18" width="17" customWidth="1"/>
    <col min="19" max="19" width="18.453125" customWidth="1"/>
    <col min="20" max="20" width="19.08984375" customWidth="1"/>
    <col min="21" max="21" width="2.90625" customWidth="1"/>
    <col min="23" max="23" width="15.54296875" customWidth="1"/>
    <col min="25" max="25" width="12.90625" customWidth="1"/>
    <col min="26" max="26" width="14.90625" customWidth="1"/>
    <col min="29" max="32" width="15" customWidth="1"/>
    <col min="33" max="33" width="3.453125" customWidth="1"/>
  </cols>
  <sheetData>
    <row r="1" spans="2:43" ht="26.25" customHeight="1" x14ac:dyDescent="0.35">
      <c r="B1" s="34" t="s">
        <v>0</v>
      </c>
      <c r="C1" s="35"/>
      <c r="D1" s="35"/>
      <c r="E1" s="35"/>
      <c r="F1" s="35"/>
      <c r="G1" s="35"/>
      <c r="H1" s="36"/>
      <c r="I1" s="1"/>
      <c r="J1" s="1"/>
      <c r="K1" s="32"/>
      <c r="L1" s="1"/>
    </row>
    <row r="2" spans="2:43" ht="18" customHeight="1" x14ac:dyDescent="0.45">
      <c r="N2" s="34" t="s">
        <v>10</v>
      </c>
      <c r="O2" s="35"/>
      <c r="P2" s="35"/>
      <c r="Q2" s="35"/>
      <c r="R2" s="35"/>
      <c r="S2" s="35"/>
      <c r="T2" s="35"/>
      <c r="U2" s="6"/>
      <c r="V2" s="41" t="s">
        <v>2</v>
      </c>
      <c r="W2" s="41"/>
      <c r="X2" s="41"/>
      <c r="Y2" s="41"/>
      <c r="Z2" s="41"/>
      <c r="AA2" s="41"/>
      <c r="AB2" s="41"/>
      <c r="AC2" s="41"/>
      <c r="AD2" s="41"/>
      <c r="AE2" s="41"/>
    </row>
    <row r="3" spans="2:43" x14ac:dyDescent="0.35">
      <c r="B3" s="37" t="s">
        <v>34</v>
      </c>
      <c r="C3" s="38"/>
      <c r="D3" s="38"/>
      <c r="E3" s="38"/>
      <c r="F3" s="38"/>
      <c r="G3" s="38"/>
      <c r="H3" s="38"/>
      <c r="I3" s="20"/>
      <c r="J3" s="13"/>
      <c r="K3" s="33"/>
      <c r="L3" s="13"/>
      <c r="AH3" s="39" t="s">
        <v>32</v>
      </c>
      <c r="AI3" s="40"/>
      <c r="AJ3" s="40"/>
      <c r="AK3" s="40"/>
      <c r="AL3" s="40"/>
      <c r="AM3" s="40"/>
      <c r="AN3" s="40"/>
    </row>
    <row r="4" spans="2:43" ht="43.5" customHeight="1" x14ac:dyDescent="0.35">
      <c r="B4" s="3" t="s">
        <v>35</v>
      </c>
      <c r="C4" s="3" t="s">
        <v>37</v>
      </c>
      <c r="D4" s="3" t="s">
        <v>39</v>
      </c>
      <c r="E4" s="3" t="s">
        <v>40</v>
      </c>
      <c r="F4" s="3" t="s">
        <v>42</v>
      </c>
      <c r="G4" s="3" t="s">
        <v>45</v>
      </c>
      <c r="H4" s="3" t="s">
        <v>46</v>
      </c>
      <c r="I4" s="3" t="s">
        <v>47</v>
      </c>
      <c r="J4" s="3" t="s">
        <v>61</v>
      </c>
      <c r="K4" s="3" t="s">
        <v>62</v>
      </c>
      <c r="L4" s="3" t="s">
        <v>65</v>
      </c>
      <c r="O4" s="5" t="s">
        <v>3</v>
      </c>
      <c r="P4" s="5" t="s">
        <v>4</v>
      </c>
      <c r="Q4" s="31" t="s">
        <v>63</v>
      </c>
      <c r="R4" s="5" t="s">
        <v>66</v>
      </c>
      <c r="S4" s="31" t="s">
        <v>48</v>
      </c>
      <c r="V4" s="30" t="s">
        <v>49</v>
      </c>
      <c r="W4" s="30" t="s">
        <v>3</v>
      </c>
      <c r="X4" s="30" t="s">
        <v>50</v>
      </c>
      <c r="Y4" s="30" t="s">
        <v>22</v>
      </c>
      <c r="Z4" s="30" t="s">
        <v>51</v>
      </c>
      <c r="AA4" s="30" t="s">
        <v>52</v>
      </c>
      <c r="AB4" s="30" t="s">
        <v>53</v>
      </c>
      <c r="AC4" s="30" t="s">
        <v>23</v>
      </c>
      <c r="AD4" s="30" t="s">
        <v>54</v>
      </c>
      <c r="AE4" s="30" t="s">
        <v>55</v>
      </c>
    </row>
    <row r="5" spans="2:43" ht="15" customHeight="1" x14ac:dyDescent="0.35">
      <c r="B5" s="21">
        <v>7736</v>
      </c>
      <c r="C5" s="21">
        <v>7573</v>
      </c>
      <c r="D5" s="21">
        <v>6913</v>
      </c>
      <c r="E5" s="21">
        <v>6284</v>
      </c>
      <c r="F5" s="21">
        <v>7140</v>
      </c>
      <c r="G5" s="21">
        <v>7580</v>
      </c>
      <c r="H5" s="21">
        <v>6566</v>
      </c>
      <c r="I5" s="21">
        <v>6063</v>
      </c>
      <c r="J5" s="21">
        <v>6657</v>
      </c>
      <c r="K5" s="21">
        <v>11085</v>
      </c>
      <c r="L5" s="21">
        <v>8162</v>
      </c>
      <c r="O5" s="21">
        <v>10</v>
      </c>
      <c r="P5" s="21">
        <v>16</v>
      </c>
      <c r="Q5" s="21">
        <v>0</v>
      </c>
      <c r="R5" s="21">
        <v>3</v>
      </c>
      <c r="S5" s="21">
        <v>53</v>
      </c>
      <c r="V5" s="21">
        <v>1</v>
      </c>
      <c r="W5" s="21">
        <v>111</v>
      </c>
      <c r="X5" s="21">
        <v>26</v>
      </c>
      <c r="Y5" s="21">
        <v>8</v>
      </c>
      <c r="Z5" s="21">
        <v>0</v>
      </c>
      <c r="AA5" s="21">
        <v>22</v>
      </c>
      <c r="AB5" s="21">
        <v>7728</v>
      </c>
      <c r="AC5" s="21">
        <v>7</v>
      </c>
      <c r="AD5" s="21">
        <v>103</v>
      </c>
      <c r="AE5" s="21">
        <v>74</v>
      </c>
      <c r="AH5" s="61" t="s">
        <v>1</v>
      </c>
      <c r="AI5" s="62"/>
      <c r="AJ5" s="63"/>
      <c r="AK5" s="10" t="s">
        <v>42</v>
      </c>
      <c r="AL5" s="10" t="s">
        <v>45</v>
      </c>
      <c r="AM5" s="10" t="s">
        <v>46</v>
      </c>
      <c r="AN5" s="10" t="s">
        <v>47</v>
      </c>
      <c r="AO5" s="10" t="s">
        <v>61</v>
      </c>
      <c r="AP5" s="10" t="s">
        <v>62</v>
      </c>
      <c r="AQ5" s="10" t="s">
        <v>65</v>
      </c>
    </row>
    <row r="6" spans="2:43" ht="15" customHeight="1" x14ac:dyDescent="0.35">
      <c r="AD6" s="29"/>
      <c r="AH6" s="46" t="s">
        <v>3</v>
      </c>
      <c r="AI6" s="47"/>
      <c r="AJ6" s="48"/>
      <c r="AK6" s="4">
        <v>22</v>
      </c>
      <c r="AL6" s="4">
        <v>17</v>
      </c>
      <c r="AM6" s="4">
        <v>10</v>
      </c>
      <c r="AN6" s="4">
        <v>18</v>
      </c>
      <c r="AO6" s="4">
        <v>21</v>
      </c>
      <c r="AP6" s="4">
        <v>6</v>
      </c>
      <c r="AQ6" s="4">
        <v>10</v>
      </c>
    </row>
    <row r="7" spans="2:43" x14ac:dyDescent="0.35">
      <c r="AH7" s="46" t="s">
        <v>4</v>
      </c>
      <c r="AI7" s="47"/>
      <c r="AJ7" s="48"/>
      <c r="AK7" s="4">
        <v>29</v>
      </c>
      <c r="AL7" s="4">
        <v>15</v>
      </c>
      <c r="AM7" s="4">
        <v>19</v>
      </c>
      <c r="AN7" s="4">
        <v>8</v>
      </c>
      <c r="AO7" s="4">
        <v>14</v>
      </c>
      <c r="AP7" s="4">
        <v>18</v>
      </c>
      <c r="AQ7" s="4">
        <v>16</v>
      </c>
    </row>
    <row r="8" spans="2:43" x14ac:dyDescent="0.35">
      <c r="AH8" s="46" t="s">
        <v>63</v>
      </c>
      <c r="AI8" s="47"/>
      <c r="AJ8" s="48"/>
      <c r="AK8" s="4"/>
      <c r="AL8" s="4"/>
      <c r="AM8" s="4"/>
      <c r="AN8" s="4"/>
      <c r="AO8" s="4"/>
      <c r="AP8" s="4">
        <v>1</v>
      </c>
      <c r="AQ8" s="4"/>
    </row>
    <row r="9" spans="2:43" ht="22.25" customHeight="1" x14ac:dyDescent="0.35">
      <c r="AH9" s="49" t="s">
        <v>57</v>
      </c>
      <c r="AI9" s="50"/>
      <c r="AJ9" s="51"/>
      <c r="AK9" s="19">
        <f t="shared" ref="AK9:AP9" si="0">SUM(AK6:AK8)</f>
        <v>51</v>
      </c>
      <c r="AL9" s="19">
        <f t="shared" si="0"/>
        <v>32</v>
      </c>
      <c r="AM9" s="19">
        <f t="shared" si="0"/>
        <v>29</v>
      </c>
      <c r="AN9" s="19">
        <f t="shared" si="0"/>
        <v>26</v>
      </c>
      <c r="AO9" s="19">
        <f t="shared" si="0"/>
        <v>35</v>
      </c>
      <c r="AP9" s="19">
        <f t="shared" si="0"/>
        <v>25</v>
      </c>
      <c r="AQ9" s="19">
        <f t="shared" ref="AQ9" si="1">SUM(AQ6:AQ8)</f>
        <v>26</v>
      </c>
    </row>
    <row r="10" spans="2:43" x14ac:dyDescent="0.35">
      <c r="AH10" s="46" t="s">
        <v>48</v>
      </c>
      <c r="AI10" s="47"/>
      <c r="AJ10" s="48"/>
      <c r="AK10" s="4"/>
      <c r="AL10" s="4"/>
      <c r="AM10" s="4"/>
      <c r="AN10" s="4">
        <v>43</v>
      </c>
      <c r="AO10" s="4">
        <v>45</v>
      </c>
      <c r="AP10" s="4">
        <v>46</v>
      </c>
      <c r="AQ10" s="4">
        <v>53</v>
      </c>
    </row>
    <row r="11" spans="2:43" ht="20.399999999999999" customHeight="1" x14ac:dyDescent="0.35">
      <c r="AH11" s="49" t="s">
        <v>58</v>
      </c>
      <c r="AI11" s="50"/>
      <c r="AJ11" s="51"/>
      <c r="AK11" s="19">
        <f>AK10+AK9</f>
        <v>51</v>
      </c>
      <c r="AL11" s="19">
        <f t="shared" ref="AL11:AN11" si="2">AL10+AL9</f>
        <v>32</v>
      </c>
      <c r="AM11" s="19">
        <f t="shared" si="2"/>
        <v>29</v>
      </c>
      <c r="AN11" s="19">
        <f t="shared" si="2"/>
        <v>69</v>
      </c>
      <c r="AO11" s="19">
        <f t="shared" ref="AO11:AP11" si="3">AO10+AO9</f>
        <v>80</v>
      </c>
      <c r="AP11" s="19">
        <f t="shared" si="3"/>
        <v>71</v>
      </c>
      <c r="AQ11" s="19">
        <f t="shared" ref="AQ11" si="4">AQ10+AQ9</f>
        <v>79</v>
      </c>
    </row>
    <row r="12" spans="2:43" ht="15" customHeight="1" x14ac:dyDescent="0.35"/>
    <row r="13" spans="2:43" ht="15" customHeight="1" x14ac:dyDescent="0.35">
      <c r="AH13" s="52" t="s">
        <v>33</v>
      </c>
      <c r="AI13" s="52"/>
      <c r="AJ13" s="53"/>
      <c r="AK13" s="10" t="s">
        <v>42</v>
      </c>
      <c r="AL13" s="10" t="s">
        <v>45</v>
      </c>
      <c r="AM13" s="10" t="s">
        <v>46</v>
      </c>
      <c r="AN13" s="10" t="s">
        <v>47</v>
      </c>
      <c r="AO13" s="10" t="s">
        <v>61</v>
      </c>
      <c r="AP13" s="10" t="s">
        <v>62</v>
      </c>
      <c r="AQ13" s="10" t="s">
        <v>65</v>
      </c>
    </row>
    <row r="14" spans="2:43" ht="15" customHeight="1" x14ac:dyDescent="0.35">
      <c r="AH14" s="59" t="s">
        <v>49</v>
      </c>
      <c r="AI14" s="59"/>
      <c r="AJ14" s="60"/>
      <c r="AK14" s="21"/>
      <c r="AL14" s="21"/>
      <c r="AM14" s="21"/>
      <c r="AN14" s="21">
        <v>1</v>
      </c>
      <c r="AO14" s="21"/>
      <c r="AP14" s="21"/>
      <c r="AQ14" s="21">
        <v>1</v>
      </c>
    </row>
    <row r="15" spans="2:43" x14ac:dyDescent="0.35">
      <c r="AH15" s="59" t="s">
        <v>56</v>
      </c>
      <c r="AI15" s="59"/>
      <c r="AJ15" s="60"/>
      <c r="AK15" s="21">
        <v>119</v>
      </c>
      <c r="AL15" s="21">
        <v>146</v>
      </c>
      <c r="AM15" s="21">
        <v>173</v>
      </c>
      <c r="AN15" s="21">
        <v>156</v>
      </c>
      <c r="AO15" s="21">
        <v>137</v>
      </c>
      <c r="AP15" s="21">
        <v>121</v>
      </c>
      <c r="AQ15" s="21">
        <v>111</v>
      </c>
    </row>
    <row r="16" spans="2:43" ht="15" customHeight="1" x14ac:dyDescent="0.35">
      <c r="AH16" s="59" t="s">
        <v>50</v>
      </c>
      <c r="AI16" s="59"/>
      <c r="AJ16" s="60"/>
      <c r="AK16" s="21">
        <v>27</v>
      </c>
      <c r="AL16" s="21">
        <v>102</v>
      </c>
      <c r="AM16" s="21">
        <v>95</v>
      </c>
      <c r="AN16" s="21">
        <v>31</v>
      </c>
      <c r="AO16" s="21">
        <v>80</v>
      </c>
      <c r="AP16" s="21">
        <v>59</v>
      </c>
      <c r="AQ16" s="21">
        <v>26</v>
      </c>
    </row>
    <row r="17" spans="10:43" x14ac:dyDescent="0.35">
      <c r="AH17" s="59" t="s">
        <v>22</v>
      </c>
      <c r="AI17" s="59"/>
      <c r="AJ17" s="60"/>
      <c r="AK17" s="21">
        <v>35</v>
      </c>
      <c r="AL17" s="21">
        <v>33</v>
      </c>
      <c r="AM17" s="21">
        <v>46</v>
      </c>
      <c r="AN17" s="21">
        <v>13</v>
      </c>
      <c r="AO17" s="21">
        <v>2</v>
      </c>
      <c r="AP17" s="21">
        <v>4</v>
      </c>
      <c r="AQ17" s="21">
        <v>8</v>
      </c>
    </row>
    <row r="18" spans="10:43" ht="23.4" customHeight="1" x14ac:dyDescent="0.35">
      <c r="AH18" s="59" t="s">
        <v>51</v>
      </c>
      <c r="AI18" s="59"/>
      <c r="AJ18" s="60"/>
      <c r="AK18" s="21"/>
      <c r="AL18" s="21"/>
      <c r="AM18" s="21"/>
      <c r="AN18" s="21">
        <v>2</v>
      </c>
      <c r="AO18" s="21"/>
      <c r="AP18" s="21"/>
      <c r="AQ18" s="21"/>
    </row>
    <row r="19" spans="10:43" ht="15" customHeight="1" x14ac:dyDescent="0.35">
      <c r="AH19" s="59" t="s">
        <v>52</v>
      </c>
      <c r="AI19" s="59"/>
      <c r="AJ19" s="60"/>
      <c r="AK19" s="21">
        <v>12</v>
      </c>
      <c r="AL19" s="21">
        <v>31</v>
      </c>
      <c r="AM19" s="21">
        <v>37</v>
      </c>
      <c r="AN19" s="21">
        <v>12</v>
      </c>
      <c r="AO19" s="21">
        <v>33</v>
      </c>
      <c r="AP19" s="21">
        <v>46</v>
      </c>
      <c r="AQ19" s="21">
        <v>22</v>
      </c>
    </row>
    <row r="20" spans="10:43" ht="14.4" customHeight="1" x14ac:dyDescent="0.35">
      <c r="N20" s="54" t="s">
        <v>5</v>
      </c>
      <c r="O20" s="55"/>
      <c r="P20" s="55"/>
      <c r="Q20" s="55"/>
      <c r="R20" s="55"/>
      <c r="S20" s="55"/>
      <c r="T20" s="55"/>
      <c r="U20" s="7"/>
      <c r="AH20" s="59" t="s">
        <v>53</v>
      </c>
      <c r="AI20" s="59"/>
      <c r="AJ20" s="60"/>
      <c r="AK20" s="21">
        <v>5590</v>
      </c>
      <c r="AL20" s="21">
        <v>5646</v>
      </c>
      <c r="AM20" s="21">
        <v>6120</v>
      </c>
      <c r="AN20" s="21">
        <v>5661</v>
      </c>
      <c r="AO20" s="21">
        <v>6093</v>
      </c>
      <c r="AP20" s="21">
        <v>10549</v>
      </c>
      <c r="AQ20" s="21">
        <v>7728</v>
      </c>
    </row>
    <row r="21" spans="10:43" x14ac:dyDescent="0.35">
      <c r="AH21" s="59" t="s">
        <v>23</v>
      </c>
      <c r="AI21" s="59"/>
      <c r="AJ21" s="60"/>
      <c r="AK21" s="21">
        <v>12</v>
      </c>
      <c r="AL21" s="21">
        <v>7</v>
      </c>
      <c r="AM21" s="21">
        <v>18</v>
      </c>
      <c r="AN21" s="21">
        <v>14</v>
      </c>
      <c r="AO21" s="21">
        <v>14</v>
      </c>
      <c r="AP21" s="21">
        <v>11</v>
      </c>
      <c r="AQ21" s="21">
        <v>7</v>
      </c>
    </row>
    <row r="22" spans="10:43" x14ac:dyDescent="0.35">
      <c r="O22" s="3" t="s">
        <v>6</v>
      </c>
      <c r="P22" s="3" t="s">
        <v>25</v>
      </c>
      <c r="Q22" s="3" t="s">
        <v>9</v>
      </c>
      <c r="R22" s="3" t="s">
        <v>8</v>
      </c>
      <c r="AH22" s="59" t="s">
        <v>54</v>
      </c>
      <c r="AI22" s="59"/>
      <c r="AJ22" s="60"/>
      <c r="AK22" s="21">
        <v>125</v>
      </c>
      <c r="AL22" s="21">
        <v>175</v>
      </c>
      <c r="AM22" s="21">
        <v>99</v>
      </c>
      <c r="AN22" s="21">
        <v>147</v>
      </c>
      <c r="AO22" s="21">
        <v>163</v>
      </c>
      <c r="AP22" s="21">
        <v>119</v>
      </c>
      <c r="AQ22" s="21">
        <v>103</v>
      </c>
    </row>
    <row r="23" spans="10:43" ht="21" customHeight="1" x14ac:dyDescent="0.35">
      <c r="O23" s="21">
        <v>2</v>
      </c>
      <c r="P23" s="21">
        <v>1</v>
      </c>
      <c r="Q23" s="21">
        <v>16</v>
      </c>
      <c r="R23" s="21">
        <v>7</v>
      </c>
      <c r="U23" s="54" t="s">
        <v>24</v>
      </c>
      <c r="V23" s="55"/>
      <c r="W23" s="55"/>
      <c r="X23" s="55"/>
      <c r="Y23" s="55"/>
      <c r="Z23" s="36"/>
      <c r="AA23" s="36"/>
      <c r="AB23" s="1"/>
      <c r="AC23" s="1"/>
      <c r="AD23" s="1"/>
      <c r="AH23" s="52" t="s">
        <v>59</v>
      </c>
      <c r="AI23" s="52"/>
      <c r="AJ23" s="53"/>
      <c r="AK23" s="22">
        <f t="shared" ref="AK23:AP23" si="5">SUM(AK13:AK22)</f>
        <v>5920</v>
      </c>
      <c r="AL23" s="22">
        <f t="shared" si="5"/>
        <v>6140</v>
      </c>
      <c r="AM23" s="22">
        <f t="shared" si="5"/>
        <v>6588</v>
      </c>
      <c r="AN23" s="22">
        <f t="shared" si="5"/>
        <v>6037</v>
      </c>
      <c r="AO23" s="22">
        <f t="shared" si="5"/>
        <v>6522</v>
      </c>
      <c r="AP23" s="22">
        <f t="shared" si="5"/>
        <v>10909</v>
      </c>
      <c r="AQ23" s="22">
        <f t="shared" ref="AQ23" si="6">SUM(AQ13:AQ22)</f>
        <v>8006</v>
      </c>
    </row>
    <row r="24" spans="10:43" x14ac:dyDescent="0.35">
      <c r="AH24" s="59" t="s">
        <v>55</v>
      </c>
      <c r="AI24" s="59"/>
      <c r="AJ24" s="60"/>
      <c r="AK24" s="4"/>
      <c r="AL24" s="4"/>
      <c r="AM24" s="4"/>
      <c r="AN24" s="4">
        <v>82</v>
      </c>
      <c r="AO24" s="4">
        <v>55</v>
      </c>
      <c r="AP24" s="4">
        <v>105</v>
      </c>
      <c r="AQ24" s="4">
        <v>74</v>
      </c>
    </row>
    <row r="25" spans="10:43" ht="19.5" customHeight="1" x14ac:dyDescent="0.35">
      <c r="J25" s="13"/>
      <c r="K25" s="33"/>
      <c r="L25" s="13"/>
      <c r="V25" s="5" t="s">
        <v>6</v>
      </c>
      <c r="W25" s="5" t="s">
        <v>25</v>
      </c>
      <c r="X25" s="5" t="s">
        <v>8</v>
      </c>
      <c r="Y25" s="5" t="s">
        <v>9</v>
      </c>
      <c r="Z25" s="5" t="s">
        <v>7</v>
      </c>
      <c r="AA25" s="5" t="s">
        <v>26</v>
      </c>
      <c r="AB25" s="5" t="s">
        <v>27</v>
      </c>
      <c r="AD25" s="11"/>
      <c r="AE25" s="11"/>
      <c r="AF25" s="11"/>
      <c r="AH25" s="52" t="s">
        <v>60</v>
      </c>
      <c r="AI25" s="52"/>
      <c r="AJ25" s="53"/>
      <c r="AK25" s="22">
        <f>AK23+AK24</f>
        <v>5920</v>
      </c>
      <c r="AL25" s="22">
        <f t="shared" ref="AL25:AN25" si="7">AL23+AL24</f>
        <v>6140</v>
      </c>
      <c r="AM25" s="22">
        <f t="shared" si="7"/>
        <v>6588</v>
      </c>
      <c r="AN25" s="22">
        <f t="shared" si="7"/>
        <v>6119</v>
      </c>
      <c r="AO25" s="22">
        <f t="shared" ref="AO25:AP25" si="8">AO23+AO24</f>
        <v>6577</v>
      </c>
      <c r="AP25" s="22">
        <f t="shared" si="8"/>
        <v>11014</v>
      </c>
      <c r="AQ25" s="22">
        <f t="shared" ref="AQ25" si="9">AQ23+AQ24</f>
        <v>8080</v>
      </c>
    </row>
    <row r="26" spans="10:43" x14ac:dyDescent="0.35">
      <c r="V26" s="21">
        <v>1493</v>
      </c>
      <c r="W26" s="21">
        <v>3676</v>
      </c>
      <c r="X26" s="21">
        <v>412</v>
      </c>
      <c r="Y26" s="21">
        <v>2378</v>
      </c>
      <c r="Z26" s="21">
        <v>17</v>
      </c>
      <c r="AA26" s="21">
        <v>26</v>
      </c>
      <c r="AB26" s="21">
        <v>4</v>
      </c>
      <c r="AD26" s="12"/>
      <c r="AE26" s="12"/>
      <c r="AF26" s="12"/>
    </row>
    <row r="27" spans="10:43" ht="24.75" customHeight="1" x14ac:dyDescent="0.35"/>
    <row r="37" spans="14:30" ht="24" customHeight="1" x14ac:dyDescent="0.35">
      <c r="N37" s="54" t="s">
        <v>11</v>
      </c>
      <c r="O37" s="55"/>
      <c r="P37" s="55"/>
      <c r="Q37" s="55"/>
      <c r="R37" s="55"/>
      <c r="S37" s="55"/>
      <c r="T37" s="55"/>
      <c r="U37" s="2"/>
    </row>
    <row r="39" spans="14:30" x14ac:dyDescent="0.35">
      <c r="O39" s="8" t="s">
        <v>12</v>
      </c>
      <c r="P39" s="8" t="s">
        <v>18</v>
      </c>
      <c r="Q39" s="8"/>
      <c r="R39" s="3" t="s">
        <v>19</v>
      </c>
    </row>
    <row r="40" spans="14:30" x14ac:dyDescent="0.35">
      <c r="O40" s="24" t="s">
        <v>43</v>
      </c>
      <c r="P40" s="23">
        <f>SUM(P41:P42)</f>
        <v>1</v>
      </c>
      <c r="Q40" s="14"/>
      <c r="R40" s="56">
        <f>P41/P40</f>
        <v>1</v>
      </c>
      <c r="AC40" s="1"/>
    </row>
    <row r="41" spans="14:30" x14ac:dyDescent="0.35">
      <c r="O41" s="25" t="s">
        <v>13</v>
      </c>
      <c r="P41" s="27">
        <v>1</v>
      </c>
      <c r="Q41" s="15"/>
      <c r="R41" s="57"/>
    </row>
    <row r="42" spans="14:30" x14ac:dyDescent="0.35">
      <c r="O42" s="26" t="s">
        <v>14</v>
      </c>
      <c r="P42" s="28"/>
      <c r="Q42" s="16"/>
      <c r="R42" s="58"/>
    </row>
    <row r="43" spans="14:30" x14ac:dyDescent="0.35">
      <c r="N43" t="s">
        <v>17</v>
      </c>
      <c r="O43" s="8" t="s">
        <v>38</v>
      </c>
      <c r="P43" s="23"/>
      <c r="Q43" s="23"/>
      <c r="R43" s="42"/>
      <c r="U43" s="54" t="s">
        <v>28</v>
      </c>
      <c r="V43" s="55"/>
      <c r="W43" s="55"/>
      <c r="X43" s="55"/>
      <c r="Y43" s="55"/>
      <c r="Z43" s="36"/>
      <c r="AA43" s="36"/>
      <c r="AB43" s="36"/>
      <c r="AD43" s="1"/>
    </row>
    <row r="44" spans="14:30" x14ac:dyDescent="0.35">
      <c r="O44" s="17" t="s">
        <v>13</v>
      </c>
      <c r="P44" s="27"/>
      <c r="Q44" s="27"/>
      <c r="R44" s="43"/>
    </row>
    <row r="45" spans="14:30" x14ac:dyDescent="0.35">
      <c r="O45" s="18" t="s">
        <v>14</v>
      </c>
      <c r="P45" s="28"/>
      <c r="Q45" s="28"/>
      <c r="R45" s="44"/>
      <c r="V45" s="8" t="s">
        <v>12</v>
      </c>
      <c r="W45" s="3" t="s">
        <v>18</v>
      </c>
      <c r="X45" s="3" t="s">
        <v>19</v>
      </c>
    </row>
    <row r="46" spans="14:30" x14ac:dyDescent="0.35">
      <c r="O46" s="8" t="s">
        <v>15</v>
      </c>
      <c r="P46" s="23">
        <f>SUM(P47:P48)</f>
        <v>6</v>
      </c>
      <c r="Q46" s="23"/>
      <c r="R46" s="42">
        <f>P47/P46</f>
        <v>0.83333333333333337</v>
      </c>
      <c r="V46" s="8" t="s">
        <v>29</v>
      </c>
      <c r="W46" s="14">
        <f>SUM(W47:W48)</f>
        <v>38</v>
      </c>
      <c r="X46" s="45">
        <f>W47/W46</f>
        <v>0.89473684210526316</v>
      </c>
    </row>
    <row r="47" spans="14:30" x14ac:dyDescent="0.35">
      <c r="O47" s="17" t="s">
        <v>13</v>
      </c>
      <c r="P47" s="27">
        <v>5</v>
      </c>
      <c r="Q47" s="27"/>
      <c r="R47" s="43"/>
      <c r="V47" s="17" t="s">
        <v>13</v>
      </c>
      <c r="W47" s="15">
        <v>34</v>
      </c>
      <c r="X47" s="45"/>
    </row>
    <row r="48" spans="14:30" x14ac:dyDescent="0.35">
      <c r="O48" s="18" t="s">
        <v>14</v>
      </c>
      <c r="P48" s="28">
        <v>1</v>
      </c>
      <c r="Q48" s="28"/>
      <c r="R48" s="44"/>
      <c r="V48" s="18" t="s">
        <v>14</v>
      </c>
      <c r="W48" s="16">
        <v>4</v>
      </c>
      <c r="X48" s="45"/>
    </row>
    <row r="49" spans="15:24" x14ac:dyDescent="0.35">
      <c r="O49" s="8" t="s">
        <v>16</v>
      </c>
      <c r="P49" s="14"/>
      <c r="Q49" s="14"/>
      <c r="R49" s="42"/>
      <c r="V49" s="8" t="s">
        <v>30</v>
      </c>
      <c r="W49" s="14">
        <f>SUM(W50:W51)</f>
        <v>23</v>
      </c>
      <c r="X49" s="45">
        <f>W50/W49</f>
        <v>0.73913043478260865</v>
      </c>
    </row>
    <row r="50" spans="15:24" x14ac:dyDescent="0.35">
      <c r="O50" s="17" t="s">
        <v>13</v>
      </c>
      <c r="P50" s="15"/>
      <c r="Q50" s="15"/>
      <c r="R50" s="43"/>
      <c r="V50" s="17" t="s">
        <v>13</v>
      </c>
      <c r="W50" s="15">
        <v>17</v>
      </c>
      <c r="X50" s="45"/>
    </row>
    <row r="51" spans="15:24" x14ac:dyDescent="0.35">
      <c r="O51" s="18" t="s">
        <v>14</v>
      </c>
      <c r="P51" s="16"/>
      <c r="Q51" s="16"/>
      <c r="R51" s="44"/>
      <c r="V51" s="18" t="s">
        <v>14</v>
      </c>
      <c r="W51" s="16">
        <v>6</v>
      </c>
      <c r="X51" s="45"/>
    </row>
    <row r="52" spans="15:24" x14ac:dyDescent="0.35">
      <c r="O52" s="8" t="s">
        <v>41</v>
      </c>
      <c r="P52" s="14"/>
      <c r="Q52" s="14"/>
      <c r="R52" s="42"/>
      <c r="V52" s="8" t="s">
        <v>31</v>
      </c>
      <c r="W52" s="14">
        <f>SUM(W53:W54)</f>
        <v>57</v>
      </c>
      <c r="X52" s="45">
        <f>W53/W52</f>
        <v>0.84210526315789469</v>
      </c>
    </row>
    <row r="53" spans="15:24" x14ac:dyDescent="0.35">
      <c r="O53" s="17" t="s">
        <v>13</v>
      </c>
      <c r="P53" s="15"/>
      <c r="Q53" s="15"/>
      <c r="R53" s="43"/>
      <c r="V53" s="17" t="s">
        <v>13</v>
      </c>
      <c r="W53" s="15">
        <v>48</v>
      </c>
      <c r="X53" s="45"/>
    </row>
    <row r="54" spans="15:24" x14ac:dyDescent="0.35">
      <c r="O54" s="18" t="s">
        <v>14</v>
      </c>
      <c r="P54" s="16"/>
      <c r="Q54" s="16"/>
      <c r="R54" s="44"/>
      <c r="V54" s="18" t="s">
        <v>14</v>
      </c>
      <c r="W54" s="16">
        <v>9</v>
      </c>
      <c r="X54" s="45"/>
    </row>
    <row r="55" spans="15:24" x14ac:dyDescent="0.35">
      <c r="V55" s="8" t="s">
        <v>64</v>
      </c>
      <c r="W55" s="14">
        <f>SUM(W56:W57)</f>
        <v>7</v>
      </c>
      <c r="X55" s="45">
        <f>W56/W55</f>
        <v>1</v>
      </c>
    </row>
    <row r="56" spans="15:24" x14ac:dyDescent="0.35">
      <c r="V56" s="17" t="s">
        <v>13</v>
      </c>
      <c r="W56" s="15">
        <v>7</v>
      </c>
      <c r="X56" s="45"/>
    </row>
    <row r="57" spans="15:24" x14ac:dyDescent="0.35">
      <c r="O57" s="3" t="s">
        <v>20</v>
      </c>
      <c r="P57" s="3"/>
      <c r="Q57" s="3"/>
      <c r="R57" s="9">
        <f>SUM(P41,P44,P47,P50,P53)</f>
        <v>6</v>
      </c>
      <c r="V57" s="18" t="s">
        <v>14</v>
      </c>
      <c r="W57" s="16"/>
      <c r="X57" s="45"/>
    </row>
    <row r="58" spans="15:24" x14ac:dyDescent="0.35">
      <c r="O58" s="3" t="s">
        <v>21</v>
      </c>
      <c r="P58" s="3"/>
      <c r="Q58" s="3"/>
      <c r="R58" s="9">
        <f>SUM(P42,P45,P48,P51,P54)</f>
        <v>1</v>
      </c>
      <c r="V58" s="8" t="s">
        <v>44</v>
      </c>
      <c r="W58" s="14">
        <f>SUM(W59:W60)</f>
        <v>3</v>
      </c>
      <c r="X58" s="45">
        <f>W59/W58</f>
        <v>1</v>
      </c>
    </row>
    <row r="59" spans="15:24" x14ac:dyDescent="0.35">
      <c r="V59" s="17" t="s">
        <v>13</v>
      </c>
      <c r="W59" s="15">
        <v>3</v>
      </c>
      <c r="X59" s="45"/>
    </row>
    <row r="60" spans="15:24" x14ac:dyDescent="0.35">
      <c r="V60" s="18" t="s">
        <v>14</v>
      </c>
      <c r="W60" s="16"/>
      <c r="X60" s="45"/>
    </row>
    <row r="61" spans="15:24" x14ac:dyDescent="0.35">
      <c r="V61" s="8" t="s">
        <v>41</v>
      </c>
      <c r="W61" s="14"/>
      <c r="X61" s="45"/>
    </row>
    <row r="62" spans="15:24" x14ac:dyDescent="0.35">
      <c r="V62" s="17" t="s">
        <v>13</v>
      </c>
      <c r="W62" s="15"/>
      <c r="X62" s="45"/>
    </row>
    <row r="63" spans="15:24" x14ac:dyDescent="0.35">
      <c r="V63" s="18" t="s">
        <v>14</v>
      </c>
      <c r="W63" s="16"/>
      <c r="X63" s="45"/>
    </row>
    <row r="64" spans="15:24" x14ac:dyDescent="0.35">
      <c r="V64" s="8" t="s">
        <v>36</v>
      </c>
      <c r="W64" s="14">
        <f>SUM(W65:W66)</f>
        <v>18</v>
      </c>
      <c r="X64" s="45">
        <f>W65/W64</f>
        <v>0.88888888888888884</v>
      </c>
    </row>
    <row r="65" spans="22:24" x14ac:dyDescent="0.35">
      <c r="V65" s="17" t="s">
        <v>13</v>
      </c>
      <c r="W65" s="15">
        <v>16</v>
      </c>
      <c r="X65" s="45"/>
    </row>
    <row r="66" spans="22:24" x14ac:dyDescent="0.35">
      <c r="V66" s="18" t="s">
        <v>14</v>
      </c>
      <c r="W66" s="16">
        <v>2</v>
      </c>
      <c r="X66" s="45"/>
    </row>
    <row r="69" spans="22:24" x14ac:dyDescent="0.35">
      <c r="W69" s="3" t="s">
        <v>20</v>
      </c>
      <c r="X69" s="9">
        <f>SUM(W53,W56,W62,W65,W50,W47,W59)</f>
        <v>125</v>
      </c>
    </row>
    <row r="70" spans="22:24" x14ac:dyDescent="0.35">
      <c r="W70" s="3" t="s">
        <v>21</v>
      </c>
      <c r="X70" s="9">
        <f>SUM(W54,W57,W63,W66,W51,W48,W60)</f>
        <v>21</v>
      </c>
    </row>
  </sheetData>
  <sheetProtection algorithmName="SHA-512" hashValue="4oD7zZk3t7XxYdMu3vDQKU2xla7kMOZGcCLnjVZFNuVgVb++yx/qKBVuHH2s0/ryIXhz1ChlRbDTzzH2lF6SFw==" saltValue="pHaNxDhlmRrDIMyG7r6zAQ==" spinCount="100000" sheet="1" objects="1" scenarios="1"/>
  <mergeCells count="41">
    <mergeCell ref="AH8:AJ8"/>
    <mergeCell ref="AH9:AJ9"/>
    <mergeCell ref="AH23:AJ23"/>
    <mergeCell ref="AH22:AJ22"/>
    <mergeCell ref="AH5:AJ5"/>
    <mergeCell ref="AH15:AJ15"/>
    <mergeCell ref="AH17:AJ17"/>
    <mergeCell ref="AH19:AJ19"/>
    <mergeCell ref="AH20:AJ20"/>
    <mergeCell ref="AH7:AJ7"/>
    <mergeCell ref="X64:X66"/>
    <mergeCell ref="U43:AB43"/>
    <mergeCell ref="X46:X48"/>
    <mergeCell ref="AH25:AJ25"/>
    <mergeCell ref="AH21:AJ21"/>
    <mergeCell ref="AH24:AJ24"/>
    <mergeCell ref="X49:X51"/>
    <mergeCell ref="X52:X54"/>
    <mergeCell ref="X55:X57"/>
    <mergeCell ref="X61:X63"/>
    <mergeCell ref="R46:R48"/>
    <mergeCell ref="R52:R54"/>
    <mergeCell ref="R49:R51"/>
    <mergeCell ref="X58:X60"/>
    <mergeCell ref="AH6:AJ6"/>
    <mergeCell ref="AH10:AJ10"/>
    <mergeCell ref="AH11:AJ11"/>
    <mergeCell ref="AH13:AJ13"/>
    <mergeCell ref="U23:AA23"/>
    <mergeCell ref="N20:T20"/>
    <mergeCell ref="R43:R45"/>
    <mergeCell ref="N37:T37"/>
    <mergeCell ref="R40:R42"/>
    <mergeCell ref="AH14:AJ14"/>
    <mergeCell ref="AH16:AJ16"/>
    <mergeCell ref="AH18:AJ18"/>
    <mergeCell ref="B1:H1"/>
    <mergeCell ref="B3:H3"/>
    <mergeCell ref="N2:T2"/>
    <mergeCell ref="AH3:AN3"/>
    <mergeCell ref="V2:AE2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16CD0D-7AF8-4D5D-80E8-1802BFED80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2FA11A-3FF1-467D-A35C-4C8916D60318}">
  <ds:schemaRefs>
    <ds:schemaRef ds:uri="ec9fe809-b99d-4e41-a094-de16cee63433"/>
    <ds:schemaRef ds:uri="http://schemas.microsoft.com/office/2006/documentManagement/types"/>
    <ds:schemaRef ds:uri="96473a00-8e64-496a-bc71-826a530469eb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90843FE-AC39-46BB-91CD-F4FD463EE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2025-06-27T10:52:09Z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