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7" documentId="13_ncr:1_{4B252C8F-9B70-4543-BB1A-94CFE33D282A}" xr6:coauthVersionLast="47" xr6:coauthVersionMax="47" xr10:uidLastSave="{CFAF745B-A5E1-46AF-B1DE-33091308F241}"/>
  <workbookProtection workbookAlgorithmName="SHA-512" workbookHashValue="h3R+VpT9YbiS9g3qDdUQuHVXlXfL9BswCVqeNbnSMyLwRl+tf+gfCLY0yJDUZFrDrTnHBOIRcXQIoF1Fi58ZIA==" workbookSaltValue="9Bek5EmPB9tCPVJ6CZ30E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H43" i="18" s="1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K43" i="18" s="1"/>
  <c r="J11" i="18"/>
  <c r="J43" i="18" s="1"/>
  <c r="I11" i="18"/>
  <c r="I43" i="18" s="1"/>
  <c r="H11" i="18"/>
  <c r="G11" i="18"/>
  <c r="F11" i="18"/>
  <c r="E11" i="18"/>
  <c r="D11" i="18"/>
  <c r="D123" i="18"/>
  <c r="E82" i="18"/>
  <c r="D82" i="18"/>
  <c r="L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E186733-2B1C-4201-BC23-95FFB40789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F073B59-1BB6-4DDE-A0A8-8F93FB6AF3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3D922D7-92F6-40BE-BEBD-6F143BF95A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5BD5E19-C9C5-472D-B21E-915F4345F5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3BAF050-F160-42EE-A7BC-2B4D36FE91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47AB3FF-1AF5-4167-BEA9-0F0201DCFD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7FCCFE5-97FB-49B4-8638-0305A2CA52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D8006FA-BD3C-40E4-BF06-62D8E31F56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4D5D007-F0AF-48E3-9C63-313B8CA81E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164AB5A-D0AA-46AA-B8C6-A68362810B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6A4EDD5-9C03-4182-8D69-22789DF813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20CC1D7-3914-4D27-BC2F-77771F7358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257EAD8-8DF6-43B7-A6CE-8DA1FDD2F2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E421BA-8E80-47A0-BCDE-C47E20570F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7E09769-5D14-4C6A-973E-B2CF4E0B0E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92207A4-D6E0-4F77-B3E4-5E851126A9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CDBD774-97E7-472A-A318-05B456A879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403DECB-BBA5-43A9-8516-6D5038F922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4DF874-5EFC-44AE-BD3D-014399A6FC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9814ED4-1263-44E4-B0A3-EE3B9DDDBE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60BF3E0-63F0-453A-A6A5-96784A0EA4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A71EB34-1B44-4EE7-B16A-9C2E232E3D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B697F37-BEF6-4FA4-9CEB-3CE284F57F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4BAEACC-6BE1-40CC-8B54-15A626A1F7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93602D7-0CF2-4E9D-828B-CD608675AB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83461CA-9AE7-45AC-9FBF-A9F552B855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B9E4A34-DD88-43AC-A280-C8E54AEC81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0713599-69F8-4F73-96C8-1752EE6A79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BCECC2F-A434-47E0-8DD6-1A1D86EB4F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F11CCAB-D0D5-436D-83C8-73291024A2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0702E78-A348-4C52-8338-5664AC5C88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3D76EB-3C20-4C06-AFA1-D0AD24DB1E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<sst xmlns="http://schemas.openxmlformats.org/spreadsheetml/2006/main" count="2582" uniqueCount="1527">
  <si>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</si>
  <si>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</si>
  <si>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</si>
  <si>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</si>
  <si>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</si>
  <si>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</si>
  <si>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</si>
  <si>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Zaragoza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</si>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</sst>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E73DA910-78D6-4B76-B3DF-50C6C5BF7B02}"/>
    <cellStyle name="Normal" xfId="0" builtinId="0"/>
    <cellStyle name="Normal 2" xfId="1" xr:uid="{B9D531B3-4FC5-4D31-98C3-25B4BE996955}"/>
    <cellStyle name="Normal 3" xfId="3" xr:uid="{FE71FB26-60AA-4EEA-9C29-1F18F7358B5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6A-4525-8795-D24E3723AE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6A-4525-8795-D24E3723A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7106</c:v>
                </c:pt>
                <c:pt idx="1">
                  <c:v>20485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A-4525-8795-D24E3723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3-44C5-AA2B-E8A7DDEF0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B3-44C5-AA2B-E8A7DDEF0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B3-44C5-AA2B-E8A7DDEF097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3-44C5-AA2B-E8A7DDEF097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1176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3-44C5-AA2B-E8A7DDEF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6F-4787-96D6-954AF8C62F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6F-4787-96D6-954AF8C62F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6F-4787-96D6-954AF8C62F5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F-4787-96D6-954AF8C62F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F-4787-96D6-954AF8C6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F0-44E6-9C89-8EAA8812CF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F0-44E6-9C89-8EAA8812CFE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0-44E6-9C89-8EAA8812C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0-44E6-9C89-8EAA8812C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6-47BF-A313-59D335949E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66-47BF-A313-59D335949E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12669</c:v>
                </c:pt>
                <c:pt idx="1">
                  <c:v>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6-47BF-A313-59D335949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2100</c:v>
              </c:pt>
              <c:pt idx="1">
                <c:v>3770</c:v>
              </c:pt>
              <c:pt idx="2">
                <c:v>49</c:v>
              </c:pt>
              <c:pt idx="3">
                <c:v>6</c:v>
              </c:pt>
              <c:pt idx="4">
                <c:v>1181</c:v>
              </c:pt>
            </c:numLit>
          </c:val>
          <c:extLst>
            <c:ext xmlns:c16="http://schemas.microsoft.com/office/drawing/2014/chart" uri="{C3380CC4-5D6E-409C-BE32-E72D297353CC}">
              <c16:uniqueId val="{00000000-D66B-458E-AE22-0DD6FE68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1682</c:v>
              </c:pt>
              <c:pt idx="1">
                <c:v>2662</c:v>
              </c:pt>
              <c:pt idx="2">
                <c:v>71</c:v>
              </c:pt>
              <c:pt idx="3">
                <c:v>40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440-4FF6-9CF8-A842E98B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54</c:v>
              </c:pt>
              <c:pt idx="2">
                <c:v>1</c:v>
              </c:pt>
              <c:pt idx="3">
                <c:v>41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E21-4B32-8CD7-12201475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Archivadas</c:v>
                </c:pt>
                <c:pt idx="1">
                  <c:v>Pendientes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92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BDDE-40FF-BB2C-5F45A55F0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2770</c:v>
              </c:pt>
              <c:pt idx="1">
                <c:v>69</c:v>
              </c:pt>
              <c:pt idx="2">
                <c:v>1671</c:v>
              </c:pt>
              <c:pt idx="3">
                <c:v>99</c:v>
              </c:pt>
              <c:pt idx="4">
                <c:v>29</c:v>
              </c:pt>
              <c:pt idx="5">
                <c:v>170</c:v>
              </c:pt>
              <c:pt idx="6">
                <c:v>4</c:v>
              </c:pt>
              <c:pt idx="7">
                <c:v>202</c:v>
              </c:pt>
              <c:pt idx="8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A2DB-436C-9630-194344D0B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58</c:v>
              </c:pt>
              <c:pt idx="2">
                <c:v>360</c:v>
              </c:pt>
              <c:pt idx="3">
                <c:v>381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3003-4C09-8F4C-80626B02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3B-4D81-9E2C-7671ED5F4E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3B-4D81-9E2C-7671ED5F4E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3B-4D81-9E2C-7671ED5F4E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640</c:v>
                </c:pt>
                <c:pt idx="1">
                  <c:v>683</c:v>
                </c:pt>
                <c:pt idx="2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B-4D81-9E2C-7671ED5F4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14303</c:v>
              </c:pt>
              <c:pt idx="1">
                <c:v>4668</c:v>
              </c:pt>
              <c:pt idx="2">
                <c:v>2007</c:v>
              </c:pt>
              <c:pt idx="3">
                <c:v>717</c:v>
              </c:pt>
              <c:pt idx="4">
                <c:v>146</c:v>
              </c:pt>
              <c:pt idx="5">
                <c:v>409</c:v>
              </c:pt>
              <c:pt idx="6">
                <c:v>7185</c:v>
              </c:pt>
              <c:pt idx="7">
                <c:v>117</c:v>
              </c:pt>
              <c:pt idx="8">
                <c:v>168</c:v>
              </c:pt>
              <c:pt idx="9">
                <c:v>282</c:v>
              </c:pt>
              <c:pt idx="10">
                <c:v>248</c:v>
              </c:pt>
              <c:pt idx="11">
                <c:v>1441</c:v>
              </c:pt>
              <c:pt idx="12">
                <c:v>899</c:v>
              </c:pt>
              <c:pt idx="13">
                <c:v>8014</c:v>
              </c:pt>
              <c:pt idx="14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EF50-4770-AA5B-8476E503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132</c:v>
              </c:pt>
              <c:pt idx="1">
                <c:v>1408</c:v>
              </c:pt>
              <c:pt idx="2">
                <c:v>156</c:v>
              </c:pt>
              <c:pt idx="3">
                <c:v>97</c:v>
              </c:pt>
              <c:pt idx="4">
                <c:v>801</c:v>
              </c:pt>
              <c:pt idx="5">
                <c:v>230</c:v>
              </c:pt>
              <c:pt idx="6">
                <c:v>241</c:v>
              </c:pt>
              <c:pt idx="7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39DB-4BA7-A80F-E8139876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</c:v>
              </c:pt>
              <c:pt idx="1">
                <c:v>412</c:v>
              </c:pt>
              <c:pt idx="2">
                <c:v>87</c:v>
              </c:pt>
              <c:pt idx="3">
                <c:v>44</c:v>
              </c:pt>
              <c:pt idx="4">
                <c:v>61</c:v>
              </c:pt>
              <c:pt idx="5">
                <c:v>685</c:v>
              </c:pt>
              <c:pt idx="6">
                <c:v>142</c:v>
              </c:pt>
              <c:pt idx="7">
                <c:v>18</c:v>
              </c:pt>
              <c:pt idx="8">
                <c:v>51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A6E-4C81-8FB2-5AE90FB7F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456</c:v>
              </c:pt>
              <c:pt idx="1">
                <c:v>399</c:v>
              </c:pt>
              <c:pt idx="2">
                <c:v>240</c:v>
              </c:pt>
              <c:pt idx="3">
                <c:v>75</c:v>
              </c:pt>
              <c:pt idx="4">
                <c:v>121</c:v>
              </c:pt>
              <c:pt idx="5">
                <c:v>1520</c:v>
              </c:pt>
              <c:pt idx="6">
                <c:v>61</c:v>
              </c:pt>
              <c:pt idx="7">
                <c:v>108</c:v>
              </c:pt>
              <c:pt idx="8">
                <c:v>64</c:v>
              </c:pt>
              <c:pt idx="9">
                <c:v>326</c:v>
              </c:pt>
              <c:pt idx="10">
                <c:v>401</c:v>
              </c:pt>
              <c:pt idx="11">
                <c:v>638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997B-4043-929E-D5B8DB16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358</c:v>
              </c:pt>
              <c:pt idx="1">
                <c:v>98</c:v>
              </c:pt>
              <c:pt idx="2">
                <c:v>176</c:v>
              </c:pt>
              <c:pt idx="3">
                <c:v>65</c:v>
              </c:pt>
              <c:pt idx="4">
                <c:v>83</c:v>
              </c:pt>
              <c:pt idx="5">
                <c:v>1002</c:v>
              </c:pt>
              <c:pt idx="6">
                <c:v>86</c:v>
              </c:pt>
              <c:pt idx="7">
                <c:v>245</c:v>
              </c:pt>
              <c:pt idx="8">
                <c:v>304</c:v>
              </c:pt>
              <c:pt idx="9">
                <c:v>364</c:v>
              </c:pt>
              <c:pt idx="10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51B6-412E-B9B8-EA98F26C4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5</c:v>
              </c:pt>
              <c:pt idx="2">
                <c:v>2</c:v>
              </c:pt>
              <c:pt idx="3">
                <c:v>45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5</c:v>
              </c:pt>
              <c:pt idx="9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5B9-4B78-83C4-8976E4E1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4</c:v>
              </c:pt>
              <c:pt idx="2">
                <c:v>7</c:v>
              </c:pt>
              <c:pt idx="3">
                <c:v>31</c:v>
              </c:pt>
              <c:pt idx="4">
                <c:v>2</c:v>
              </c:pt>
              <c:pt idx="5">
                <c:v>1</c:v>
              </c:pt>
              <c:pt idx="6">
                <c:v>5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C1F-4F63-856D-EAB812FA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E5-4127-BDF1-3F09EFB37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Seguridad Vial 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99-4898-B40A-CE4548C0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Administración Pública</c:v>
                </c:pt>
                <c:pt idx="1">
                  <c:v>Delitos electorales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26</c:v>
              </c:pt>
              <c:pt idx="2">
                <c:v>12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BA1F-48AC-B8B0-077D38FB1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E5-482B-8C0D-95CADF209E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E5-482B-8C0D-95CADF209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1595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5-482B-8C0D-95CADF20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Libertad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7D-4850-BAB3-94E2F20F2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249</c:v>
              </c:pt>
              <c:pt idx="1">
                <c:v>603</c:v>
              </c:pt>
              <c:pt idx="2">
                <c:v>158</c:v>
              </c:pt>
              <c:pt idx="3">
                <c:v>63</c:v>
              </c:pt>
              <c:pt idx="4">
                <c:v>678</c:v>
              </c:pt>
              <c:pt idx="5">
                <c:v>977</c:v>
              </c:pt>
              <c:pt idx="6">
                <c:v>268</c:v>
              </c:pt>
              <c:pt idx="7">
                <c:v>221</c:v>
              </c:pt>
              <c:pt idx="8">
                <c:v>237</c:v>
              </c:pt>
              <c:pt idx="9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B33F-4AA8-A99A-E8FFA171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77-4871-9FB7-76933F1356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77-4871-9FB7-76933F1356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77-4871-9FB7-76933F1356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77-4871-9FB7-76933F1356F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7-4871-9FB7-76933F1356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7-4871-9FB7-76933F135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9</c:v>
                </c:pt>
                <c:pt idx="1">
                  <c:v>77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7-4871-9FB7-76933F13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86-4D67-8A47-BDBF9352FB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86-4D67-8A47-BDBF9352FB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86-4D67-8A47-BDBF9352FB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86-4D67-8A47-BDBF9352FB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786-4D67-8A47-BDBF9352FBC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6-4D67-8A47-BDBF9352FBC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6-4D67-8A47-BDBF9352FB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86-4D67-8A47-BDBF9352FB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86-4D67-8A47-BDBF9352FB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38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86-4D67-8A47-BDBF9352F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1947</c:v>
              </c:pt>
              <c:pt idx="1">
                <c:v>193</c:v>
              </c:pt>
              <c:pt idx="2">
                <c:v>200</c:v>
              </c:pt>
              <c:pt idx="3">
                <c:v>677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06AA-4F79-B802-ECE064CF7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802</c:v>
              </c:pt>
              <c:pt idx="1">
                <c:v>288</c:v>
              </c:pt>
              <c:pt idx="2">
                <c:v>39</c:v>
              </c:pt>
              <c:pt idx="3">
                <c:v>559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EA4F-4FEB-9E8B-7AF21AF6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112</c:v>
              </c:pt>
              <c:pt idx="2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0-0015-4D0C-A770-8A53F2169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655</c:v>
              </c:pt>
              <c:pt idx="1">
                <c:v>91</c:v>
              </c:pt>
              <c:pt idx="2">
                <c:v>35</c:v>
              </c:pt>
              <c:pt idx="3">
                <c:v>419</c:v>
              </c:pt>
              <c:pt idx="4">
                <c:v>86</c:v>
              </c:pt>
              <c:pt idx="5">
                <c:v>9</c:v>
              </c:pt>
              <c:pt idx="6">
                <c:v>14</c:v>
              </c:pt>
              <c:pt idx="7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0B45-4AE9-B900-CCC142BB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81</c:v>
              </c:pt>
              <c:pt idx="1">
                <c:v>23</c:v>
              </c:pt>
              <c:pt idx="2">
                <c:v>3</c:v>
              </c:pt>
              <c:pt idx="3">
                <c:v>82</c:v>
              </c:pt>
              <c:pt idx="4">
                <c:v>112</c:v>
              </c:pt>
              <c:pt idx="5">
                <c:v>290</c:v>
              </c:pt>
              <c:pt idx="6">
                <c:v>58</c:v>
              </c:pt>
              <c:pt idx="7">
                <c:v>10</c:v>
              </c:pt>
              <c:pt idx="8">
                <c:v>12</c:v>
              </c:pt>
              <c:pt idx="9">
                <c:v>55</c:v>
              </c:pt>
              <c:pt idx="10">
                <c:v>35</c:v>
              </c:pt>
              <c:pt idx="11">
                <c:v>109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90F-41F0-81FC-D219C239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262</c:v>
              </c:pt>
              <c:pt idx="1">
                <c:v>138</c:v>
              </c:pt>
              <c:pt idx="2">
                <c:v>1809</c:v>
              </c:pt>
              <c:pt idx="3">
                <c:v>26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E57-4763-9039-E7CAC65F7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0A-44E9-A597-1624C01DE6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0A-44E9-A597-1624C01DE6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2683</c:v>
                </c:pt>
                <c:pt idx="1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A-44E9-A597-1624C01D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CB-4590-8513-B90FC77D8E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CB-4590-8513-B90FC77D8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B-4590-8513-B90FC77D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3-402B-878F-585400544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D3-402B-878F-5854005440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D3-402B-878F-5854005440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D3-402B-878F-5854005440A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D3-402B-878F-5854005440A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19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D3-402B-878F-5854005440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</c:v>
              </c:pt>
              <c:pt idx="1">
                <c:v>4</c:v>
              </c:pt>
              <c:pt idx="2">
                <c:v>6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CB3-4775-AB86-AC9E53281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78</c:v>
              </c:pt>
              <c:pt idx="1">
                <c:v>2</c:v>
              </c:pt>
              <c:pt idx="2">
                <c:v>2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9983-4C74-BD97-CD2B22AF6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26</c:v>
              </c:pt>
              <c:pt idx="2">
                <c:v>23</c:v>
              </c:pt>
              <c:pt idx="3">
                <c:v>41</c:v>
              </c:pt>
              <c:pt idx="4">
                <c:v>68</c:v>
              </c:pt>
              <c:pt idx="5">
                <c:v>18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322-4E64-9297-692F6C168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0E-48BB-9001-AA9C347FE3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0E-48BB-9001-AA9C347FE3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194</c:v>
                </c:pt>
                <c:pt idx="1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E-48BB-9001-AA9C347F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C8-4FB9-A6A9-4318008E5E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C8-4FB9-A6A9-4318008E5E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C8-4FB9-A6A9-4318008E5E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C8-4FB9-A6A9-4318008E5E0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8-4FB9-A6A9-4318008E5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91</c:v>
                </c:pt>
                <c:pt idx="1">
                  <c:v>230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C8-4FB9-A6A9-4318008E5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946</c:v>
              </c:pt>
              <c:pt idx="1">
                <c:v>641</c:v>
              </c:pt>
              <c:pt idx="2">
                <c:v>6</c:v>
              </c:pt>
              <c:pt idx="3">
                <c:v>1</c:v>
              </c:pt>
              <c:pt idx="4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0-F3D5-47F1-862D-8478C31B1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636</c:v>
              </c:pt>
              <c:pt idx="1">
                <c:v>371</c:v>
              </c:pt>
              <c:pt idx="2">
                <c:v>5</c:v>
              </c:pt>
              <c:pt idx="3">
                <c:v>1</c:v>
              </c:pt>
              <c:pt idx="4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14B0-4BAC-B6F5-AF6375045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6A-4CFC-80E1-4F5AB97728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6A-4CFC-80E1-4F5AB97728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1068</c:v>
                </c:pt>
                <c:pt idx="1">
                  <c:v>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A-4CFC-80E1-4F5AB9772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157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D1E-4229-908F-18CD6749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CC9-4CF4-AB15-E97A90C3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88F-4022-82FD-34B2C833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0B5-440B-9BB0-3E2CDD82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B5-4395-BB04-58B755E4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105</c:v>
              </c:pt>
              <c:pt idx="2">
                <c:v>25</c:v>
              </c:pt>
              <c:pt idx="3">
                <c:v>3</c:v>
              </c:pt>
              <c:pt idx="4">
                <c:v>8</c:v>
              </c:pt>
              <c:pt idx="5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5C27-4FDA-943B-C0550102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401</c:v>
              </c:pt>
              <c:pt idx="2">
                <c:v>12</c:v>
              </c:pt>
              <c:pt idx="3">
                <c:v>1</c:v>
              </c:pt>
              <c:pt idx="4">
                <c:v>21</c:v>
              </c:pt>
              <c:pt idx="5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73C4-4FF1-9B1D-0922B417C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355</c:v>
              </c:pt>
              <c:pt idx="2">
                <c:v>8</c:v>
              </c:pt>
              <c:pt idx="3">
                <c:v>16</c:v>
              </c:pt>
              <c:pt idx="4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A576-48D6-A529-05477FE2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37</c:v>
              </c:pt>
              <c:pt idx="2">
                <c:v>10</c:v>
              </c:pt>
              <c:pt idx="3">
                <c:v>1</c:v>
              </c:pt>
              <c:pt idx="4">
                <c:v>5</c:v>
              </c:pt>
              <c:pt idx="5">
                <c:v>52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46-4396-9DD1-03D1B4BF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4C-42D7-82DC-6838F87BA1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4C-42D7-82DC-6838F87BA1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73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C-42D7-82DC-6838F87B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29</c:v>
              </c:pt>
              <c:pt idx="2">
                <c:v>10</c:v>
              </c:pt>
              <c:pt idx="3">
                <c:v>1</c:v>
              </c:pt>
              <c:pt idx="4">
                <c:v>4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7573-4A35-A87B-6216302A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CE-476F-86C7-3371DDB8A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505</c:v>
              </c:pt>
              <c:pt idx="2">
                <c:v>15</c:v>
              </c:pt>
              <c:pt idx="3">
                <c:v>18</c:v>
              </c:pt>
              <c:pt idx="4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0-6B2B-4EF8-AF8A-19C2907D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1AC-4690-9175-3496D79E0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Delitos Leves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817-4C02-874D-422D4438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C46-493E-851B-B5C5A873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38A-4820-84F5-E8A3D94EC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8A-490F-80B5-3CE09EF3B2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8A-490F-80B5-3CE09EF3B2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A-490F-80B5-3CE09EF3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0-45E3-AFA8-ED48EB28A3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0-45E3-AFA8-ED48EB28A3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90-45E3-AFA8-ED48EB28A35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90-45E3-AFA8-ED48EB28A3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0-45E3-AFA8-ED48EB28A3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0-45E3-AFA8-ED48EB28A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34-4189-BD3E-936905C7A5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34-4189-BD3E-936905C7A5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368</c:v>
                </c:pt>
                <c:pt idx="1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4-4189-BD3E-936905C7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597FDB5-D241-498D-9426-49567FF01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6040699-DC4A-4BA0-8BB6-F5BB8BAB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B5EC8AD-DC46-405C-9795-FAB4C2F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1F27BCC-E9E1-410B-996F-CF2EFB988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8FA8850-CDCA-484B-8C14-71A53811E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143AEB6-B123-41F8-AF0F-61541D814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52186E3-C245-4B8B-BA19-45661FB7D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0BFCD69-BDBB-40C1-84CA-EF36C6B10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7FB8C23-4CB4-403F-AEE6-C9FC45753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5C198DA-6D98-4CA8-B520-9EBB093A4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A390130-62E2-4BB6-AD3A-18AF2A91E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E35248F-FCF3-4D44-9804-B2D3FB1A3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A5DDB66-0CC5-457C-945D-975FF038B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14CFFB0-0F14-1DEC-C7B6-CCB2FE580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69850</xdr:colOff>
      <xdr:row>6</xdr:row>
      <xdr:rowOff>257175</xdr:rowOff>
    </xdr:from>
    <xdr:to>
      <xdr:col>21</xdr:col>
      <xdr:colOff>514350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E9446A4-1C30-5DD7-954E-CC0DDF3AA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136525</xdr:colOff>
      <xdr:row>8</xdr:row>
      <xdr:rowOff>0</xdr:rowOff>
    </xdr:from>
    <xdr:to>
      <xdr:col>53</xdr:col>
      <xdr:colOff>260350</xdr:colOff>
      <xdr:row>17</xdr:row>
      <xdr:rowOff>66675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9B7CFE5-6FE6-AA88-2741-1036F9A07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7</xdr:row>
      <xdr:rowOff>98425</xdr:rowOff>
    </xdr:from>
    <xdr:to>
      <xdr:col>60</xdr:col>
      <xdr:colOff>390525</xdr:colOff>
      <xdr:row>17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51EE49A-D3FB-3AAA-46A9-EE90983FA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19</xdr:row>
      <xdr:rowOff>57150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DACB41A-3F7C-7C62-39FC-23ABC37A5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0CC57C9-66AA-E900-C800-B0DE46766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23</xdr:row>
      <xdr:rowOff>19049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E1D46CD-AC47-6543-F4C0-EC415510E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BDA1C0B-68DD-057D-17C0-ECA03828A4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516DC17-107B-541D-E6D0-031339E0E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012F23E-1BBC-21FB-BF6B-ECCEE4DA24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41A778B-25E5-2AD0-9FBE-E659CDDA8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C43895A-AE3F-7069-9AE2-6B039BD7F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47BDFD5-439B-8912-FD3A-610CBDB85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C8A04D3-EBFF-9831-FA4B-AE7D1EB46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F3A5CFE-3EF2-256D-A7E8-77765DF29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39B45FB-66AB-EE17-0346-12727771A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19C5089-1BD7-AD2B-F4FE-8037B332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4E9BCD8-689D-7C0D-703E-F254E10F1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416E15-9CCE-416E-B0F6-6808C85D9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2FAB68-EBEB-4794-9E8E-B9E44A52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0CB5DFB-C809-C05C-CF07-F7D46EFB3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B9A773C-3C82-2E13-214E-0D452A3FB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165100</xdr:colOff>
      <xdr:row>9</xdr:row>
      <xdr:rowOff>53975</xdr:rowOff>
    </xdr:from>
    <xdr:to>
      <xdr:col>13</xdr:col>
      <xdr:colOff>1352550</xdr:colOff>
      <xdr:row>23</xdr:row>
      <xdr:rowOff>98425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598F174-5A3C-931F-12FB-1E7DE8FB4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EC24016-81A0-6CB8-E842-F73B88CF8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3EECB3FE-F920-5653-9BBC-F5EDD62AE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A04C97E-7CB1-64BD-DC76-00255A79F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277E9FC-770C-4781-8506-F67BD9779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F5A0B5E-003D-43ED-985E-07FA6F699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13A444F-3DB7-2524-7AFC-9B89990492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4ADEF3A-3897-5CED-7E4E-46927EBE4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5881D57-B985-5907-BE8E-93A2897E7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A49257-1C13-4A4E-94C8-42A6E7A55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81EABB9-1F73-468B-AE0F-F34DBAC2D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C59E8A1-FC8F-BAF0-052E-51EEDE0D7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BF84521-8F29-EF6C-0B2B-14E651E89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FE657A4-931A-43F0-B98E-1FE4B3B12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DA05CF9-9F20-40F1-9CE3-C33E36FC9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078A4B9-FD0D-25D1-7A56-3B71C32DA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8A2F969-DB6A-CA8E-1BB7-9DAE38068C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0A9B5BA-2116-4165-FE2A-DED4EBCB7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B957CB0-A3DF-76BA-E891-8B7AB0E92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863EC7D-B9BA-5775-8436-C1E1DB155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65D33B7-2BEA-C339-080F-E4AB9B911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EF25E4D-474D-B0A9-B2F7-56D92E600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2D3E5E9-ED97-93A9-79C4-8DB1A538E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16E029D-7A2A-0ECF-82C7-093AFBEF7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9719F29-0BA2-AFA8-FCF9-2D9795614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5FA9ED4B-91EE-7202-7DB1-62ABA0C05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599C6D0-64C4-EA1D-5D4E-429246F71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2AC42AF-20F0-C98B-F8A7-E8EC0A4A7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55E7136-1FA4-895F-01E1-1FAA580D8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19F3967-5B7C-246A-2296-840794D47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BE72025-4F8C-CA72-C149-560951A72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tqO+xNmfGzoWpZ+nDqI2Jid7rhTQSFsl3VimadLfR1/7bOepCErrBIOxTw/6eG0AyoCa7y6kxxk8iPbItPGj3g==" saltValue="wGuvimz8K1uH652iJXQrQ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2</v>
      </c>
      <c r="D5" s="14">
        <v>0</v>
      </c>
      <c r="E5" s="22">
        <v>0</v>
      </c>
    </row>
    <row r="6" spans="1:5" x14ac:dyDescent="0.25">
      <c r="A6" s="21" t="s">
        <v>1185</v>
      </c>
      <c r="B6" s="16"/>
      <c r="C6" s="14">
        <v>0</v>
      </c>
      <c r="D6" s="14">
        <v>0</v>
      </c>
      <c r="E6" s="22">
        <v>0</v>
      </c>
    </row>
    <row r="7" spans="1:5" x14ac:dyDescent="0.25">
      <c r="A7" s="21" t="s">
        <v>1186</v>
      </c>
      <c r="B7" s="16"/>
      <c r="C7" s="14">
        <v>0</v>
      </c>
      <c r="D7" s="14">
        <v>0</v>
      </c>
      <c r="E7" s="22">
        <v>0</v>
      </c>
    </row>
    <row r="8" spans="1:5" x14ac:dyDescent="0.25">
      <c r="A8" s="21" t="s">
        <v>1187</v>
      </c>
      <c r="B8" s="16"/>
      <c r="C8" s="14">
        <v>4</v>
      </c>
      <c r="D8" s="14">
        <v>0</v>
      </c>
      <c r="E8" s="22">
        <v>2</v>
      </c>
    </row>
    <row r="9" spans="1:5" x14ac:dyDescent="0.25">
      <c r="A9" s="21" t="s">
        <v>615</v>
      </c>
      <c r="B9" s="16"/>
      <c r="C9" s="14">
        <v>0</v>
      </c>
      <c r="D9" s="14">
        <v>0</v>
      </c>
      <c r="E9" s="22">
        <v>0</v>
      </c>
    </row>
    <row r="10" spans="1:5" x14ac:dyDescent="0.25">
      <c r="A10" s="21" t="s">
        <v>1188</v>
      </c>
      <c r="B10" s="16"/>
      <c r="C10" s="14">
        <v>0</v>
      </c>
      <c r="D10" s="14">
        <v>0</v>
      </c>
      <c r="E10" s="22">
        <v>0</v>
      </c>
    </row>
    <row r="11" spans="1:5" x14ac:dyDescent="0.25">
      <c r="A11" s="195" t="s">
        <v>956</v>
      </c>
      <c r="B11" s="196"/>
      <c r="C11" s="30">
        <v>6</v>
      </c>
      <c r="D11" s="30">
        <v>0</v>
      </c>
      <c r="E11" s="30">
        <v>2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2">
        <v>0</v>
      </c>
    </row>
    <row r="15" spans="1:5" x14ac:dyDescent="0.25">
      <c r="A15" s="21" t="s">
        <v>1191</v>
      </c>
      <c r="B15" s="16"/>
      <c r="C15" s="22">
        <v>0</v>
      </c>
    </row>
    <row r="16" spans="1:5" x14ac:dyDescent="0.25">
      <c r="A16" s="21" t="s">
        <v>1192</v>
      </c>
      <c r="B16" s="16"/>
      <c r="C16" s="22">
        <v>0</v>
      </c>
    </row>
    <row r="17" spans="1:3" x14ac:dyDescent="0.25">
      <c r="A17" s="195" t="s">
        <v>956</v>
      </c>
      <c r="B17" s="196"/>
      <c r="C17" s="30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2">
        <v>0</v>
      </c>
    </row>
    <row r="22" spans="1:3" x14ac:dyDescent="0.25">
      <c r="A22" s="21" t="s">
        <v>1185</v>
      </c>
      <c r="B22" s="16"/>
      <c r="C22" s="22">
        <v>1</v>
      </c>
    </row>
    <row r="23" spans="1:3" x14ac:dyDescent="0.25">
      <c r="A23" s="21" t="s">
        <v>1186</v>
      </c>
      <c r="B23" s="16"/>
      <c r="C23" s="22">
        <v>0</v>
      </c>
    </row>
    <row r="24" spans="1:3" x14ac:dyDescent="0.25">
      <c r="A24" s="21" t="s">
        <v>1187</v>
      </c>
      <c r="B24" s="16"/>
      <c r="C24" s="22">
        <v>0</v>
      </c>
    </row>
    <row r="25" spans="1:3" x14ac:dyDescent="0.25">
      <c r="A25" s="21" t="s">
        <v>615</v>
      </c>
      <c r="B25" s="16"/>
      <c r="C25" s="22">
        <v>0</v>
      </c>
    </row>
    <row r="26" spans="1:3" x14ac:dyDescent="0.25">
      <c r="A26" s="21" t="s">
        <v>1188</v>
      </c>
      <c r="B26" s="16"/>
      <c r="C26" s="22">
        <v>5</v>
      </c>
    </row>
    <row r="27" spans="1:3" x14ac:dyDescent="0.25">
      <c r="A27" s="195" t="s">
        <v>956</v>
      </c>
      <c r="B27" s="196"/>
      <c r="C27" s="30">
        <v>6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/>
    </row>
    <row r="32" spans="1:3" x14ac:dyDescent="0.25">
      <c r="A32" s="21" t="s">
        <v>1029</v>
      </c>
      <c r="B32" s="16"/>
      <c r="C32" s="23"/>
    </row>
    <row r="33" spans="1:3" x14ac:dyDescent="0.25">
      <c r="A33" s="21" t="s">
        <v>1194</v>
      </c>
      <c r="B33" s="16"/>
      <c r="C33" s="23"/>
    </row>
    <row r="34" spans="1:3" x14ac:dyDescent="0.25">
      <c r="A34" s="21" t="s">
        <v>1127</v>
      </c>
      <c r="B34" s="16"/>
      <c r="C34" s="22">
        <v>2</v>
      </c>
    </row>
    <row r="35" spans="1:3" x14ac:dyDescent="0.25">
      <c r="A35" s="21" t="s">
        <v>1195</v>
      </c>
      <c r="B35" s="16"/>
      <c r="C35" s="22">
        <v>4</v>
      </c>
    </row>
    <row r="36" spans="1:3" x14ac:dyDescent="0.25">
      <c r="A36" s="21" t="s">
        <v>1031</v>
      </c>
      <c r="B36" s="16"/>
      <c r="C36" s="23"/>
    </row>
    <row r="37" spans="1:3" x14ac:dyDescent="0.25">
      <c r="A37" s="21" t="s">
        <v>1032</v>
      </c>
      <c r="B37" s="16"/>
      <c r="C37" s="23"/>
    </row>
    <row r="38" spans="1:3" x14ac:dyDescent="0.25">
      <c r="A38" s="21" t="s">
        <v>1090</v>
      </c>
      <c r="B38" s="16"/>
      <c r="C38" s="23"/>
    </row>
    <row r="39" spans="1:3" x14ac:dyDescent="0.25">
      <c r="A39" s="21" t="s">
        <v>1091</v>
      </c>
      <c r="B39" s="16"/>
      <c r="C39" s="23"/>
    </row>
    <row r="40" spans="1:3" x14ac:dyDescent="0.25">
      <c r="A40" s="195" t="s">
        <v>956</v>
      </c>
      <c r="B40" s="196"/>
      <c r="C40" s="30">
        <v>6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/>
    </row>
    <row r="45" spans="1:3" x14ac:dyDescent="0.25">
      <c r="A45" s="21" t="s">
        <v>1185</v>
      </c>
      <c r="B45" s="16"/>
      <c r="C45" s="23"/>
    </row>
    <row r="46" spans="1:3" x14ac:dyDescent="0.25">
      <c r="A46" s="21" t="s">
        <v>1186</v>
      </c>
      <c r="B46" s="16"/>
      <c r="C46" s="23"/>
    </row>
    <row r="47" spans="1:3" x14ac:dyDescent="0.25">
      <c r="A47" s="21" t="s">
        <v>1187</v>
      </c>
      <c r="B47" s="16"/>
      <c r="C47" s="23"/>
    </row>
    <row r="48" spans="1:3" x14ac:dyDescent="0.25">
      <c r="A48" s="21" t="s">
        <v>615</v>
      </c>
      <c r="B48" s="16"/>
      <c r="C48" s="23"/>
    </row>
    <row r="49" spans="1:3" x14ac:dyDescent="0.25">
      <c r="A49" s="21" t="s">
        <v>1188</v>
      </c>
      <c r="B49" s="16"/>
      <c r="C49" s="23"/>
    </row>
    <row r="50" spans="1:3" x14ac:dyDescent="0.25">
      <c r="A50" s="195" t="s">
        <v>956</v>
      </c>
      <c r="B50" s="196"/>
      <c r="C50" s="46"/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2" t="s">
        <v>1184</v>
      </c>
      <c r="B53" s="13" t="s">
        <v>81</v>
      </c>
      <c r="C53" s="23"/>
    </row>
    <row r="54" spans="1:3" x14ac:dyDescent="0.25">
      <c r="A54" s="174"/>
      <c r="B54" s="13" t="s">
        <v>82</v>
      </c>
      <c r="C54" s="23"/>
    </row>
    <row r="55" spans="1:3" x14ac:dyDescent="0.25">
      <c r="A55" s="172" t="s">
        <v>1185</v>
      </c>
      <c r="B55" s="13" t="s">
        <v>81</v>
      </c>
      <c r="C55" s="22">
        <v>1</v>
      </c>
    </row>
    <row r="56" spans="1:3" x14ac:dyDescent="0.25">
      <c r="A56" s="174"/>
      <c r="B56" s="13" t="s">
        <v>82</v>
      </c>
      <c r="C56" s="23"/>
    </row>
    <row r="57" spans="1:3" x14ac:dyDescent="0.25">
      <c r="A57" s="172" t="s">
        <v>1186</v>
      </c>
      <c r="B57" s="13" t="s">
        <v>81</v>
      </c>
      <c r="C57" s="23"/>
    </row>
    <row r="58" spans="1:3" x14ac:dyDescent="0.25">
      <c r="A58" s="174"/>
      <c r="B58" s="13" t="s">
        <v>82</v>
      </c>
      <c r="C58" s="23"/>
    </row>
    <row r="59" spans="1:3" x14ac:dyDescent="0.25">
      <c r="A59" s="172" t="s">
        <v>1187</v>
      </c>
      <c r="B59" s="13" t="s">
        <v>81</v>
      </c>
      <c r="C59" s="23"/>
    </row>
    <row r="60" spans="1:3" x14ac:dyDescent="0.25">
      <c r="A60" s="174"/>
      <c r="B60" s="13" t="s">
        <v>82</v>
      </c>
      <c r="C60" s="23"/>
    </row>
    <row r="61" spans="1:3" x14ac:dyDescent="0.25">
      <c r="A61" s="172" t="s">
        <v>615</v>
      </c>
      <c r="B61" s="13" t="s">
        <v>81</v>
      </c>
      <c r="C61" s="23"/>
    </row>
    <row r="62" spans="1:3" x14ac:dyDescent="0.25">
      <c r="A62" s="174"/>
      <c r="B62" s="13" t="s">
        <v>82</v>
      </c>
      <c r="C62" s="23"/>
    </row>
    <row r="63" spans="1:3" x14ac:dyDescent="0.25">
      <c r="A63" s="172" t="s">
        <v>1188</v>
      </c>
      <c r="B63" s="13" t="s">
        <v>81</v>
      </c>
      <c r="C63" s="22">
        <v>3</v>
      </c>
    </row>
    <row r="64" spans="1:3" x14ac:dyDescent="0.25">
      <c r="A64" s="174"/>
      <c r="B64" s="13" t="s">
        <v>82</v>
      </c>
      <c r="C64" s="22">
        <v>2</v>
      </c>
    </row>
    <row r="65" spans="1:3" x14ac:dyDescent="0.25">
      <c r="A65" s="195" t="s">
        <v>956</v>
      </c>
      <c r="B65" s="196"/>
      <c r="C65" s="30">
        <v>6</v>
      </c>
    </row>
    <row r="66" spans="1:3" x14ac:dyDescent="0.25">
      <c r="A66" s="6"/>
    </row>
  </sheetData>
  <sheetProtection algorithmName="SHA-512" hashValue="0EvFpvubaI6t7eigv9JMpw24+Oj/8yQQlrDSxddquISyPuI5OmSRA+SvcrGr+lIY8RfkORsHl3hhE7yov4g3/A==" saltValue="PA+qv3HGpVNJF37V03GX5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>
      <selection activeCell="I26" sqref="I26"/>
    </sheetView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42">
        <v>18</v>
      </c>
      <c r="D5" s="42">
        <v>6</v>
      </c>
      <c r="E5" s="42">
        <v>2</v>
      </c>
      <c r="F5" s="37">
        <v>0</v>
      </c>
    </row>
    <row r="6" spans="1:6" x14ac:dyDescent="0.25">
      <c r="A6" s="189"/>
      <c r="B6" s="36" t="s">
        <v>1204</v>
      </c>
      <c r="C6" s="42">
        <v>28</v>
      </c>
      <c r="D6" s="42">
        <v>12</v>
      </c>
      <c r="E6" s="42">
        <v>3</v>
      </c>
      <c r="F6" s="37">
        <v>0</v>
      </c>
    </row>
    <row r="7" spans="1:6" x14ac:dyDescent="0.25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2.5" x14ac:dyDescent="0.25">
      <c r="A8" s="187" t="s">
        <v>1207</v>
      </c>
      <c r="B8" s="36" t="s">
        <v>1208</v>
      </c>
      <c r="C8" s="42">
        <v>16</v>
      </c>
      <c r="D8" s="42">
        <v>9</v>
      </c>
      <c r="E8" s="42">
        <v>8</v>
      </c>
      <c r="F8" s="37">
        <v>0</v>
      </c>
    </row>
    <row r="9" spans="1:6" x14ac:dyDescent="0.25">
      <c r="A9" s="188"/>
      <c r="B9" s="36" t="s">
        <v>1209</v>
      </c>
      <c r="C9" s="42">
        <v>14</v>
      </c>
      <c r="D9" s="42">
        <v>6</v>
      </c>
      <c r="E9" s="42">
        <v>2</v>
      </c>
      <c r="F9" s="37">
        <v>0</v>
      </c>
    </row>
    <row r="10" spans="1:6" ht="22.5" x14ac:dyDescent="0.25">
      <c r="A10" s="189"/>
      <c r="B10" s="36" t="s">
        <v>1210</v>
      </c>
      <c r="C10" s="42">
        <v>12</v>
      </c>
      <c r="D10" s="42">
        <v>1</v>
      </c>
      <c r="E10" s="42">
        <v>1</v>
      </c>
      <c r="F10" s="37">
        <v>0</v>
      </c>
    </row>
    <row r="11" spans="1:6" ht="22.5" x14ac:dyDescent="0.25">
      <c r="A11" s="187" t="s">
        <v>1211</v>
      </c>
      <c r="B11" s="36" t="s">
        <v>1212</v>
      </c>
      <c r="C11" s="42">
        <v>4</v>
      </c>
      <c r="D11" s="42">
        <v>1</v>
      </c>
      <c r="E11" s="42">
        <v>0</v>
      </c>
      <c r="F11" s="37">
        <v>0</v>
      </c>
    </row>
    <row r="12" spans="1:6" x14ac:dyDescent="0.25">
      <c r="A12" s="188"/>
      <c r="B12" s="36" t="s">
        <v>1213</v>
      </c>
      <c r="C12" s="42">
        <v>13</v>
      </c>
      <c r="D12" s="42">
        <v>7</v>
      </c>
      <c r="E12" s="42">
        <v>1</v>
      </c>
      <c r="F12" s="37">
        <v>0</v>
      </c>
    </row>
    <row r="13" spans="1:6" ht="22.5" x14ac:dyDescent="0.25">
      <c r="A13" s="189"/>
      <c r="B13" s="36" t="s">
        <v>1214</v>
      </c>
      <c r="C13" s="42">
        <v>17</v>
      </c>
      <c r="D13" s="42">
        <v>9</v>
      </c>
      <c r="E13" s="42">
        <v>5</v>
      </c>
      <c r="F13" s="37">
        <v>0</v>
      </c>
    </row>
    <row r="14" spans="1:6" ht="22.5" x14ac:dyDescent="0.25">
      <c r="A14" s="35" t="s">
        <v>1215</v>
      </c>
      <c r="B14" s="36" t="s">
        <v>1216</v>
      </c>
      <c r="C14" s="42">
        <v>7</v>
      </c>
      <c r="D14" s="42">
        <v>1</v>
      </c>
      <c r="E14" s="42">
        <v>0</v>
      </c>
      <c r="F14" s="37">
        <v>0</v>
      </c>
    </row>
    <row r="15" spans="1:6" x14ac:dyDescent="0.25">
      <c r="A15" s="187" t="s">
        <v>1217</v>
      </c>
      <c r="B15" s="36" t="s">
        <v>1218</v>
      </c>
      <c r="C15" s="42">
        <v>1094</v>
      </c>
      <c r="D15" s="42">
        <v>145</v>
      </c>
      <c r="E15" s="42">
        <v>15</v>
      </c>
      <c r="F15" s="37">
        <v>1</v>
      </c>
    </row>
    <row r="16" spans="1:6" x14ac:dyDescent="0.25">
      <c r="A16" s="188"/>
      <c r="B16" s="36" t="s">
        <v>1219</v>
      </c>
      <c r="C16" s="42">
        <v>3</v>
      </c>
      <c r="D16" s="42">
        <v>1</v>
      </c>
      <c r="E16" s="42">
        <v>1</v>
      </c>
      <c r="F16" s="37">
        <v>0</v>
      </c>
    </row>
    <row r="17" spans="1:6" x14ac:dyDescent="0.25">
      <c r="A17" s="188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25">
      <c r="A18" s="188"/>
      <c r="B18" s="36" t="s">
        <v>1221</v>
      </c>
      <c r="C18" s="42">
        <v>4</v>
      </c>
      <c r="D18" s="42">
        <v>0</v>
      </c>
      <c r="E18" s="42">
        <v>0</v>
      </c>
      <c r="F18" s="37">
        <v>0</v>
      </c>
    </row>
    <row r="19" spans="1:6" ht="22.5" x14ac:dyDescent="0.25">
      <c r="A19" s="189"/>
      <c r="B19" s="36" t="s">
        <v>1222</v>
      </c>
      <c r="C19" s="42">
        <v>1</v>
      </c>
      <c r="D19" s="42">
        <v>1</v>
      </c>
      <c r="E19" s="42">
        <v>0</v>
      </c>
      <c r="F19" s="37">
        <v>0</v>
      </c>
    </row>
    <row r="20" spans="1:6" x14ac:dyDescent="0.25">
      <c r="A20" s="35" t="s">
        <v>1223</v>
      </c>
      <c r="B20" s="36" t="s">
        <v>1224</v>
      </c>
      <c r="C20" s="42">
        <v>1</v>
      </c>
      <c r="D20" s="42">
        <v>0</v>
      </c>
      <c r="E20" s="42">
        <v>0</v>
      </c>
      <c r="F20" s="37">
        <v>0</v>
      </c>
    </row>
    <row r="21" spans="1:6" x14ac:dyDescent="0.25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25">
      <c r="A22" s="185" t="s">
        <v>956</v>
      </c>
      <c r="B22" s="186"/>
      <c r="C22" s="43">
        <v>1232</v>
      </c>
      <c r="D22" s="43">
        <v>199</v>
      </c>
      <c r="E22" s="43">
        <v>38</v>
      </c>
      <c r="F22" s="43">
        <v>1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1</v>
      </c>
    </row>
    <row r="26" spans="1:6" x14ac:dyDescent="0.25">
      <c r="A26" s="40" t="s">
        <v>114</v>
      </c>
      <c r="B26" s="16"/>
      <c r="C26" s="23"/>
    </row>
    <row r="27" spans="1:6" x14ac:dyDescent="0.25">
      <c r="A27" s="40" t="s">
        <v>1060</v>
      </c>
      <c r="B27" s="16"/>
      <c r="C27" s="23"/>
    </row>
    <row r="28" spans="1:6" x14ac:dyDescent="0.25">
      <c r="A28" s="185" t="s">
        <v>956</v>
      </c>
      <c r="B28" s="186"/>
      <c r="C28" s="43">
        <v>1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24</v>
      </c>
    </row>
    <row r="33" spans="1:3" x14ac:dyDescent="0.25">
      <c r="A33" s="40" t="s">
        <v>1229</v>
      </c>
      <c r="B33" s="16"/>
      <c r="C33" s="37">
        <v>22</v>
      </c>
    </row>
    <row r="34" spans="1:3" x14ac:dyDescent="0.25">
      <c r="A34" s="40" t="s">
        <v>82</v>
      </c>
      <c r="B34" s="16"/>
      <c r="C34" s="37">
        <v>2</v>
      </c>
    </row>
    <row r="35" spans="1:3" x14ac:dyDescent="0.25">
      <c r="A35" s="185" t="s">
        <v>956</v>
      </c>
      <c r="B35" s="186"/>
      <c r="C35" s="43">
        <v>48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56</v>
      </c>
    </row>
    <row r="40" spans="1:3" x14ac:dyDescent="0.25">
      <c r="A40" s="40" t="s">
        <v>1232</v>
      </c>
      <c r="B40" s="16"/>
      <c r="C40" s="37">
        <v>54</v>
      </c>
    </row>
    <row r="41" spans="1:3" x14ac:dyDescent="0.25">
      <c r="A41" s="185" t="s">
        <v>956</v>
      </c>
      <c r="B41" s="186"/>
      <c r="C41" s="43">
        <v>110</v>
      </c>
    </row>
    <row r="42" spans="1:3" x14ac:dyDescent="0.25">
      <c r="A42" s="6"/>
    </row>
  </sheetData>
  <sheetProtection algorithmName="SHA-512" hashValue="JjRdlBGb1UJM2Ire9vDNWWc0iVeQL84CVkzma5UMtHLwKiHG5oHgccBwFztXOYokDyU9onTwIo5kQ/Oz/fvpQw==" saltValue="GZAdlHyh6COIr5nU/Sfan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3" width="4.85546875" bestFit="1" customWidth="1"/>
    <col min="4" max="4" width="4.42578125" bestFit="1" customWidth="1"/>
    <col min="5" max="5" width="8.570312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7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5" t="s">
        <v>1235</v>
      </c>
      <c r="B5" s="13" t="s">
        <v>1236</v>
      </c>
      <c r="C5" s="14">
        <v>94</v>
      </c>
      <c r="D5" s="14">
        <v>12</v>
      </c>
      <c r="E5" s="15">
        <v>6.8333333333333304</v>
      </c>
    </row>
    <row r="6" spans="1:5" x14ac:dyDescent="0.25">
      <c r="A6" s="177"/>
      <c r="B6" s="13" t="s">
        <v>1237</v>
      </c>
      <c r="C6" s="14">
        <v>6</v>
      </c>
      <c r="D6" s="14">
        <v>0</v>
      </c>
      <c r="E6" s="15">
        <v>6</v>
      </c>
    </row>
    <row r="7" spans="1:5" x14ac:dyDescent="0.25">
      <c r="A7" s="176"/>
      <c r="B7" s="13" t="s">
        <v>1238</v>
      </c>
      <c r="C7" s="14">
        <v>81</v>
      </c>
      <c r="D7" s="14">
        <v>0</v>
      </c>
      <c r="E7" s="15">
        <v>81</v>
      </c>
    </row>
    <row r="8" spans="1:5" x14ac:dyDescent="0.25">
      <c r="A8" s="3"/>
    </row>
    <row r="9" spans="1:5" x14ac:dyDescent="0.25">
      <c r="A9" s="47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5" t="s">
        <v>1240</v>
      </c>
      <c r="B11" s="13" t="s">
        <v>1241</v>
      </c>
      <c r="C11" s="14">
        <v>39</v>
      </c>
      <c r="D11" s="14">
        <v>0</v>
      </c>
      <c r="E11" s="15">
        <v>39</v>
      </c>
    </row>
    <row r="12" spans="1:5" x14ac:dyDescent="0.25">
      <c r="A12" s="177"/>
      <c r="B12" s="13" t="s">
        <v>1242</v>
      </c>
      <c r="C12" s="14">
        <v>138</v>
      </c>
      <c r="D12" s="14">
        <v>0</v>
      </c>
      <c r="E12" s="15">
        <v>138</v>
      </c>
    </row>
    <row r="13" spans="1:5" x14ac:dyDescent="0.25">
      <c r="A13" s="177"/>
      <c r="B13" s="13" t="s">
        <v>1243</v>
      </c>
      <c r="C13" s="14">
        <v>1809</v>
      </c>
      <c r="D13" s="14">
        <v>0</v>
      </c>
      <c r="E13" s="15">
        <v>1809</v>
      </c>
    </row>
    <row r="14" spans="1:5" x14ac:dyDescent="0.25">
      <c r="A14" s="177"/>
      <c r="B14" s="13" t="s">
        <v>1244</v>
      </c>
      <c r="C14" s="14">
        <v>262</v>
      </c>
      <c r="D14" s="14">
        <v>3</v>
      </c>
      <c r="E14" s="15">
        <v>86.3333333333333</v>
      </c>
    </row>
    <row r="15" spans="1:5" x14ac:dyDescent="0.25">
      <c r="A15" s="177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7"/>
      <c r="B16" s="13" t="s">
        <v>1246</v>
      </c>
      <c r="C16" s="14">
        <v>2</v>
      </c>
      <c r="D16" s="14">
        <v>0</v>
      </c>
      <c r="E16" s="15">
        <v>2</v>
      </c>
    </row>
    <row r="17" spans="1:5" x14ac:dyDescent="0.25">
      <c r="A17" s="177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7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6"/>
      <c r="B19" s="13" t="s">
        <v>1249</v>
      </c>
      <c r="C19" s="14">
        <v>2</v>
      </c>
      <c r="D19" s="14">
        <v>0</v>
      </c>
      <c r="E19" s="15">
        <v>2</v>
      </c>
    </row>
    <row r="20" spans="1:5" x14ac:dyDescent="0.25">
      <c r="A20" s="3"/>
    </row>
    <row r="21" spans="1:5" x14ac:dyDescent="0.25">
      <c r="A21" s="47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5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7"/>
      <c r="B24" s="13" t="s">
        <v>1253</v>
      </c>
      <c r="C24" s="14">
        <v>43</v>
      </c>
      <c r="D24" s="14">
        <v>0</v>
      </c>
      <c r="E24" s="15">
        <v>43</v>
      </c>
    </row>
    <row r="25" spans="1:5" x14ac:dyDescent="0.25">
      <c r="A25" s="177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6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7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5" t="s">
        <v>1256</v>
      </c>
      <c r="B30" s="13" t="s">
        <v>1257</v>
      </c>
      <c r="C30" s="14">
        <v>20</v>
      </c>
      <c r="D30" s="14">
        <v>0</v>
      </c>
      <c r="E30" s="15">
        <v>20</v>
      </c>
    </row>
    <row r="31" spans="1:5" x14ac:dyDescent="0.25">
      <c r="A31" s="177"/>
      <c r="B31" s="13" t="s">
        <v>1258</v>
      </c>
      <c r="C31" s="14">
        <v>2</v>
      </c>
      <c r="D31" s="14">
        <v>0</v>
      </c>
      <c r="E31" s="15">
        <v>2</v>
      </c>
    </row>
    <row r="32" spans="1:5" x14ac:dyDescent="0.25">
      <c r="A32" s="176"/>
      <c r="B32" s="13" t="s">
        <v>1259</v>
      </c>
      <c r="C32" s="14">
        <v>17</v>
      </c>
      <c r="D32" s="14">
        <v>0</v>
      </c>
      <c r="E32" s="15">
        <v>17</v>
      </c>
    </row>
    <row r="33" spans="1:1" x14ac:dyDescent="0.25">
      <c r="A33" s="6"/>
    </row>
  </sheetData>
  <sheetProtection algorithmName="SHA-512" hashValue="vphMLqU0fdOV4BYniUhtBYwJRokt2P+2lpccTNAg7B+aW1ixxqdSo0jiMU64Ct3FCRoxK13HcF7tolWl/8R/ww==" saltValue="Su5oqbrTqknQlFGgOBKhK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7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5" t="s">
        <v>1262</v>
      </c>
      <c r="B5" s="13" t="s">
        <v>1263</v>
      </c>
      <c r="C5" s="14">
        <v>1</v>
      </c>
      <c r="D5" s="14">
        <v>0</v>
      </c>
      <c r="E5" s="15">
        <v>1</v>
      </c>
    </row>
    <row r="6" spans="1:5" x14ac:dyDescent="0.25">
      <c r="A6" s="177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7"/>
      <c r="B7" s="13" t="s">
        <v>1265</v>
      </c>
      <c r="C7" s="14">
        <v>2</v>
      </c>
      <c r="D7" s="14">
        <v>0</v>
      </c>
      <c r="E7" s="15">
        <v>2</v>
      </c>
    </row>
    <row r="8" spans="1:5" x14ac:dyDescent="0.25">
      <c r="A8" s="177"/>
      <c r="B8" s="13" t="s">
        <v>1266</v>
      </c>
      <c r="C8" s="14">
        <v>9</v>
      </c>
      <c r="D8" s="14">
        <v>0</v>
      </c>
      <c r="E8" s="15">
        <v>9</v>
      </c>
    </row>
    <row r="9" spans="1:5" x14ac:dyDescent="0.25">
      <c r="A9" s="177"/>
      <c r="B9" s="13" t="s">
        <v>1267</v>
      </c>
      <c r="C9" s="14">
        <v>2</v>
      </c>
      <c r="D9" s="14">
        <v>0</v>
      </c>
      <c r="E9" s="15">
        <v>2</v>
      </c>
    </row>
    <row r="10" spans="1:5" x14ac:dyDescent="0.25">
      <c r="A10" s="177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7"/>
      <c r="B11" s="13" t="s">
        <v>1269</v>
      </c>
      <c r="C11" s="14">
        <v>15</v>
      </c>
      <c r="D11" s="14">
        <v>0</v>
      </c>
      <c r="E11" s="15">
        <v>15</v>
      </c>
    </row>
    <row r="12" spans="1:5" x14ac:dyDescent="0.25">
      <c r="A12" s="177"/>
      <c r="B12" s="13" t="s">
        <v>1270</v>
      </c>
      <c r="C12" s="14">
        <v>7</v>
      </c>
      <c r="D12" s="14">
        <v>0</v>
      </c>
      <c r="E12" s="15">
        <v>7</v>
      </c>
    </row>
    <row r="13" spans="1:5" x14ac:dyDescent="0.25">
      <c r="A13" s="177"/>
      <c r="B13" s="13" t="s">
        <v>1271</v>
      </c>
      <c r="C13" s="14">
        <v>9</v>
      </c>
      <c r="D13" s="14">
        <v>0</v>
      </c>
      <c r="E13" s="15">
        <v>9</v>
      </c>
    </row>
    <row r="14" spans="1:5" x14ac:dyDescent="0.25">
      <c r="A14" s="177"/>
      <c r="B14" s="13" t="s">
        <v>1272</v>
      </c>
      <c r="C14" s="14">
        <v>0</v>
      </c>
      <c r="D14" s="14">
        <v>0</v>
      </c>
      <c r="E14" s="15">
        <v>0</v>
      </c>
    </row>
    <row r="15" spans="1:5" x14ac:dyDescent="0.25">
      <c r="A15" s="177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6"/>
      <c r="B16" s="13" t="s">
        <v>111</v>
      </c>
      <c r="C16" s="14">
        <v>38</v>
      </c>
      <c r="D16" s="14">
        <v>0</v>
      </c>
      <c r="E16" s="15">
        <v>38</v>
      </c>
    </row>
    <row r="17" spans="1:1" x14ac:dyDescent="0.25">
      <c r="A17" s="6"/>
    </row>
  </sheetData>
  <sheetProtection algorithmName="SHA-512" hashValue="r/lCK6GJA4+FFwgTGeMQrEDbEwOdTQJ5UWMv9AnmEsmoETwOj3WE4OW0C20l7qg2c+4Jq012NSMV0xm7hXujyg==" saltValue="zsKmFE4Sfbhkh/yGpa7cG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12</v>
      </c>
      <c r="D5" s="42">
        <v>10</v>
      </c>
      <c r="E5" s="49">
        <v>0.2</v>
      </c>
    </row>
    <row r="6" spans="1:5" x14ac:dyDescent="0.25">
      <c r="A6" s="35" t="s">
        <v>1278</v>
      </c>
      <c r="B6" s="41" t="s">
        <v>1279</v>
      </c>
      <c r="C6" s="42">
        <v>177</v>
      </c>
      <c r="D6" s="42">
        <v>128</v>
      </c>
      <c r="E6" s="49">
        <v>0.3828125</v>
      </c>
    </row>
    <row r="7" spans="1:5" ht="22.5" x14ac:dyDescent="0.25">
      <c r="A7" s="35" t="s">
        <v>1280</v>
      </c>
      <c r="B7" s="41" t="s">
        <v>1281</v>
      </c>
      <c r="C7" s="17"/>
      <c r="D7" s="17"/>
      <c r="E7" s="49">
        <v>0</v>
      </c>
    </row>
    <row r="8" spans="1:5" ht="22.5" x14ac:dyDescent="0.25">
      <c r="A8" s="35" t="s">
        <v>1282</v>
      </c>
      <c r="B8" s="41" t="s">
        <v>1283</v>
      </c>
      <c r="C8" s="17"/>
      <c r="D8" s="17"/>
      <c r="E8" s="49">
        <v>0</v>
      </c>
    </row>
    <row r="9" spans="1:5" ht="22.5" x14ac:dyDescent="0.25">
      <c r="A9" s="35" t="s">
        <v>1284</v>
      </c>
      <c r="B9" s="41" t="s">
        <v>1285</v>
      </c>
      <c r="C9" s="17"/>
      <c r="D9" s="17"/>
      <c r="E9" s="49">
        <v>0</v>
      </c>
    </row>
    <row r="10" spans="1:5" ht="22.5" x14ac:dyDescent="0.25">
      <c r="A10" s="35" t="s">
        <v>1286</v>
      </c>
      <c r="B10" s="41" t="s">
        <v>1287</v>
      </c>
      <c r="C10" s="17"/>
      <c r="D10" s="17"/>
      <c r="E10" s="49">
        <v>0</v>
      </c>
    </row>
    <row r="11" spans="1:5" ht="22.5" x14ac:dyDescent="0.25">
      <c r="A11" s="35" t="s">
        <v>1288</v>
      </c>
      <c r="B11" s="16"/>
      <c r="C11" s="17"/>
      <c r="D11" s="17"/>
      <c r="E11" s="49">
        <v>0</v>
      </c>
    </row>
    <row r="12" spans="1:5" x14ac:dyDescent="0.25">
      <c r="A12" s="35" t="s">
        <v>1289</v>
      </c>
      <c r="B12" s="16"/>
      <c r="C12" s="42">
        <v>249</v>
      </c>
      <c r="D12" s="17"/>
      <c r="E12" s="49">
        <v>0</v>
      </c>
    </row>
    <row r="13" spans="1:5" x14ac:dyDescent="0.25">
      <c r="A13" s="187" t="s">
        <v>1290</v>
      </c>
      <c r="B13" s="41" t="s">
        <v>1291</v>
      </c>
      <c r="C13" s="42">
        <v>25</v>
      </c>
      <c r="D13" s="42">
        <v>2</v>
      </c>
      <c r="E13" s="49">
        <v>11.5</v>
      </c>
    </row>
    <row r="14" spans="1:5" x14ac:dyDescent="0.25">
      <c r="A14" s="189"/>
      <c r="B14" s="41" t="s">
        <v>1292</v>
      </c>
      <c r="C14" s="42">
        <v>25</v>
      </c>
      <c r="D14" s="42">
        <v>9</v>
      </c>
      <c r="E14" s="49">
        <v>1.7777777777777799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25">
      <c r="A17" s="190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25">
      <c r="A18" s="191"/>
      <c r="B18" s="41" t="s">
        <v>1296</v>
      </c>
      <c r="C18" s="42">
        <v>468</v>
      </c>
      <c r="D18" s="42">
        <v>468</v>
      </c>
      <c r="E18" s="37">
        <v>0</v>
      </c>
    </row>
    <row r="19" spans="1:5" x14ac:dyDescent="0.25">
      <c r="A19" s="191"/>
      <c r="B19" s="41" t="s">
        <v>1297</v>
      </c>
      <c r="C19" s="42">
        <v>0</v>
      </c>
      <c r="D19" s="42">
        <v>0</v>
      </c>
      <c r="E19" s="37">
        <v>0</v>
      </c>
    </row>
    <row r="20" spans="1:5" x14ac:dyDescent="0.25">
      <c r="A20" s="191"/>
      <c r="B20" s="41" t="s">
        <v>1298</v>
      </c>
      <c r="C20" s="42">
        <v>0</v>
      </c>
      <c r="D20" s="42">
        <v>0</v>
      </c>
      <c r="E20" s="37">
        <v>0</v>
      </c>
    </row>
    <row r="21" spans="1:5" x14ac:dyDescent="0.25">
      <c r="A21" s="191"/>
      <c r="B21" s="41" t="s">
        <v>1299</v>
      </c>
      <c r="C21" s="42">
        <v>0</v>
      </c>
      <c r="D21" s="42">
        <v>0</v>
      </c>
      <c r="E21" s="37">
        <v>0</v>
      </c>
    </row>
    <row r="22" spans="1:5" x14ac:dyDescent="0.25">
      <c r="A22" s="191"/>
      <c r="B22" s="41" t="s">
        <v>980</v>
      </c>
      <c r="C22" s="42">
        <v>772</v>
      </c>
      <c r="D22" s="42">
        <v>772</v>
      </c>
      <c r="E22" s="37">
        <v>0</v>
      </c>
    </row>
    <row r="23" spans="1:5" x14ac:dyDescent="0.25">
      <c r="A23" s="191"/>
      <c r="B23" s="41" t="s">
        <v>1300</v>
      </c>
      <c r="C23" s="42">
        <v>3</v>
      </c>
      <c r="D23" s="42">
        <v>3</v>
      </c>
      <c r="E23" s="37">
        <v>0</v>
      </c>
    </row>
    <row r="24" spans="1:5" x14ac:dyDescent="0.25">
      <c r="A24" s="191"/>
      <c r="B24" s="41" t="s">
        <v>1301</v>
      </c>
      <c r="C24" s="42">
        <v>2</v>
      </c>
      <c r="D24" s="42">
        <v>1</v>
      </c>
      <c r="E24" s="37">
        <v>0</v>
      </c>
    </row>
    <row r="25" spans="1:5" x14ac:dyDescent="0.25">
      <c r="A25" s="191"/>
      <c r="B25" s="41" t="s">
        <v>1302</v>
      </c>
      <c r="C25" s="42">
        <v>1</v>
      </c>
      <c r="D25" s="42">
        <v>0</v>
      </c>
      <c r="E25" s="37">
        <v>0</v>
      </c>
    </row>
    <row r="26" spans="1:5" x14ac:dyDescent="0.25">
      <c r="A26" s="191"/>
      <c r="B26" s="41" t="s">
        <v>1303</v>
      </c>
      <c r="C26" s="42">
        <v>2603</v>
      </c>
      <c r="D26" s="42">
        <v>2603</v>
      </c>
      <c r="E26" s="37">
        <v>0</v>
      </c>
    </row>
    <row r="27" spans="1:5" x14ac:dyDescent="0.25">
      <c r="A27" s="191"/>
      <c r="B27" s="41" t="s">
        <v>1304</v>
      </c>
      <c r="C27" s="17"/>
      <c r="D27" s="17"/>
      <c r="E27" s="23"/>
    </row>
    <row r="28" spans="1:5" x14ac:dyDescent="0.25">
      <c r="A28" s="191"/>
      <c r="B28" s="41" t="s">
        <v>1305</v>
      </c>
      <c r="C28" s="42">
        <v>15</v>
      </c>
      <c r="D28" s="42">
        <v>15</v>
      </c>
      <c r="E28" s="37">
        <v>0</v>
      </c>
    </row>
    <row r="29" spans="1:5" x14ac:dyDescent="0.25">
      <c r="A29" s="191"/>
      <c r="B29" s="41" t="s">
        <v>1306</v>
      </c>
      <c r="C29" s="42">
        <v>15</v>
      </c>
      <c r="D29" s="42">
        <v>15</v>
      </c>
      <c r="E29" s="37">
        <v>7</v>
      </c>
    </row>
    <row r="30" spans="1:5" x14ac:dyDescent="0.25">
      <c r="A30" s="192"/>
      <c r="B30" s="41" t="s">
        <v>1307</v>
      </c>
      <c r="C30" s="42">
        <v>0</v>
      </c>
      <c r="D30" s="42">
        <v>0</v>
      </c>
      <c r="E30" s="37">
        <v>0</v>
      </c>
    </row>
    <row r="31" spans="1:5" x14ac:dyDescent="0.25">
      <c r="A31" s="6"/>
    </row>
  </sheetData>
  <sheetProtection algorithmName="SHA-512" hashValue="3t5deXJWSuY2el/k0nxEfO/tV0b+tZ4vnd20Pgt8J7/u2nWYtlF/ujrYZosI92Orxvjo/7YF4PZxY3fEsWjI9g==" saltValue="FEwNaITmjgC3vNXCehgG3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335F-B336-4D23-ADD9-0427E8BCD7B2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3" width="6.140625" style="100" customWidth="1"/>
    <col min="74" max="74" width="6.7109375" style="100" customWidth="1"/>
    <col min="75" max="75" width="2.710937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7109375" style="100" customWidth="1"/>
    <col min="83" max="83" width="17" style="100" customWidth="1"/>
    <col min="84" max="85" width="21.140625" style="100" customWidth="1"/>
    <col min="86" max="88" width="11.42578125" style="100"/>
    <col min="89" max="89" width="2.7109375" style="100" customWidth="1"/>
    <col min="90" max="90" width="15.140625" style="100" customWidth="1"/>
    <col min="91" max="91" width="8.285156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4" t="s">
        <v>1430</v>
      </c>
      <c r="D1" s="204"/>
      <c r="E1" s="204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203"/>
      <c r="AW2" s="203"/>
      <c r="AX2" s="203"/>
      <c r="AY2" s="203"/>
      <c r="AZ2" s="203"/>
      <c r="BA2" s="203"/>
      <c r="BK2" s="203" t="s">
        <v>1431</v>
      </c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CL2" s="103"/>
    </row>
    <row r="3" spans="1:93" s="102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203" t="s">
        <v>1059</v>
      </c>
      <c r="AW3" s="203"/>
      <c r="AX3" s="203"/>
      <c r="AY3" s="203"/>
      <c r="AZ3" s="203"/>
      <c r="BA3" s="203"/>
      <c r="CL3" s="103"/>
    </row>
    <row r="4" spans="1:93" s="104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198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0" t="s">
        <v>1442</v>
      </c>
      <c r="BT4" s="200" t="s">
        <v>1443</v>
      </c>
      <c r="BU4" s="200" t="s">
        <v>289</v>
      </c>
      <c r="BV4" s="201"/>
      <c r="BY4" s="202" t="s">
        <v>168</v>
      </c>
      <c r="BZ4" s="202"/>
      <c r="CA4" s="202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25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198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0" t="s">
        <v>111</v>
      </c>
      <c r="BK5" s="198"/>
      <c r="BL5" s="199"/>
      <c r="BM5" s="199"/>
      <c r="BN5" s="199"/>
      <c r="BO5" s="199"/>
      <c r="BP5" s="199"/>
      <c r="BQ5" s="199"/>
      <c r="BR5" s="199"/>
      <c r="BS5" s="200"/>
      <c r="BT5" s="200"/>
      <c r="BU5" s="200"/>
      <c r="BV5" s="201"/>
    </row>
    <row r="6" spans="1:93" s="104" customFormat="1" ht="14.25" customHeight="1" x14ac:dyDescent="0.25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198"/>
      <c r="AW6" s="199"/>
      <c r="AX6" s="199"/>
      <c r="AY6" s="199"/>
      <c r="AZ6" s="199"/>
      <c r="BA6" s="200"/>
      <c r="BE6" s="113" t="s">
        <v>113</v>
      </c>
      <c r="BF6" s="112" t="s">
        <v>114</v>
      </c>
      <c r="BG6" s="114" t="s">
        <v>1463</v>
      </c>
      <c r="BK6" s="198"/>
      <c r="BL6" s="199"/>
      <c r="BM6" s="199"/>
      <c r="BN6" s="199"/>
      <c r="BO6" s="199"/>
      <c r="BP6" s="199"/>
      <c r="BQ6" s="199"/>
      <c r="BR6" s="199"/>
      <c r="BS6" s="200"/>
      <c r="BT6" s="200"/>
      <c r="BU6" s="200"/>
      <c r="BV6" s="201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25">
      <c r="C7" s="120">
        <f>DatosGenerales!C8</f>
        <v>44309</v>
      </c>
      <c r="D7" s="121">
        <f>SUM(DatosGenerales!C15:C19)</f>
        <v>7106</v>
      </c>
      <c r="E7" s="120">
        <f>SUM(DatosGenerales!C12:C14)</f>
        <v>20485</v>
      </c>
      <c r="I7" s="122">
        <f>DatosGenerales!C31</f>
        <v>4354</v>
      </c>
      <c r="J7" s="121">
        <f>DatosGenerales!C32</f>
        <v>640</v>
      </c>
      <c r="K7" s="120">
        <f>SUM(DatosGenerales!C33:C34)</f>
        <v>683</v>
      </c>
      <c r="L7" s="121">
        <f>DatosGenerales!C36</f>
        <v>1682</v>
      </c>
      <c r="M7" s="120">
        <f>DatosGenerales!C95</f>
        <v>1595</v>
      </c>
      <c r="N7" s="123">
        <f>L7-M7</f>
        <v>87</v>
      </c>
      <c r="O7" s="123"/>
      <c r="Q7" s="122">
        <f>DatosGenerales!C36</f>
        <v>1682</v>
      </c>
      <c r="R7" s="121">
        <f>DatosGenerales!C49</f>
        <v>2662</v>
      </c>
      <c r="S7" s="121">
        <f>DatosGenerales!C50</f>
        <v>71</v>
      </c>
      <c r="T7" s="121">
        <f>DatosGenerales!C62</f>
        <v>40</v>
      </c>
      <c r="U7" s="121">
        <f>DatosGenerales!C78</f>
        <v>7</v>
      </c>
      <c r="V7" s="124">
        <f>SUM(Q7:U7)</f>
        <v>4462</v>
      </c>
      <c r="Z7" s="122">
        <f>SUM(DatosGenerales!C106,DatosGenerales!C107,DatosGenerales!C109)</f>
        <v>2683</v>
      </c>
      <c r="AA7" s="121">
        <f>SUM(DatosGenerales!C108,DatosGenerales!C110)</f>
        <v>328</v>
      </c>
      <c r="AB7" s="121">
        <f>DatosGenerales!C106</f>
        <v>1068</v>
      </c>
      <c r="AC7" s="124">
        <f>DatosGenerales!C107</f>
        <v>1446</v>
      </c>
      <c r="AH7" s="122">
        <f>SUM(DatosGenerales!C115,DatosGenerales!C116,DatosGenerales!C118)</f>
        <v>189</v>
      </c>
      <c r="AI7" s="121">
        <f>SUM(DatosGenerales!C117,DatosGenerales!C119)</f>
        <v>26</v>
      </c>
      <c r="AJ7" s="121">
        <f>DatosGenerales!C115</f>
        <v>73</v>
      </c>
      <c r="AK7" s="124">
        <f>DatosGenerales!C116</f>
        <v>100</v>
      </c>
      <c r="AP7" s="122">
        <f>SUM(DatosGenerales!C135:C136)</f>
        <v>159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4</v>
      </c>
      <c r="AW7" s="121">
        <f>DatosGenerales!C146</f>
        <v>54</v>
      </c>
      <c r="AX7" s="121">
        <f>DatosGenerales!C147</f>
        <v>1</v>
      </c>
      <c r="AY7" s="121">
        <f>DatosGenerales!C148</f>
        <v>0</v>
      </c>
      <c r="AZ7" s="121">
        <f>DatosGenerales!C149</f>
        <v>41</v>
      </c>
      <c r="BA7" s="124">
        <f>DatosGenerales!C150</f>
        <v>3</v>
      </c>
      <c r="BE7" s="122">
        <f>DatosGenerales!C151</f>
        <v>0</v>
      </c>
      <c r="BF7" s="121">
        <f>DatosGenerales!C152</f>
        <v>92</v>
      </c>
      <c r="BG7" s="124">
        <f>DatosGenerales!C154</f>
        <v>26</v>
      </c>
      <c r="BK7" s="122">
        <f>SUM(DatosGenerales!C297:C311)</f>
        <v>2770</v>
      </c>
      <c r="BL7" s="121">
        <f>SUM(DatosGenerales!C294:C296)</f>
        <v>69</v>
      </c>
      <c r="BM7" s="121">
        <f>SUM(DatosGenerales!C312:C344)</f>
        <v>1671</v>
      </c>
      <c r="BN7" s="121">
        <f>SUM(DatosGenerales!C289)</f>
        <v>99</v>
      </c>
      <c r="BO7" s="121">
        <f>SUM(DatosGenerales!C356:C364)</f>
        <v>29</v>
      </c>
      <c r="BP7" s="121">
        <f>SUM(DatosGenerales!C286:C288)</f>
        <v>170</v>
      </c>
      <c r="BQ7" s="121">
        <f>SUM(DatosGenerales!C345:C355)</f>
        <v>4</v>
      </c>
      <c r="BR7" s="121">
        <f>SUM(DatosGenerales!C290:C292)</f>
        <v>202</v>
      </c>
      <c r="BS7" s="124">
        <f>SUM(DatosGenerales!C283:C285)</f>
        <v>0</v>
      </c>
      <c r="BT7" s="124">
        <f>SUM(DatosGenerales!C293)</f>
        <v>0</v>
      </c>
      <c r="BU7" s="124">
        <f>SUM(DatosGenerales!C365:C377)</f>
        <v>63</v>
      </c>
      <c r="BY7" s="122">
        <f>DatosGenerales!C246</f>
        <v>13</v>
      </c>
      <c r="BZ7" s="121">
        <f>DatosGenerales!C247</f>
        <v>0</v>
      </c>
      <c r="CA7" s="124">
        <f>DatosGenerales!C248</f>
        <v>8</v>
      </c>
      <c r="CF7" s="122">
        <f>DatosDiscapacidad!C5</f>
        <v>12</v>
      </c>
      <c r="CG7" s="124">
        <f>DatosDiscapacidad!C11</f>
        <v>0</v>
      </c>
      <c r="CM7" s="122">
        <f>DatosGenerales!C40</f>
        <v>12669</v>
      </c>
      <c r="CN7" s="124">
        <f>DatosGenerales!C41</f>
        <v>4515</v>
      </c>
    </row>
    <row r="8" spans="1:93" x14ac:dyDescent="0.25">
      <c r="B8" s="125"/>
    </row>
    <row r="11" spans="1:93" x14ac:dyDescent="0.25">
      <c r="R11" s="100" t="s">
        <v>1467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4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25">
      <c r="BK51" s="131" t="s">
        <v>1472</v>
      </c>
      <c r="BL51" s="131" t="s">
        <v>1472</v>
      </c>
      <c r="BM51" s="130"/>
    </row>
    <row r="52" spans="63:74" x14ac:dyDescent="0.25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32">
        <f>SUM(DatosGenerales!C310,DatosGenerales!C299,DatosGenerales!C308)</f>
        <v>368</v>
      </c>
      <c r="BL53" s="132">
        <f>SUM(DatosGenerales!C311,DatosGenerales!C300,DatosGenerales!C309)</f>
        <v>839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25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25">
      <c r="BK66" s="132">
        <f>SUM(DatosGenerales!C310:C311)</f>
        <v>31</v>
      </c>
      <c r="BL66" s="132">
        <f>SUM(DatosGenerales!C299:C300)</f>
        <v>1176</v>
      </c>
      <c r="BM66" s="132">
        <f>SUM(DatosGenerales!C308:C309)</f>
        <v>0</v>
      </c>
      <c r="BN66" s="132"/>
      <c r="BO66" s="119"/>
      <c r="BP66" s="119"/>
      <c r="BQ66" s="119"/>
      <c r="BR66" s="119"/>
      <c r="BS66" s="119"/>
    </row>
  </sheetData>
  <sheetProtection algorithmName="SHA-512" hashValue="6g2ACkj6SOB2EYdObFLOnFhQEWT1Y4wzL/DNOqsBe4FNY1O7vmln/iK2wTbtrdFHQXvz6S3/GGQ60uovfAr9Og==" saltValue="y2W0bLIg9Dexb5L6A3UGAw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6990-93DE-4910-ADB6-633A9F83459B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1uvxLYs6z3kCYXh0MST2DJCycjMob5O+/GoDFLjtv7oAX7TYsFhX55tD9pjmCYF4B0jtP1RhWDNp52a4G0H4jw==" saltValue="gADvGeue0JO8rnB3xDxAq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619C-B69D-4FB4-8867-99A228E42879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11.42578125" style="100" hidden="1" customWidth="1"/>
    <col min="51" max="16384" width="11.42578125" style="100"/>
  </cols>
  <sheetData>
    <row r="1" spans="1:50" ht="19.7" customHeight="1" x14ac:dyDescent="0.25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25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262</v>
      </c>
    </row>
    <row r="8" spans="1:50" s="119" customFormat="1" ht="14.85" customHeight="1" x14ac:dyDescent="0.25">
      <c r="C8" s="205"/>
      <c r="D8" s="121">
        <f>DatosMenores!C56</f>
        <v>1947</v>
      </c>
      <c r="E8" s="121">
        <f>DatosMenores!C57</f>
        <v>193</v>
      </c>
      <c r="F8" s="121">
        <f>DatosMenores!C58</f>
        <v>200</v>
      </c>
      <c r="G8" s="121">
        <f>DatosMenores!C59</f>
        <v>677</v>
      </c>
      <c r="H8" s="120">
        <f>DatosMenores!C60</f>
        <v>75</v>
      </c>
      <c r="I8" s="100"/>
      <c r="L8" s="120">
        <f>DatosMenores!C48</f>
        <v>42</v>
      </c>
      <c r="M8" s="121">
        <f>DatosMenores!C49</f>
        <v>112</v>
      </c>
      <c r="N8" s="121">
        <f>DatosMenores!C50</f>
        <v>397</v>
      </c>
      <c r="O8" s="121">
        <f>DatosMenores!C51</f>
        <v>0</v>
      </c>
      <c r="P8" s="120">
        <f>DatosMenores!C52</f>
        <v>0</v>
      </c>
      <c r="S8" s="120">
        <f>DatosMenores!C28</f>
        <v>655</v>
      </c>
      <c r="T8" s="121">
        <f>SUM(DatosMenores!C29:C32)</f>
        <v>91</v>
      </c>
      <c r="U8" s="121">
        <f>DatosMenores!C33</f>
        <v>35</v>
      </c>
      <c r="V8" s="121">
        <f>DatosMenores!C34</f>
        <v>419</v>
      </c>
      <c r="W8" s="121">
        <f>DatosMenores!C35</f>
        <v>86</v>
      </c>
      <c r="X8" s="121">
        <f>DatosMenores!C36</f>
        <v>0</v>
      </c>
      <c r="Y8" s="121">
        <f>DatosMenores!C38</f>
        <v>9</v>
      </c>
      <c r="Z8" s="121">
        <f>DatosMenores!C37</f>
        <v>14</v>
      </c>
      <c r="AA8" s="120">
        <f>DatosMenores!C39</f>
        <v>82</v>
      </c>
      <c r="AC8" s="102"/>
      <c r="AE8" s="122">
        <f>DatosMenores!C5</f>
        <v>0</v>
      </c>
      <c r="AF8" s="121">
        <f>DatosMenores!C6</f>
        <v>81</v>
      </c>
      <c r="AG8" s="121">
        <f>DatosMenores!C7</f>
        <v>23</v>
      </c>
      <c r="AH8" s="121">
        <f>DatosMenores!C8</f>
        <v>3</v>
      </c>
      <c r="AI8" s="121">
        <f>DatosMenores!C9</f>
        <v>82</v>
      </c>
      <c r="AJ8" s="120">
        <f>DatosMenores!C10</f>
        <v>112</v>
      </c>
      <c r="AK8" s="121">
        <f>DatosMenores!C11</f>
        <v>290</v>
      </c>
      <c r="AL8" s="121">
        <f>DatosMenores!C12</f>
        <v>58</v>
      </c>
      <c r="AM8" s="120">
        <f>DatosMenores!C13</f>
        <v>10</v>
      </c>
      <c r="AN8" s="102"/>
      <c r="AP8" s="122">
        <f>DatosMenores!C69</f>
        <v>262</v>
      </c>
      <c r="AQ8" s="122">
        <f>DatosMenores!C70</f>
        <v>138</v>
      </c>
      <c r="AR8" s="121">
        <f>DatosMenores!C71</f>
        <v>1809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1358</v>
      </c>
      <c r="AX8" s="141">
        <f>DatosMenores!C70</f>
        <v>138</v>
      </c>
    </row>
    <row r="9" spans="1:50" ht="14.85" customHeight="1" x14ac:dyDescent="0.25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1809</v>
      </c>
    </row>
    <row r="10" spans="1:50" ht="29.85" customHeight="1" x14ac:dyDescent="0.25">
      <c r="C10" s="205"/>
      <c r="D10" s="120">
        <f>DatosMenores!C61</f>
        <v>802</v>
      </c>
      <c r="E10" s="121">
        <f>DatosMenores!C62</f>
        <v>288</v>
      </c>
      <c r="F10" s="124">
        <f>DatosMenores!C63</f>
        <v>39</v>
      </c>
      <c r="G10" s="124">
        <f>DatosMenores!C64</f>
        <v>559</v>
      </c>
      <c r="H10" s="124">
        <f>DatosMenores!C65</f>
        <v>45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12</v>
      </c>
      <c r="AH11" s="121">
        <f>DatosMenores!C17</f>
        <v>55</v>
      </c>
      <c r="AI11" s="121">
        <f>DatosMenores!C18</f>
        <v>35</v>
      </c>
      <c r="AJ11" s="121">
        <f>DatosMenores!C20</f>
        <v>19</v>
      </c>
      <c r="AK11" s="121">
        <f>DatosMenores!C21</f>
        <v>0</v>
      </c>
      <c r="AL11" s="120">
        <f>DatosMenores!C19</f>
        <v>109</v>
      </c>
      <c r="AP11" s="122">
        <f>DatosMenores!C78</f>
        <v>0</v>
      </c>
      <c r="AQ11" s="121">
        <f>DatosMenores!C77</f>
        <v>2</v>
      </c>
      <c r="AR11" s="121">
        <f>DatosMenores!C79</f>
        <v>0</v>
      </c>
      <c r="AS11" s="122">
        <f>DatosMenores!C72</f>
        <v>0</v>
      </c>
      <c r="AT11" s="120">
        <f>DatosMenores!C73</f>
        <v>26</v>
      </c>
      <c r="AW11" s="140" t="s">
        <v>1500</v>
      </c>
      <c r="AX11" s="141">
        <f>DatosMenores!C73</f>
        <v>26</v>
      </c>
    </row>
    <row r="12" spans="1:50" ht="12.75" customHeight="1" x14ac:dyDescent="0.25">
      <c r="AW12" s="140" t="s">
        <v>1360</v>
      </c>
      <c r="AX12" s="141">
        <f>DatosMenores!C74</f>
        <v>0</v>
      </c>
    </row>
    <row r="13" spans="1:50" ht="12.75" customHeight="1" x14ac:dyDescent="0.25">
      <c r="AW13" s="140" t="s">
        <v>1021</v>
      </c>
      <c r="AX13" s="141">
        <f>DatosMenores!C75</f>
        <v>0</v>
      </c>
    </row>
    <row r="14" spans="1:50" ht="12.75" customHeight="1" x14ac:dyDescent="0.25">
      <c r="AW14" s="140" t="s">
        <v>1361</v>
      </c>
      <c r="AX14" s="141">
        <f>DatosMenores!C76</f>
        <v>0</v>
      </c>
    </row>
    <row r="15" spans="1:50" ht="12.75" customHeight="1" x14ac:dyDescent="0.25">
      <c r="AW15" s="140" t="s">
        <v>1362</v>
      </c>
      <c r="AX15" s="141">
        <f>DatosMenores!C77</f>
        <v>2</v>
      </c>
    </row>
    <row r="16" spans="1:50" ht="12.75" customHeight="1" x14ac:dyDescent="0.25">
      <c r="AW16" s="140" t="s">
        <v>265</v>
      </c>
      <c r="AX16" s="141">
        <f>DatosMenores!C78</f>
        <v>0</v>
      </c>
    </row>
    <row r="17" spans="49:50" ht="12.75" customHeight="1" x14ac:dyDescent="0.25">
      <c r="AW17" s="140" t="s">
        <v>1363</v>
      </c>
      <c r="AX17" s="141">
        <f>DatosMenores!C79</f>
        <v>0</v>
      </c>
    </row>
  </sheetData>
  <sheetProtection algorithmName="SHA-512" hashValue="QZTbD8GCUZ+BOGwr/OO1hk6RliMACCkQd+9H8vyRYWt/bGvS4hV4n+OlBWnMZMpjiqptmy+ylXWxtVzi21LvUQ==" saltValue="hKyTpFvt20ogTb9dg4D/n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9F12-022A-42D1-822C-2FC751859722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1507</v>
      </c>
      <c r="D4" s="155">
        <f>DatosViolenciaDoméstica!C5</f>
        <v>66</v>
      </c>
      <c r="F4" s="154" t="s">
        <v>1508</v>
      </c>
      <c r="G4" s="156">
        <f>DatosViolenciaDoméstica!E67</f>
        <v>54</v>
      </c>
      <c r="H4" s="157"/>
    </row>
    <row r="5" spans="1:30" x14ac:dyDescent="0.2">
      <c r="C5" s="154" t="s">
        <v>13</v>
      </c>
      <c r="D5" s="155">
        <f>DatosViolenciaDoméstica!C6</f>
        <v>411</v>
      </c>
      <c r="F5" s="154" t="s">
        <v>1509</v>
      </c>
      <c r="G5" s="158">
        <f>DatosViolenciaDoméstica!F67</f>
        <v>37</v>
      </c>
      <c r="H5" s="157"/>
    </row>
    <row r="6" spans="1:30" x14ac:dyDescent="0.2">
      <c r="C6" s="154" t="s">
        <v>1510</v>
      </c>
      <c r="D6" s="155">
        <f>DatosViolenciaDoméstica!C7</f>
        <v>98</v>
      </c>
    </row>
    <row r="7" spans="1:30" x14ac:dyDescent="0.2">
      <c r="C7" s="154" t="s">
        <v>60</v>
      </c>
      <c r="D7" s="155">
        <f>DatosViolenciaDoméstica!C8</f>
        <v>3</v>
      </c>
    </row>
    <row r="8" spans="1:30" x14ac:dyDescent="0.2">
      <c r="C8" s="154" t="s">
        <v>1511</v>
      </c>
      <c r="D8" s="155">
        <f>DatosViolenciaDoméstica!C9</f>
        <v>3</v>
      </c>
    </row>
    <row r="9" spans="1:30" x14ac:dyDescent="0.2">
      <c r="C9" s="154" t="s">
        <v>1512</v>
      </c>
      <c r="D9" s="155">
        <f>SUM(DatosViolenciaDoméstica!C10:C11)</f>
        <v>3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bRgARxPMGKrTIB95P5yZgYSYVUikSz4TS3NIUiHx9tPFKy/CXGILcZQdzFPl/ryr+Te5odGisA9vNcZgQHUFNA==" saltValue="tL6fy/Xbi9jjMrNW9xhsH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9A1A-B5B2-4064-9A1E-B0C24C2A4648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13</v>
      </c>
      <c r="D4" s="155">
        <f>DatosViolenciaGénero!C7</f>
        <v>3882</v>
      </c>
      <c r="F4" s="154" t="s">
        <v>1508</v>
      </c>
      <c r="G4" s="156">
        <f>DatosViolenciaGénero!E82</f>
        <v>489</v>
      </c>
      <c r="H4" s="157"/>
    </row>
    <row r="5" spans="1:30" x14ac:dyDescent="0.2">
      <c r="C5" s="154" t="s">
        <v>40</v>
      </c>
      <c r="D5" s="155">
        <f>DatosViolenciaGénero!C5</f>
        <v>1275</v>
      </c>
      <c r="F5" s="154" t="s">
        <v>1509</v>
      </c>
      <c r="G5" s="156">
        <f>DatosViolenciaGénero!F82</f>
        <v>494</v>
      </c>
      <c r="H5" s="157"/>
    </row>
    <row r="6" spans="1:30" x14ac:dyDescent="0.2">
      <c r="C6" s="154" t="s">
        <v>1510</v>
      </c>
      <c r="D6" s="164">
        <f>DatosViolenciaGénero!C8</f>
        <v>699</v>
      </c>
    </row>
    <row r="7" spans="1:30" x14ac:dyDescent="0.2">
      <c r="C7" s="154" t="s">
        <v>60</v>
      </c>
      <c r="D7" s="164">
        <f>DatosViolenciaGénero!C9</f>
        <v>5</v>
      </c>
    </row>
    <row r="8" spans="1:30" x14ac:dyDescent="0.2">
      <c r="C8" s="154" t="s">
        <v>1514</v>
      </c>
      <c r="D8" s="155">
        <f>DatosViolenciaGénero!C11</f>
        <v>3</v>
      </c>
    </row>
    <row r="9" spans="1:30" x14ac:dyDescent="0.2">
      <c r="C9" s="154" t="s">
        <v>1515</v>
      </c>
      <c r="D9" s="155">
        <f>DatosViolenciaGénero!C12</f>
        <v>0</v>
      </c>
    </row>
    <row r="10" spans="1:30" x14ac:dyDescent="0.2">
      <c r="C10" s="154" t="s">
        <v>1507</v>
      </c>
      <c r="D10" s="164">
        <f>DatosViolenciaGénero!C6</f>
        <v>569</v>
      </c>
    </row>
    <row r="11" spans="1:30" x14ac:dyDescent="0.2">
      <c r="C11" s="154" t="s">
        <v>1511</v>
      </c>
      <c r="D11" s="164">
        <f>DatosViolenciaGénero!C10</f>
        <v>4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LmQEMzWVLV8hu3r1DpfI2kn8/HdEfuqk9EB8wzF7kPg6YkgKcMS738ELnm/aKl+eGfnBVTayL6eAJH1941wQ0w==" saltValue="z39m1yz0lBztwlYrH32gh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5" t="s">
        <v>18</v>
      </c>
      <c r="B7" s="13" t="s">
        <v>19</v>
      </c>
      <c r="C7" s="14">
        <v>5453</v>
      </c>
      <c r="D7" s="14">
        <v>4931</v>
      </c>
      <c r="E7" s="15">
        <v>0.105860880146015</v>
      </c>
    </row>
    <row r="8" spans="1:5" x14ac:dyDescent="0.25">
      <c r="A8" s="177"/>
      <c r="B8" s="13" t="s">
        <v>20</v>
      </c>
      <c r="C8" s="14">
        <v>44309</v>
      </c>
      <c r="D8" s="14">
        <v>42571</v>
      </c>
      <c r="E8" s="15">
        <v>4.08259143548425E-2</v>
      </c>
    </row>
    <row r="9" spans="1:5" x14ac:dyDescent="0.25">
      <c r="A9" s="177"/>
      <c r="B9" s="13" t="s">
        <v>21</v>
      </c>
      <c r="C9" s="14">
        <v>41820</v>
      </c>
      <c r="D9" s="14">
        <v>40150</v>
      </c>
      <c r="E9" s="15">
        <v>4.15940224159402E-2</v>
      </c>
    </row>
    <row r="10" spans="1:5" x14ac:dyDescent="0.25">
      <c r="A10" s="177"/>
      <c r="B10" s="13" t="s">
        <v>22</v>
      </c>
      <c r="C10" s="14">
        <v>2045</v>
      </c>
      <c r="D10" s="14">
        <v>2133</v>
      </c>
      <c r="E10" s="15">
        <v>-4.1256446319737503E-2</v>
      </c>
    </row>
    <row r="11" spans="1:5" x14ac:dyDescent="0.25">
      <c r="A11" s="176"/>
      <c r="B11" s="13" t="s">
        <v>23</v>
      </c>
      <c r="C11" s="14">
        <v>5453</v>
      </c>
      <c r="D11" s="14">
        <v>4931</v>
      </c>
      <c r="E11" s="15">
        <v>0.105860880146015</v>
      </c>
    </row>
    <row r="12" spans="1:5" x14ac:dyDescent="0.25">
      <c r="A12" s="175" t="s">
        <v>24</v>
      </c>
      <c r="B12" s="13" t="s">
        <v>25</v>
      </c>
      <c r="C12" s="14">
        <v>11778</v>
      </c>
      <c r="D12" s="14">
        <v>11833</v>
      </c>
      <c r="E12" s="15">
        <v>-4.64801825403532E-3</v>
      </c>
    </row>
    <row r="13" spans="1:5" x14ac:dyDescent="0.25">
      <c r="A13" s="177"/>
      <c r="B13" s="13" t="s">
        <v>26</v>
      </c>
      <c r="C13" s="14">
        <v>1068</v>
      </c>
      <c r="D13" s="14">
        <v>1097</v>
      </c>
      <c r="E13" s="15">
        <v>-2.6435733819507701E-2</v>
      </c>
    </row>
    <row r="14" spans="1:5" x14ac:dyDescent="0.25">
      <c r="A14" s="176"/>
      <c r="B14" s="13" t="s">
        <v>27</v>
      </c>
      <c r="C14" s="14">
        <v>7639</v>
      </c>
      <c r="D14" s="14">
        <v>7873</v>
      </c>
      <c r="E14" s="15">
        <v>-2.9721834116600999E-2</v>
      </c>
    </row>
    <row r="15" spans="1:5" x14ac:dyDescent="0.25">
      <c r="A15" s="175" t="s">
        <v>28</v>
      </c>
      <c r="B15" s="13" t="s">
        <v>29</v>
      </c>
      <c r="C15" s="14">
        <v>2100</v>
      </c>
      <c r="D15" s="14">
        <v>2002</v>
      </c>
      <c r="E15" s="15">
        <v>4.8951048951049E-2</v>
      </c>
    </row>
    <row r="16" spans="1:5" x14ac:dyDescent="0.25">
      <c r="A16" s="177"/>
      <c r="B16" s="13" t="s">
        <v>30</v>
      </c>
      <c r="C16" s="14">
        <v>3770</v>
      </c>
      <c r="D16" s="14">
        <v>3419</v>
      </c>
      <c r="E16" s="15">
        <v>0.10266159695817501</v>
      </c>
    </row>
    <row r="17" spans="1:5" x14ac:dyDescent="0.25">
      <c r="A17" s="177"/>
      <c r="B17" s="13" t="s">
        <v>31</v>
      </c>
      <c r="C17" s="14">
        <v>49</v>
      </c>
      <c r="D17" s="14">
        <v>59</v>
      </c>
      <c r="E17" s="15">
        <v>-0.169491525423729</v>
      </c>
    </row>
    <row r="18" spans="1:5" x14ac:dyDescent="0.25">
      <c r="A18" s="177"/>
      <c r="B18" s="13" t="s">
        <v>32</v>
      </c>
      <c r="C18" s="14">
        <v>6</v>
      </c>
      <c r="D18" s="14">
        <v>7</v>
      </c>
      <c r="E18" s="15">
        <v>-0.14285714285714299</v>
      </c>
    </row>
    <row r="19" spans="1:5" x14ac:dyDescent="0.25">
      <c r="A19" s="176"/>
      <c r="B19" s="13" t="s">
        <v>33</v>
      </c>
      <c r="C19" s="14">
        <v>1181</v>
      </c>
      <c r="D19" s="14">
        <v>1085</v>
      </c>
      <c r="E19" s="15">
        <v>8.8479262672811101E-2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174</v>
      </c>
      <c r="D23" s="14">
        <v>277</v>
      </c>
      <c r="E23" s="15">
        <v>-0.37184115523465699</v>
      </c>
    </row>
    <row r="24" spans="1:5" x14ac:dyDescent="0.25">
      <c r="A24" s="12" t="s">
        <v>36</v>
      </c>
      <c r="B24" s="16"/>
      <c r="C24" s="14">
        <v>6</v>
      </c>
      <c r="D24" s="14">
        <v>0</v>
      </c>
      <c r="E24" s="15">
        <v>0</v>
      </c>
    </row>
    <row r="25" spans="1:5" x14ac:dyDescent="0.25">
      <c r="A25" s="12" t="s">
        <v>37</v>
      </c>
      <c r="B25" s="16"/>
      <c r="C25" s="17"/>
      <c r="D25" s="17"/>
      <c r="E25" s="15">
        <v>0</v>
      </c>
    </row>
    <row r="26" spans="1:5" x14ac:dyDescent="0.25">
      <c r="A26" s="12" t="s">
        <v>38</v>
      </c>
      <c r="B26" s="16"/>
      <c r="C26" s="17"/>
      <c r="D26" s="17"/>
      <c r="E26" s="15">
        <v>0</v>
      </c>
    </row>
    <row r="27" spans="1:5" x14ac:dyDescent="0.25">
      <c r="A27" s="12" t="s">
        <v>39</v>
      </c>
      <c r="B27" s="16"/>
      <c r="C27" s="17"/>
      <c r="D27" s="17"/>
      <c r="E27" s="15">
        <v>0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4354</v>
      </c>
      <c r="D31" s="14">
        <v>3056</v>
      </c>
      <c r="E31" s="15">
        <v>0.42473821989528798</v>
      </c>
    </row>
    <row r="32" spans="1:5" x14ac:dyDescent="0.25">
      <c r="A32" s="175" t="s">
        <v>42</v>
      </c>
      <c r="B32" s="13" t="s">
        <v>43</v>
      </c>
      <c r="C32" s="14">
        <v>640</v>
      </c>
      <c r="D32" s="14">
        <v>604</v>
      </c>
      <c r="E32" s="15">
        <v>5.9602649006622502E-2</v>
      </c>
    </row>
    <row r="33" spans="1:5" x14ac:dyDescent="0.25">
      <c r="A33" s="177"/>
      <c r="B33" s="13" t="s">
        <v>44</v>
      </c>
      <c r="C33" s="14">
        <v>560</v>
      </c>
      <c r="D33" s="14">
        <v>504</v>
      </c>
      <c r="E33" s="15">
        <v>0.11111111111111099</v>
      </c>
    </row>
    <row r="34" spans="1:5" x14ac:dyDescent="0.25">
      <c r="A34" s="177"/>
      <c r="B34" s="13" t="s">
        <v>45</v>
      </c>
      <c r="C34" s="14">
        <v>123</v>
      </c>
      <c r="D34" s="14">
        <v>139</v>
      </c>
      <c r="E34" s="15">
        <v>-0.115107913669065</v>
      </c>
    </row>
    <row r="35" spans="1:5" x14ac:dyDescent="0.25">
      <c r="A35" s="177"/>
      <c r="B35" s="13" t="s">
        <v>46</v>
      </c>
      <c r="C35" s="14">
        <v>98</v>
      </c>
      <c r="D35" s="14">
        <v>56</v>
      </c>
      <c r="E35" s="15">
        <v>0.75</v>
      </c>
    </row>
    <row r="36" spans="1:5" x14ac:dyDescent="0.25">
      <c r="A36" s="176"/>
      <c r="B36" s="13" t="s">
        <v>47</v>
      </c>
      <c r="C36" s="14">
        <v>1682</v>
      </c>
      <c r="D36" s="14">
        <v>1753</v>
      </c>
      <c r="E36" s="15">
        <v>-4.0501996577296098E-2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12669</v>
      </c>
      <c r="D40" s="14">
        <v>11726</v>
      </c>
      <c r="E40" s="15">
        <v>8.0419580419580403E-2</v>
      </c>
    </row>
    <row r="41" spans="1:5" x14ac:dyDescent="0.25">
      <c r="A41" s="12" t="s">
        <v>50</v>
      </c>
      <c r="B41" s="16"/>
      <c r="C41" s="14">
        <v>4515</v>
      </c>
      <c r="D41" s="14">
        <v>2708</v>
      </c>
      <c r="E41" s="15">
        <v>0.66728212703101897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5" t="s">
        <v>52</v>
      </c>
      <c r="B45" s="13" t="s">
        <v>19</v>
      </c>
      <c r="C45" s="14">
        <v>1349</v>
      </c>
      <c r="D45" s="14">
        <v>1092</v>
      </c>
      <c r="E45" s="15">
        <v>0.23534798534798501</v>
      </c>
    </row>
    <row r="46" spans="1:5" x14ac:dyDescent="0.25">
      <c r="A46" s="177"/>
      <c r="B46" s="13" t="s">
        <v>53</v>
      </c>
      <c r="C46" s="14">
        <v>68</v>
      </c>
      <c r="D46" s="14">
        <v>869</v>
      </c>
      <c r="E46" s="15">
        <v>-0.92174913693900995</v>
      </c>
    </row>
    <row r="47" spans="1:5" x14ac:dyDescent="0.25">
      <c r="A47" s="177"/>
      <c r="B47" s="13" t="s">
        <v>54</v>
      </c>
      <c r="C47" s="14">
        <v>2682</v>
      </c>
      <c r="D47" s="14">
        <v>4935</v>
      </c>
      <c r="E47" s="15">
        <v>-0.45653495440729502</v>
      </c>
    </row>
    <row r="48" spans="1:5" x14ac:dyDescent="0.25">
      <c r="A48" s="176"/>
      <c r="B48" s="13" t="s">
        <v>23</v>
      </c>
      <c r="C48" s="14">
        <v>1565</v>
      </c>
      <c r="D48" s="14">
        <v>3053</v>
      </c>
      <c r="E48" s="15">
        <v>-0.487389452997052</v>
      </c>
    </row>
    <row r="49" spans="1:5" x14ac:dyDescent="0.25">
      <c r="A49" s="175" t="s">
        <v>55</v>
      </c>
      <c r="B49" s="13" t="s">
        <v>56</v>
      </c>
      <c r="C49" s="14">
        <v>2662</v>
      </c>
      <c r="D49" s="14">
        <v>3201</v>
      </c>
      <c r="E49" s="15">
        <v>-0.16838487972508601</v>
      </c>
    </row>
    <row r="50" spans="1:5" x14ac:dyDescent="0.25">
      <c r="A50" s="177"/>
      <c r="B50" s="13" t="s">
        <v>57</v>
      </c>
      <c r="C50" s="14">
        <v>71</v>
      </c>
      <c r="D50" s="14">
        <v>69</v>
      </c>
      <c r="E50" s="15">
        <v>2.8985507246376802E-2</v>
      </c>
    </row>
    <row r="51" spans="1:5" x14ac:dyDescent="0.25">
      <c r="A51" s="177"/>
      <c r="B51" s="13" t="s">
        <v>58</v>
      </c>
      <c r="C51" s="14">
        <v>520</v>
      </c>
      <c r="D51" s="14">
        <v>443</v>
      </c>
      <c r="E51" s="15">
        <v>0.173814898419864</v>
      </c>
    </row>
    <row r="52" spans="1:5" x14ac:dyDescent="0.25">
      <c r="A52" s="176"/>
      <c r="B52" s="13" t="s">
        <v>59</v>
      </c>
      <c r="C52" s="14">
        <v>173</v>
      </c>
      <c r="D52" s="14">
        <v>130</v>
      </c>
      <c r="E52" s="15">
        <v>0.33076923076923098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5" t="s">
        <v>61</v>
      </c>
      <c r="B56" s="13" t="s">
        <v>54</v>
      </c>
      <c r="C56" s="14">
        <v>38</v>
      </c>
      <c r="D56" s="14">
        <v>40</v>
      </c>
      <c r="E56" s="15">
        <v>-0.05</v>
      </c>
    </row>
    <row r="57" spans="1:5" x14ac:dyDescent="0.25">
      <c r="A57" s="177"/>
      <c r="B57" s="13" t="s">
        <v>53</v>
      </c>
      <c r="C57" s="14">
        <v>2</v>
      </c>
      <c r="D57" s="14">
        <v>30</v>
      </c>
      <c r="E57" s="15">
        <v>-0.93333333333333302</v>
      </c>
    </row>
    <row r="58" spans="1:5" x14ac:dyDescent="0.25">
      <c r="A58" s="177"/>
      <c r="B58" s="13" t="s">
        <v>19</v>
      </c>
      <c r="C58" s="14">
        <v>22</v>
      </c>
      <c r="D58" s="14">
        <v>45</v>
      </c>
      <c r="E58" s="15">
        <v>-0.51111111111111096</v>
      </c>
    </row>
    <row r="59" spans="1:5" x14ac:dyDescent="0.25">
      <c r="A59" s="177"/>
      <c r="B59" s="13" t="s">
        <v>23</v>
      </c>
      <c r="C59" s="14">
        <v>20</v>
      </c>
      <c r="D59" s="14">
        <v>21</v>
      </c>
      <c r="E59" s="15">
        <v>-4.7619047619047603E-2</v>
      </c>
    </row>
    <row r="60" spans="1:5" x14ac:dyDescent="0.25">
      <c r="A60" s="177"/>
      <c r="B60" s="13" t="s">
        <v>62</v>
      </c>
      <c r="C60" s="14">
        <v>37</v>
      </c>
      <c r="D60" s="14">
        <v>21</v>
      </c>
      <c r="E60" s="15">
        <v>0.76190476190476197</v>
      </c>
    </row>
    <row r="61" spans="1:5" x14ac:dyDescent="0.25">
      <c r="A61" s="176"/>
      <c r="B61" s="13" t="s">
        <v>63</v>
      </c>
      <c r="C61" s="17"/>
      <c r="D61" s="14">
        <v>7</v>
      </c>
      <c r="E61" s="15">
        <v>0</v>
      </c>
    </row>
    <row r="62" spans="1:5" x14ac:dyDescent="0.25">
      <c r="A62" s="175" t="s">
        <v>64</v>
      </c>
      <c r="B62" s="13" t="s">
        <v>65</v>
      </c>
      <c r="C62" s="14">
        <v>40</v>
      </c>
      <c r="D62" s="14">
        <v>37</v>
      </c>
      <c r="E62" s="15">
        <v>8.1081081081081099E-2</v>
      </c>
    </row>
    <row r="63" spans="1:5" x14ac:dyDescent="0.25">
      <c r="A63" s="177"/>
      <c r="B63" s="13" t="s">
        <v>58</v>
      </c>
      <c r="C63" s="14">
        <v>11</v>
      </c>
      <c r="D63" s="14">
        <v>29</v>
      </c>
      <c r="E63" s="15">
        <v>-0.62068965517241403</v>
      </c>
    </row>
    <row r="64" spans="1:5" x14ac:dyDescent="0.25">
      <c r="A64" s="176"/>
      <c r="B64" s="13" t="s">
        <v>66</v>
      </c>
      <c r="C64" s="17"/>
      <c r="D64" s="17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6</v>
      </c>
      <c r="D68" s="14">
        <v>8</v>
      </c>
      <c r="E68" s="15">
        <v>-0.25</v>
      </c>
    </row>
    <row r="69" spans="1:5" x14ac:dyDescent="0.25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7"/>
      <c r="D70" s="17"/>
      <c r="E70" s="15">
        <v>0</v>
      </c>
    </row>
    <row r="71" spans="1:5" x14ac:dyDescent="0.25">
      <c r="A71" s="12" t="s">
        <v>38</v>
      </c>
      <c r="B71" s="16"/>
      <c r="C71" s="17"/>
      <c r="D71" s="17"/>
      <c r="E71" s="15">
        <v>0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8"/>
      <c r="B76" s="13" t="s">
        <v>49</v>
      </c>
      <c r="C76" s="14">
        <v>7</v>
      </c>
      <c r="D76" s="14">
        <v>7</v>
      </c>
      <c r="E76" s="15">
        <v>0</v>
      </c>
    </row>
    <row r="77" spans="1:5" x14ac:dyDescent="0.25">
      <c r="A77" s="179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65</v>
      </c>
      <c r="C78" s="14">
        <v>7</v>
      </c>
      <c r="D78" s="14">
        <v>4</v>
      </c>
      <c r="E78" s="15">
        <v>0.75</v>
      </c>
    </row>
    <row r="79" spans="1:5" x14ac:dyDescent="0.25">
      <c r="A79" s="179"/>
      <c r="B79" s="13" t="s">
        <v>69</v>
      </c>
      <c r="C79" s="14">
        <v>8</v>
      </c>
      <c r="D79" s="14">
        <v>7</v>
      </c>
      <c r="E79" s="15">
        <v>0.14285714285714299</v>
      </c>
    </row>
    <row r="80" spans="1:5" x14ac:dyDescent="0.25">
      <c r="A80" s="180"/>
      <c r="B80" s="13" t="s">
        <v>70</v>
      </c>
      <c r="C80" s="14">
        <v>0</v>
      </c>
      <c r="D80" s="14">
        <v>4</v>
      </c>
      <c r="E80" s="15">
        <v>-1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5" t="s">
        <v>72</v>
      </c>
      <c r="B84" s="13" t="s">
        <v>73</v>
      </c>
      <c r="C84" s="14">
        <v>4737</v>
      </c>
      <c r="D84" s="14">
        <v>4148</v>
      </c>
      <c r="E84" s="15">
        <v>0.14199614271938299</v>
      </c>
    </row>
    <row r="85" spans="1:5" x14ac:dyDescent="0.25">
      <c r="A85" s="176"/>
      <c r="B85" s="13" t="s">
        <v>74</v>
      </c>
      <c r="C85" s="14">
        <v>877</v>
      </c>
      <c r="D85" s="14">
        <v>753</v>
      </c>
      <c r="E85" s="15">
        <v>0.164674634794157</v>
      </c>
    </row>
    <row r="86" spans="1:5" x14ac:dyDescent="0.25">
      <c r="A86" s="175" t="s">
        <v>75</v>
      </c>
      <c r="B86" s="13" t="s">
        <v>73</v>
      </c>
      <c r="C86" s="14">
        <v>3362</v>
      </c>
      <c r="D86" s="14">
        <v>3288</v>
      </c>
      <c r="E86" s="15">
        <v>2.25060827250608E-2</v>
      </c>
    </row>
    <row r="87" spans="1:5" x14ac:dyDescent="0.25">
      <c r="A87" s="176"/>
      <c r="B87" s="13" t="s">
        <v>74</v>
      </c>
      <c r="C87" s="14">
        <v>272</v>
      </c>
      <c r="D87" s="14">
        <v>266</v>
      </c>
      <c r="E87" s="15">
        <v>2.2556390977443601E-2</v>
      </c>
    </row>
    <row r="88" spans="1:5" x14ac:dyDescent="0.25">
      <c r="A88" s="175" t="s">
        <v>76</v>
      </c>
      <c r="B88" s="13" t="s">
        <v>73</v>
      </c>
      <c r="C88" s="14">
        <v>269</v>
      </c>
      <c r="D88" s="14">
        <v>228</v>
      </c>
      <c r="E88" s="15">
        <v>0.179824561403509</v>
      </c>
    </row>
    <row r="89" spans="1:5" x14ac:dyDescent="0.25">
      <c r="A89" s="176"/>
      <c r="B89" s="13" t="s">
        <v>74</v>
      </c>
      <c r="C89" s="14">
        <v>16</v>
      </c>
      <c r="D89" s="14">
        <v>17</v>
      </c>
      <c r="E89" s="15">
        <v>-5.8823529411764698E-2</v>
      </c>
    </row>
    <row r="90" spans="1:5" x14ac:dyDescent="0.25">
      <c r="A90" s="175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6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1595</v>
      </c>
      <c r="D95" s="14">
        <v>999</v>
      </c>
      <c r="E95" s="15">
        <v>0.59659659659659603</v>
      </c>
    </row>
    <row r="96" spans="1:5" x14ac:dyDescent="0.25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3301</v>
      </c>
      <c r="D100" s="14">
        <v>1906</v>
      </c>
      <c r="E100" s="15">
        <v>0.73189926547744</v>
      </c>
    </row>
    <row r="101" spans="1:5" x14ac:dyDescent="0.25">
      <c r="A101" s="12" t="s">
        <v>82</v>
      </c>
      <c r="B101" s="16"/>
      <c r="C101" s="14">
        <v>1214</v>
      </c>
      <c r="D101" s="14">
        <v>1233</v>
      </c>
      <c r="E101" s="15">
        <v>-1.5409570154095701E-2</v>
      </c>
    </row>
    <row r="102" spans="1:5" x14ac:dyDescent="0.25">
      <c r="A102" s="12" t="s">
        <v>79</v>
      </c>
      <c r="B102" s="16"/>
      <c r="C102" s="14">
        <v>0</v>
      </c>
      <c r="D102" s="14">
        <v>1</v>
      </c>
      <c r="E102" s="15">
        <v>-1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5" t="s">
        <v>81</v>
      </c>
      <c r="B106" s="13" t="s">
        <v>84</v>
      </c>
      <c r="C106" s="14">
        <v>1068</v>
      </c>
      <c r="D106" s="14">
        <v>985</v>
      </c>
      <c r="E106" s="15">
        <v>8.4263959390862897E-2</v>
      </c>
    </row>
    <row r="107" spans="1:5" x14ac:dyDescent="0.25">
      <c r="A107" s="177"/>
      <c r="B107" s="13" t="s">
        <v>85</v>
      </c>
      <c r="C107" s="14">
        <v>1446</v>
      </c>
      <c r="D107" s="14">
        <v>1357</v>
      </c>
      <c r="E107" s="15">
        <v>6.5585851142225496E-2</v>
      </c>
    </row>
    <row r="108" spans="1:5" x14ac:dyDescent="0.25">
      <c r="A108" s="176"/>
      <c r="B108" s="13" t="s">
        <v>86</v>
      </c>
      <c r="C108" s="14">
        <v>21</v>
      </c>
      <c r="D108" s="14">
        <v>20</v>
      </c>
      <c r="E108" s="15">
        <v>0.05</v>
      </c>
    </row>
    <row r="109" spans="1:5" x14ac:dyDescent="0.25">
      <c r="A109" s="175" t="s">
        <v>82</v>
      </c>
      <c r="B109" s="13" t="s">
        <v>87</v>
      </c>
      <c r="C109" s="14">
        <v>169</v>
      </c>
      <c r="D109" s="14">
        <v>40</v>
      </c>
      <c r="E109" s="15">
        <v>3.2250000000000001</v>
      </c>
    </row>
    <row r="110" spans="1:5" x14ac:dyDescent="0.25">
      <c r="A110" s="176"/>
      <c r="B110" s="13" t="s">
        <v>86</v>
      </c>
      <c r="C110" s="14">
        <v>307</v>
      </c>
      <c r="D110" s="14">
        <v>216</v>
      </c>
      <c r="E110" s="15">
        <v>0.421296296296296</v>
      </c>
    </row>
    <row r="111" spans="1:5" x14ac:dyDescent="0.25">
      <c r="A111" s="12" t="s">
        <v>79</v>
      </c>
      <c r="B111" s="16"/>
      <c r="C111" s="14">
        <v>3</v>
      </c>
      <c r="D111" s="14">
        <v>46</v>
      </c>
      <c r="E111" s="15">
        <v>-0.934782608695652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5" t="s">
        <v>81</v>
      </c>
      <c r="B115" s="13" t="s">
        <v>84</v>
      </c>
      <c r="C115" s="14">
        <v>73</v>
      </c>
      <c r="D115" s="14">
        <v>45</v>
      </c>
      <c r="E115" s="15">
        <v>0.62222222222222201</v>
      </c>
    </row>
    <row r="116" spans="1:5" x14ac:dyDescent="0.25">
      <c r="A116" s="177"/>
      <c r="B116" s="13" t="s">
        <v>85</v>
      </c>
      <c r="C116" s="14">
        <v>100</v>
      </c>
      <c r="D116" s="14">
        <v>80</v>
      </c>
      <c r="E116" s="15">
        <v>0.25</v>
      </c>
    </row>
    <row r="117" spans="1:5" x14ac:dyDescent="0.25">
      <c r="A117" s="176"/>
      <c r="B117" s="13" t="s">
        <v>86</v>
      </c>
      <c r="C117" s="14">
        <v>9</v>
      </c>
      <c r="D117" s="14">
        <v>10</v>
      </c>
      <c r="E117" s="15">
        <v>-0.1</v>
      </c>
    </row>
    <row r="118" spans="1:5" x14ac:dyDescent="0.25">
      <c r="A118" s="175" t="s">
        <v>82</v>
      </c>
      <c r="B118" s="13" t="s">
        <v>87</v>
      </c>
      <c r="C118" s="14">
        <v>16</v>
      </c>
      <c r="D118" s="14">
        <v>5</v>
      </c>
      <c r="E118" s="15">
        <v>2.2000000000000002</v>
      </c>
    </row>
    <row r="119" spans="1:5" x14ac:dyDescent="0.25">
      <c r="A119" s="176"/>
      <c r="B119" s="13" t="s">
        <v>86</v>
      </c>
      <c r="C119" s="14">
        <v>17</v>
      </c>
      <c r="D119" s="14">
        <v>30</v>
      </c>
      <c r="E119" s="15">
        <v>-0.43333333333333302</v>
      </c>
    </row>
    <row r="120" spans="1:5" x14ac:dyDescent="0.25">
      <c r="A120" s="12" t="s">
        <v>79</v>
      </c>
      <c r="B120" s="16"/>
      <c r="C120" s="14">
        <v>2</v>
      </c>
      <c r="D120" s="14">
        <v>3</v>
      </c>
      <c r="E120" s="15">
        <v>-0.33333333333333298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5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6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93</v>
      </c>
      <c r="B126" s="13" t="s">
        <v>91</v>
      </c>
      <c r="C126" s="14">
        <v>313</v>
      </c>
      <c r="D126" s="14">
        <v>350</v>
      </c>
      <c r="E126" s="15">
        <v>-0.105714285714286</v>
      </c>
    </row>
    <row r="127" spans="1:5" x14ac:dyDescent="0.25">
      <c r="A127" s="176"/>
      <c r="B127" s="13" t="s">
        <v>92</v>
      </c>
      <c r="C127" s="14">
        <v>1139</v>
      </c>
      <c r="D127" s="14">
        <v>1352</v>
      </c>
      <c r="E127" s="15">
        <v>-0.15754437869822499</v>
      </c>
    </row>
    <row r="128" spans="1:5" x14ac:dyDescent="0.25">
      <c r="A128" s="175" t="s">
        <v>94</v>
      </c>
      <c r="B128" s="13" t="s">
        <v>91</v>
      </c>
      <c r="C128" s="14">
        <v>4277</v>
      </c>
      <c r="D128" s="14">
        <v>4768</v>
      </c>
      <c r="E128" s="15">
        <v>-0.102978187919463</v>
      </c>
    </row>
    <row r="129" spans="1:5" x14ac:dyDescent="0.25">
      <c r="A129" s="176"/>
      <c r="B129" s="13" t="s">
        <v>92</v>
      </c>
      <c r="C129" s="14">
        <v>13114</v>
      </c>
      <c r="D129" s="14">
        <v>12929</v>
      </c>
      <c r="E129" s="15">
        <v>1.4308917936422E-2</v>
      </c>
    </row>
    <row r="130" spans="1:5" x14ac:dyDescent="0.25">
      <c r="A130" s="175" t="s">
        <v>95</v>
      </c>
      <c r="B130" s="13" t="s">
        <v>91</v>
      </c>
      <c r="C130" s="17"/>
      <c r="D130" s="17"/>
      <c r="E130" s="15">
        <v>0</v>
      </c>
    </row>
    <row r="131" spans="1:5" x14ac:dyDescent="0.25">
      <c r="A131" s="176"/>
      <c r="B131" s="13" t="s">
        <v>92</v>
      </c>
      <c r="C131" s="17"/>
      <c r="D131" s="17"/>
      <c r="E131" s="15">
        <v>0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5" t="s">
        <v>97</v>
      </c>
      <c r="B135" s="13" t="s">
        <v>98</v>
      </c>
      <c r="C135" s="14">
        <v>139</v>
      </c>
      <c r="D135" s="14">
        <v>189</v>
      </c>
      <c r="E135" s="15">
        <v>-0.26455026455026398</v>
      </c>
    </row>
    <row r="136" spans="1:5" x14ac:dyDescent="0.25">
      <c r="A136" s="176"/>
      <c r="B136" s="13" t="s">
        <v>99</v>
      </c>
      <c r="C136" s="14">
        <v>20</v>
      </c>
      <c r="D136" s="14">
        <v>32</v>
      </c>
      <c r="E136" s="15">
        <v>-0.375</v>
      </c>
    </row>
    <row r="137" spans="1:5" x14ac:dyDescent="0.25">
      <c r="A137" s="175" t="s">
        <v>100</v>
      </c>
      <c r="B137" s="13" t="s">
        <v>98</v>
      </c>
      <c r="C137" s="14">
        <v>0</v>
      </c>
      <c r="D137" s="17"/>
      <c r="E137" s="15">
        <v>0</v>
      </c>
    </row>
    <row r="138" spans="1:5" x14ac:dyDescent="0.25">
      <c r="A138" s="176"/>
      <c r="B138" s="13" t="s">
        <v>99</v>
      </c>
      <c r="C138" s="14">
        <v>0</v>
      </c>
      <c r="D138" s="17"/>
      <c r="E138" s="15">
        <v>0</v>
      </c>
    </row>
    <row r="139" spans="1:5" x14ac:dyDescent="0.25">
      <c r="A139" s="175" t="s">
        <v>101</v>
      </c>
      <c r="B139" s="13" t="s">
        <v>98</v>
      </c>
      <c r="C139" s="14">
        <v>0</v>
      </c>
      <c r="D139" s="17"/>
      <c r="E139" s="15">
        <v>0</v>
      </c>
    </row>
    <row r="140" spans="1:5" x14ac:dyDescent="0.25">
      <c r="A140" s="176"/>
      <c r="B140" s="13" t="s">
        <v>102</v>
      </c>
      <c r="C140" s="14">
        <v>0</v>
      </c>
      <c r="D140" s="17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103</v>
      </c>
      <c r="D144" s="14">
        <v>80</v>
      </c>
      <c r="E144" s="15">
        <v>0.28749999999999998</v>
      </c>
    </row>
    <row r="145" spans="1:5" x14ac:dyDescent="0.25">
      <c r="A145" s="175" t="s">
        <v>105</v>
      </c>
      <c r="B145" s="13" t="s">
        <v>106</v>
      </c>
      <c r="C145" s="14">
        <v>4</v>
      </c>
      <c r="D145" s="14">
        <v>6</v>
      </c>
      <c r="E145" s="15">
        <v>-0.33333333333333298</v>
      </c>
    </row>
    <row r="146" spans="1:5" x14ac:dyDescent="0.25">
      <c r="A146" s="177"/>
      <c r="B146" s="13" t="s">
        <v>107</v>
      </c>
      <c r="C146" s="14">
        <v>54</v>
      </c>
      <c r="D146" s="14">
        <v>29</v>
      </c>
      <c r="E146" s="15">
        <v>0.86206896551724099</v>
      </c>
    </row>
    <row r="147" spans="1:5" x14ac:dyDescent="0.25">
      <c r="A147" s="177"/>
      <c r="B147" s="13" t="s">
        <v>108</v>
      </c>
      <c r="C147" s="14">
        <v>1</v>
      </c>
      <c r="D147" s="14">
        <v>4</v>
      </c>
      <c r="E147" s="15">
        <v>-0.75</v>
      </c>
    </row>
    <row r="148" spans="1:5" x14ac:dyDescent="0.25">
      <c r="A148" s="177"/>
      <c r="B148" s="13" t="s">
        <v>109</v>
      </c>
      <c r="C148" s="14">
        <v>0</v>
      </c>
      <c r="D148" s="14">
        <v>1</v>
      </c>
      <c r="E148" s="15">
        <v>-1</v>
      </c>
    </row>
    <row r="149" spans="1:5" x14ac:dyDescent="0.25">
      <c r="A149" s="177"/>
      <c r="B149" s="13" t="s">
        <v>110</v>
      </c>
      <c r="C149" s="14">
        <v>41</v>
      </c>
      <c r="D149" s="14">
        <v>26</v>
      </c>
      <c r="E149" s="15">
        <v>0.57692307692307698</v>
      </c>
    </row>
    <row r="150" spans="1:5" x14ac:dyDescent="0.25">
      <c r="A150" s="176"/>
      <c r="B150" s="13" t="s">
        <v>111</v>
      </c>
      <c r="C150" s="14">
        <v>3</v>
      </c>
      <c r="D150" s="14">
        <v>14</v>
      </c>
      <c r="E150" s="15">
        <v>-0.78571428571428603</v>
      </c>
    </row>
    <row r="151" spans="1:5" x14ac:dyDescent="0.25">
      <c r="A151" s="175" t="s">
        <v>112</v>
      </c>
      <c r="B151" s="13" t="s">
        <v>113</v>
      </c>
      <c r="C151" s="14">
        <v>0</v>
      </c>
      <c r="D151" s="14">
        <v>0</v>
      </c>
      <c r="E151" s="15">
        <v>0</v>
      </c>
    </row>
    <row r="152" spans="1:5" x14ac:dyDescent="0.25">
      <c r="A152" s="176"/>
      <c r="B152" s="13" t="s">
        <v>114</v>
      </c>
      <c r="C152" s="14">
        <v>92</v>
      </c>
      <c r="D152" s="14">
        <v>71</v>
      </c>
      <c r="E152" s="15">
        <v>0.29577464788732399</v>
      </c>
    </row>
    <row r="153" spans="1:5" x14ac:dyDescent="0.25">
      <c r="A153" s="175" t="s">
        <v>115</v>
      </c>
      <c r="B153" s="13" t="s">
        <v>19</v>
      </c>
      <c r="C153" s="14">
        <v>15</v>
      </c>
      <c r="D153" s="14">
        <v>12</v>
      </c>
      <c r="E153" s="15">
        <v>0.25</v>
      </c>
    </row>
    <row r="154" spans="1:5" x14ac:dyDescent="0.25">
      <c r="A154" s="176"/>
      <c r="B154" s="13" t="s">
        <v>23</v>
      </c>
      <c r="C154" s="14">
        <v>26</v>
      </c>
      <c r="D154" s="14">
        <v>15</v>
      </c>
      <c r="E154" s="15">
        <v>0.73333333333333295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5" t="s">
        <v>118</v>
      </c>
      <c r="B159" s="13" t="s">
        <v>119</v>
      </c>
      <c r="C159" s="14">
        <v>1022</v>
      </c>
      <c r="D159" s="14">
        <v>1092</v>
      </c>
      <c r="E159" s="15">
        <v>-6.4102564102564097E-2</v>
      </c>
    </row>
    <row r="160" spans="1:5" x14ac:dyDescent="0.25">
      <c r="A160" s="177"/>
      <c r="B160" s="13" t="s">
        <v>120</v>
      </c>
      <c r="C160" s="14">
        <v>343</v>
      </c>
      <c r="D160" s="14">
        <v>314</v>
      </c>
      <c r="E160" s="15">
        <v>9.2356687898089193E-2</v>
      </c>
    </row>
    <row r="161" spans="1:5" x14ac:dyDescent="0.25">
      <c r="A161" s="177"/>
      <c r="B161" s="13" t="s">
        <v>121</v>
      </c>
      <c r="C161" s="14">
        <v>676</v>
      </c>
      <c r="D161" s="14">
        <v>734</v>
      </c>
      <c r="E161" s="15">
        <v>-7.9019073569482304E-2</v>
      </c>
    </row>
    <row r="162" spans="1:5" x14ac:dyDescent="0.25">
      <c r="A162" s="177"/>
      <c r="B162" s="13" t="s">
        <v>122</v>
      </c>
      <c r="C162" s="17"/>
      <c r="D162" s="14">
        <v>1</v>
      </c>
      <c r="E162" s="15">
        <v>0</v>
      </c>
    </row>
    <row r="163" spans="1:5" x14ac:dyDescent="0.25">
      <c r="A163" s="177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7"/>
      <c r="B164" s="13" t="s">
        <v>124</v>
      </c>
      <c r="C164" s="14">
        <v>40</v>
      </c>
      <c r="D164" s="14">
        <v>15</v>
      </c>
      <c r="E164" s="15">
        <v>1.6666666666666701</v>
      </c>
    </row>
    <row r="165" spans="1:5" x14ac:dyDescent="0.25">
      <c r="A165" s="177"/>
      <c r="B165" s="13" t="s">
        <v>125</v>
      </c>
      <c r="C165" s="14">
        <v>1245</v>
      </c>
      <c r="D165" s="14">
        <v>1362</v>
      </c>
      <c r="E165" s="15">
        <v>-8.5903083700440502E-2</v>
      </c>
    </row>
    <row r="166" spans="1:5" x14ac:dyDescent="0.25">
      <c r="A166" s="177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7"/>
      <c r="B167" s="13" t="s">
        <v>127</v>
      </c>
      <c r="C167" s="14">
        <v>524</v>
      </c>
      <c r="D167" s="14">
        <v>618</v>
      </c>
      <c r="E167" s="15">
        <v>-0.15210355987054999</v>
      </c>
    </row>
    <row r="168" spans="1:5" x14ac:dyDescent="0.25">
      <c r="A168" s="177"/>
      <c r="B168" s="13" t="s">
        <v>128</v>
      </c>
      <c r="C168" s="14">
        <v>664</v>
      </c>
      <c r="D168" s="14">
        <v>671</v>
      </c>
      <c r="E168" s="15">
        <v>-1.0432190760059599E-2</v>
      </c>
    </row>
    <row r="169" spans="1:5" x14ac:dyDescent="0.25">
      <c r="A169" s="177"/>
      <c r="B169" s="13" t="s">
        <v>129</v>
      </c>
      <c r="C169" s="14">
        <v>44</v>
      </c>
      <c r="D169" s="14">
        <v>70</v>
      </c>
      <c r="E169" s="15">
        <v>-0.371428571428571</v>
      </c>
    </row>
    <row r="170" spans="1:5" x14ac:dyDescent="0.25">
      <c r="A170" s="177"/>
      <c r="B170" s="13" t="s">
        <v>130</v>
      </c>
      <c r="C170" s="14">
        <v>665</v>
      </c>
      <c r="D170" s="14">
        <v>722</v>
      </c>
      <c r="E170" s="15">
        <v>-7.8947368421052599E-2</v>
      </c>
    </row>
    <row r="171" spans="1:5" x14ac:dyDescent="0.25">
      <c r="A171" s="177"/>
      <c r="B171" s="13" t="s">
        <v>131</v>
      </c>
      <c r="C171" s="14">
        <v>5</v>
      </c>
      <c r="D171" s="14">
        <v>5</v>
      </c>
      <c r="E171" s="15">
        <v>0</v>
      </c>
    </row>
    <row r="172" spans="1:5" x14ac:dyDescent="0.25">
      <c r="A172" s="177"/>
      <c r="B172" s="13" t="s">
        <v>132</v>
      </c>
      <c r="C172" s="14">
        <v>1</v>
      </c>
      <c r="D172" s="14">
        <v>1</v>
      </c>
      <c r="E172" s="15">
        <v>0</v>
      </c>
    </row>
    <row r="173" spans="1:5" x14ac:dyDescent="0.25">
      <c r="A173" s="177"/>
      <c r="B173" s="13" t="s">
        <v>133</v>
      </c>
      <c r="C173" s="14">
        <v>13</v>
      </c>
      <c r="D173" s="14">
        <v>26</v>
      </c>
      <c r="E173" s="15">
        <v>-0.5</v>
      </c>
    </row>
    <row r="174" spans="1:5" x14ac:dyDescent="0.25">
      <c r="A174" s="177"/>
      <c r="B174" s="13" t="s">
        <v>134</v>
      </c>
      <c r="C174" s="14">
        <v>4</v>
      </c>
      <c r="D174" s="14">
        <v>7</v>
      </c>
      <c r="E174" s="15">
        <v>-0.42857142857142799</v>
      </c>
    </row>
    <row r="175" spans="1:5" x14ac:dyDescent="0.25">
      <c r="A175" s="177"/>
      <c r="B175" s="13" t="s">
        <v>135</v>
      </c>
      <c r="C175" s="14">
        <v>88</v>
      </c>
      <c r="D175" s="14">
        <v>26</v>
      </c>
      <c r="E175" s="15">
        <v>2.3846153846153801</v>
      </c>
    </row>
    <row r="176" spans="1:5" x14ac:dyDescent="0.25">
      <c r="A176" s="177"/>
      <c r="B176" s="13" t="s">
        <v>136</v>
      </c>
      <c r="C176" s="14">
        <v>1789</v>
      </c>
      <c r="D176" s="14">
        <v>1177</v>
      </c>
      <c r="E176" s="15">
        <v>0.51996601529311803</v>
      </c>
    </row>
    <row r="177" spans="1:5" x14ac:dyDescent="0.25">
      <c r="A177" s="177"/>
      <c r="B177" s="13" t="s">
        <v>137</v>
      </c>
      <c r="C177" s="17"/>
      <c r="D177" s="17"/>
      <c r="E177" s="15">
        <v>0</v>
      </c>
    </row>
    <row r="178" spans="1:5" x14ac:dyDescent="0.25">
      <c r="A178" s="177"/>
      <c r="B178" s="13" t="s">
        <v>138</v>
      </c>
      <c r="C178" s="17"/>
      <c r="D178" s="17"/>
      <c r="E178" s="15">
        <v>0</v>
      </c>
    </row>
    <row r="179" spans="1:5" x14ac:dyDescent="0.25">
      <c r="A179" s="177"/>
      <c r="B179" s="13" t="s">
        <v>139</v>
      </c>
      <c r="C179" s="14">
        <v>1012</v>
      </c>
      <c r="D179" s="14">
        <v>964</v>
      </c>
      <c r="E179" s="15">
        <v>4.9792531120332002E-2</v>
      </c>
    </row>
    <row r="180" spans="1:5" x14ac:dyDescent="0.25">
      <c r="A180" s="177"/>
      <c r="B180" s="13" t="s">
        <v>140</v>
      </c>
      <c r="C180" s="14">
        <v>301</v>
      </c>
      <c r="D180" s="14">
        <v>253</v>
      </c>
      <c r="E180" s="15">
        <v>0.189723320158103</v>
      </c>
    </row>
    <row r="181" spans="1:5" x14ac:dyDescent="0.25">
      <c r="A181" s="177"/>
      <c r="B181" s="13" t="s">
        <v>141</v>
      </c>
      <c r="C181" s="14">
        <v>15</v>
      </c>
      <c r="D181" s="14">
        <v>14</v>
      </c>
      <c r="E181" s="15">
        <v>7.1428571428571397E-2</v>
      </c>
    </row>
    <row r="182" spans="1:5" x14ac:dyDescent="0.25">
      <c r="A182" s="177"/>
      <c r="B182" s="13" t="s">
        <v>142</v>
      </c>
      <c r="C182" s="14">
        <v>10</v>
      </c>
      <c r="D182" s="14">
        <v>12</v>
      </c>
      <c r="E182" s="15">
        <v>-0.16666666666666699</v>
      </c>
    </row>
    <row r="183" spans="1:5" x14ac:dyDescent="0.25">
      <c r="A183" s="177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7"/>
      <c r="B184" s="13" t="s">
        <v>144</v>
      </c>
      <c r="C184" s="14">
        <v>7</v>
      </c>
      <c r="D184" s="14">
        <v>11</v>
      </c>
      <c r="E184" s="15">
        <v>-0.36363636363636398</v>
      </c>
    </row>
    <row r="185" spans="1:5" x14ac:dyDescent="0.25">
      <c r="A185" s="177"/>
      <c r="B185" s="13" t="s">
        <v>145</v>
      </c>
      <c r="C185" s="14">
        <v>25</v>
      </c>
      <c r="D185" s="14">
        <v>14</v>
      </c>
      <c r="E185" s="15">
        <v>0.78571428571428603</v>
      </c>
    </row>
    <row r="186" spans="1:5" x14ac:dyDescent="0.25">
      <c r="A186" s="177"/>
      <c r="B186" s="13" t="s">
        <v>146</v>
      </c>
      <c r="C186" s="14">
        <v>3</v>
      </c>
      <c r="D186" s="14">
        <v>1</v>
      </c>
      <c r="E186" s="15">
        <v>2</v>
      </c>
    </row>
    <row r="187" spans="1:5" x14ac:dyDescent="0.25">
      <c r="A187" s="177"/>
      <c r="B187" s="13" t="s">
        <v>147</v>
      </c>
      <c r="C187" s="14">
        <v>79</v>
      </c>
      <c r="D187" s="14">
        <v>72</v>
      </c>
      <c r="E187" s="15">
        <v>9.7222222222222196E-2</v>
      </c>
    </row>
    <row r="188" spans="1:5" x14ac:dyDescent="0.25">
      <c r="A188" s="177"/>
      <c r="B188" s="13" t="s">
        <v>148</v>
      </c>
      <c r="C188" s="14">
        <v>10</v>
      </c>
      <c r="D188" s="14">
        <v>6</v>
      </c>
      <c r="E188" s="15">
        <v>0.66666666666666696</v>
      </c>
    </row>
    <row r="189" spans="1:5" x14ac:dyDescent="0.25">
      <c r="A189" s="177"/>
      <c r="B189" s="13" t="s">
        <v>149</v>
      </c>
      <c r="C189" s="14">
        <v>10</v>
      </c>
      <c r="D189" s="14">
        <v>6</v>
      </c>
      <c r="E189" s="15">
        <v>0.66666666666666696</v>
      </c>
    </row>
    <row r="190" spans="1:5" x14ac:dyDescent="0.25">
      <c r="A190" s="177"/>
      <c r="B190" s="13" t="s">
        <v>150</v>
      </c>
      <c r="C190" s="17"/>
      <c r="D190" s="17"/>
      <c r="E190" s="15">
        <v>0</v>
      </c>
    </row>
    <row r="191" spans="1:5" x14ac:dyDescent="0.25">
      <c r="A191" s="177"/>
      <c r="B191" s="13" t="s">
        <v>151</v>
      </c>
      <c r="C191" s="14">
        <v>260</v>
      </c>
      <c r="D191" s="14">
        <v>196</v>
      </c>
      <c r="E191" s="15">
        <v>0.32653061224489799</v>
      </c>
    </row>
    <row r="192" spans="1:5" x14ac:dyDescent="0.25">
      <c r="A192" s="177"/>
      <c r="B192" s="13" t="s">
        <v>152</v>
      </c>
      <c r="C192" s="17"/>
      <c r="D192" s="14">
        <v>15</v>
      </c>
      <c r="E192" s="15">
        <v>0</v>
      </c>
    </row>
    <row r="193" spans="1:5" x14ac:dyDescent="0.25">
      <c r="A193" s="177"/>
      <c r="B193" s="13" t="s">
        <v>153</v>
      </c>
      <c r="C193" s="14">
        <v>1</v>
      </c>
      <c r="D193" s="17"/>
      <c r="E193" s="15">
        <v>0</v>
      </c>
    </row>
    <row r="194" spans="1:5" x14ac:dyDescent="0.25">
      <c r="A194" s="177"/>
      <c r="B194" s="13" t="s">
        <v>154</v>
      </c>
      <c r="C194" s="14">
        <v>0</v>
      </c>
      <c r="D194" s="14">
        <v>29</v>
      </c>
      <c r="E194" s="15">
        <v>-1</v>
      </c>
    </row>
    <row r="195" spans="1:5" x14ac:dyDescent="0.25">
      <c r="A195" s="177"/>
      <c r="B195" s="13" t="s">
        <v>155</v>
      </c>
      <c r="C195" s="14">
        <v>16</v>
      </c>
      <c r="D195" s="14">
        <v>72</v>
      </c>
      <c r="E195" s="15">
        <v>-0.77777777777777801</v>
      </c>
    </row>
    <row r="196" spans="1:5" x14ac:dyDescent="0.25">
      <c r="A196" s="177"/>
      <c r="B196" s="13" t="s">
        <v>156</v>
      </c>
      <c r="C196" s="17"/>
      <c r="D196" s="17"/>
      <c r="E196" s="15">
        <v>0</v>
      </c>
    </row>
    <row r="197" spans="1:5" x14ac:dyDescent="0.25">
      <c r="A197" s="177"/>
      <c r="B197" s="13" t="s">
        <v>157</v>
      </c>
      <c r="C197" s="14">
        <v>37</v>
      </c>
      <c r="D197" s="14">
        <v>40</v>
      </c>
      <c r="E197" s="15">
        <v>-7.4999999999999997E-2</v>
      </c>
    </row>
    <row r="198" spans="1:5" x14ac:dyDescent="0.25">
      <c r="A198" s="177"/>
      <c r="B198" s="13" t="s">
        <v>158</v>
      </c>
      <c r="C198" s="14">
        <v>410</v>
      </c>
      <c r="D198" s="14">
        <v>412</v>
      </c>
      <c r="E198" s="15">
        <v>-4.8543689320388302E-3</v>
      </c>
    </row>
    <row r="199" spans="1:5" x14ac:dyDescent="0.25">
      <c r="A199" s="177"/>
      <c r="B199" s="13" t="s">
        <v>159</v>
      </c>
      <c r="C199" s="14">
        <v>5</v>
      </c>
      <c r="D199" s="14">
        <v>8</v>
      </c>
      <c r="E199" s="15">
        <v>-0.375</v>
      </c>
    </row>
    <row r="200" spans="1:5" x14ac:dyDescent="0.25">
      <c r="A200" s="176"/>
      <c r="B200" s="13" t="s">
        <v>160</v>
      </c>
      <c r="C200" s="14">
        <v>0</v>
      </c>
      <c r="D200" s="17"/>
      <c r="E200" s="15">
        <v>0</v>
      </c>
    </row>
    <row r="201" spans="1:5" x14ac:dyDescent="0.25">
      <c r="A201" s="175" t="s">
        <v>161</v>
      </c>
      <c r="B201" s="13" t="s">
        <v>162</v>
      </c>
      <c r="C201" s="14">
        <v>1027</v>
      </c>
      <c r="D201" s="14">
        <v>1063</v>
      </c>
      <c r="E201" s="15">
        <v>-3.38664158043274E-2</v>
      </c>
    </row>
    <row r="202" spans="1:5" x14ac:dyDescent="0.25">
      <c r="A202" s="177"/>
      <c r="B202" s="13" t="s">
        <v>120</v>
      </c>
      <c r="C202" s="14">
        <v>347</v>
      </c>
      <c r="D202" s="14">
        <v>399</v>
      </c>
      <c r="E202" s="15">
        <v>-0.13032581453634101</v>
      </c>
    </row>
    <row r="203" spans="1:5" x14ac:dyDescent="0.25">
      <c r="A203" s="177"/>
      <c r="B203" s="13" t="s">
        <v>163</v>
      </c>
      <c r="C203" s="14">
        <v>697</v>
      </c>
      <c r="D203" s="14">
        <v>703</v>
      </c>
      <c r="E203" s="15">
        <v>-8.5348506401138006E-3</v>
      </c>
    </row>
    <row r="204" spans="1:5" x14ac:dyDescent="0.25">
      <c r="A204" s="177"/>
      <c r="B204" s="13" t="s">
        <v>122</v>
      </c>
      <c r="C204" s="17"/>
      <c r="D204" s="14">
        <v>73</v>
      </c>
      <c r="E204" s="15">
        <v>0</v>
      </c>
    </row>
    <row r="205" spans="1:5" x14ac:dyDescent="0.25">
      <c r="A205" s="177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7"/>
      <c r="B206" s="13" t="s">
        <v>124</v>
      </c>
      <c r="C206" s="14">
        <v>40</v>
      </c>
      <c r="D206" s="14">
        <v>18</v>
      </c>
      <c r="E206" s="15">
        <v>1.2222222222222201</v>
      </c>
    </row>
    <row r="207" spans="1:5" x14ac:dyDescent="0.25">
      <c r="A207" s="177"/>
      <c r="B207" s="13" t="s">
        <v>125</v>
      </c>
      <c r="C207" s="14">
        <v>1301</v>
      </c>
      <c r="D207" s="14">
        <v>1234</v>
      </c>
      <c r="E207" s="15">
        <v>5.4294975688816902E-2</v>
      </c>
    </row>
    <row r="208" spans="1:5" x14ac:dyDescent="0.25">
      <c r="A208" s="177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7"/>
      <c r="B209" s="13" t="s">
        <v>127</v>
      </c>
      <c r="C209" s="14">
        <v>534</v>
      </c>
      <c r="D209" s="14">
        <v>610</v>
      </c>
      <c r="E209" s="15">
        <v>-0.124590163934426</v>
      </c>
    </row>
    <row r="210" spans="1:5" x14ac:dyDescent="0.25">
      <c r="A210" s="177"/>
      <c r="B210" s="13" t="s">
        <v>165</v>
      </c>
      <c r="C210" s="14">
        <v>697</v>
      </c>
      <c r="D210" s="14">
        <v>625</v>
      </c>
      <c r="E210" s="15">
        <v>0.1152</v>
      </c>
    </row>
    <row r="211" spans="1:5" x14ac:dyDescent="0.25">
      <c r="A211" s="177"/>
      <c r="B211" s="13" t="s">
        <v>129</v>
      </c>
      <c r="C211" s="14">
        <v>46</v>
      </c>
      <c r="D211" s="14">
        <v>67</v>
      </c>
      <c r="E211" s="15">
        <v>-0.31343283582089598</v>
      </c>
    </row>
    <row r="212" spans="1:5" x14ac:dyDescent="0.25">
      <c r="A212" s="177"/>
      <c r="B212" s="13" t="s">
        <v>130</v>
      </c>
      <c r="C212" s="14">
        <v>670</v>
      </c>
      <c r="D212" s="14">
        <v>717</v>
      </c>
      <c r="E212" s="15">
        <v>-6.5550906555090702E-2</v>
      </c>
    </row>
    <row r="213" spans="1:5" x14ac:dyDescent="0.25">
      <c r="A213" s="177"/>
      <c r="B213" s="13" t="s">
        <v>131</v>
      </c>
      <c r="C213" s="14">
        <v>4</v>
      </c>
      <c r="D213" s="14">
        <v>5</v>
      </c>
      <c r="E213" s="15">
        <v>-0.2</v>
      </c>
    </row>
    <row r="214" spans="1:5" x14ac:dyDescent="0.25">
      <c r="A214" s="177"/>
      <c r="B214" s="13" t="s">
        <v>132</v>
      </c>
      <c r="C214" s="14">
        <v>1</v>
      </c>
      <c r="D214" s="14">
        <v>1</v>
      </c>
      <c r="E214" s="15">
        <v>0</v>
      </c>
    </row>
    <row r="215" spans="1:5" x14ac:dyDescent="0.25">
      <c r="A215" s="177"/>
      <c r="B215" s="13" t="s">
        <v>133</v>
      </c>
      <c r="C215" s="14">
        <v>15</v>
      </c>
      <c r="D215" s="14">
        <v>26</v>
      </c>
      <c r="E215" s="15">
        <v>-0.42307692307692302</v>
      </c>
    </row>
    <row r="216" spans="1:5" x14ac:dyDescent="0.25">
      <c r="A216" s="177"/>
      <c r="B216" s="13" t="s">
        <v>134</v>
      </c>
      <c r="C216" s="14">
        <v>4</v>
      </c>
      <c r="D216" s="14">
        <v>0</v>
      </c>
      <c r="E216" s="15">
        <v>0</v>
      </c>
    </row>
    <row r="217" spans="1:5" x14ac:dyDescent="0.25">
      <c r="A217" s="177"/>
      <c r="B217" s="13" t="s">
        <v>135</v>
      </c>
      <c r="C217" s="17"/>
      <c r="D217" s="17"/>
      <c r="E217" s="15">
        <v>0</v>
      </c>
    </row>
    <row r="218" spans="1:5" x14ac:dyDescent="0.25">
      <c r="A218" s="177"/>
      <c r="B218" s="13" t="s">
        <v>136</v>
      </c>
      <c r="C218" s="17"/>
      <c r="D218" s="17"/>
      <c r="E218" s="15">
        <v>0</v>
      </c>
    </row>
    <row r="219" spans="1:5" x14ac:dyDescent="0.25">
      <c r="A219" s="177"/>
      <c r="B219" s="13" t="s">
        <v>137</v>
      </c>
      <c r="C219" s="17"/>
      <c r="D219" s="17"/>
      <c r="E219" s="15">
        <v>0</v>
      </c>
    </row>
    <row r="220" spans="1:5" x14ac:dyDescent="0.25">
      <c r="A220" s="177"/>
      <c r="B220" s="13" t="s">
        <v>138</v>
      </c>
      <c r="C220" s="17"/>
      <c r="D220" s="17"/>
      <c r="E220" s="15">
        <v>0</v>
      </c>
    </row>
    <row r="221" spans="1:5" x14ac:dyDescent="0.25">
      <c r="A221" s="177"/>
      <c r="B221" s="13" t="s">
        <v>139</v>
      </c>
      <c r="C221" s="14">
        <v>998</v>
      </c>
      <c r="D221" s="14">
        <v>934</v>
      </c>
      <c r="E221" s="15">
        <v>6.8522483940042803E-2</v>
      </c>
    </row>
    <row r="222" spans="1:5" x14ac:dyDescent="0.25">
      <c r="A222" s="177"/>
      <c r="B222" s="13" t="s">
        <v>166</v>
      </c>
      <c r="C222" s="14">
        <v>301</v>
      </c>
      <c r="D222" s="14">
        <v>253</v>
      </c>
      <c r="E222" s="15">
        <v>0.189723320158103</v>
      </c>
    </row>
    <row r="223" spans="1:5" x14ac:dyDescent="0.25">
      <c r="A223" s="177"/>
      <c r="B223" s="13" t="s">
        <v>141</v>
      </c>
      <c r="C223" s="14">
        <v>13</v>
      </c>
      <c r="D223" s="14">
        <v>8</v>
      </c>
      <c r="E223" s="15">
        <v>0.625</v>
      </c>
    </row>
    <row r="224" spans="1:5" x14ac:dyDescent="0.25">
      <c r="A224" s="177"/>
      <c r="B224" s="13" t="s">
        <v>142</v>
      </c>
      <c r="C224" s="14">
        <v>10</v>
      </c>
      <c r="D224" s="14">
        <v>18</v>
      </c>
      <c r="E224" s="15">
        <v>-0.44444444444444398</v>
      </c>
    </row>
    <row r="225" spans="1:5" x14ac:dyDescent="0.25">
      <c r="A225" s="177"/>
      <c r="B225" s="13" t="s">
        <v>143</v>
      </c>
      <c r="C225" s="14">
        <v>0</v>
      </c>
      <c r="D225" s="14">
        <v>12</v>
      </c>
      <c r="E225" s="15">
        <v>-1</v>
      </c>
    </row>
    <row r="226" spans="1:5" x14ac:dyDescent="0.25">
      <c r="A226" s="177"/>
      <c r="B226" s="13" t="s">
        <v>144</v>
      </c>
      <c r="C226" s="14">
        <v>9</v>
      </c>
      <c r="D226" s="14">
        <v>0</v>
      </c>
      <c r="E226" s="15">
        <v>0</v>
      </c>
    </row>
    <row r="227" spans="1:5" x14ac:dyDescent="0.25">
      <c r="A227" s="177"/>
      <c r="B227" s="13" t="s">
        <v>167</v>
      </c>
      <c r="C227" s="14">
        <v>16</v>
      </c>
      <c r="D227" s="14">
        <v>6</v>
      </c>
      <c r="E227" s="15">
        <v>1.6666666666666701</v>
      </c>
    </row>
    <row r="228" spans="1:5" x14ac:dyDescent="0.25">
      <c r="A228" s="177"/>
      <c r="B228" s="13" t="s">
        <v>146</v>
      </c>
      <c r="C228" s="14">
        <v>3</v>
      </c>
      <c r="D228" s="14">
        <v>9</v>
      </c>
      <c r="E228" s="15">
        <v>-0.66666666666666696</v>
      </c>
    </row>
    <row r="229" spans="1:5" x14ac:dyDescent="0.25">
      <c r="A229" s="177"/>
      <c r="B229" s="13" t="s">
        <v>147</v>
      </c>
      <c r="C229" s="14">
        <v>81</v>
      </c>
      <c r="D229" s="14">
        <v>1</v>
      </c>
      <c r="E229" s="15">
        <v>80</v>
      </c>
    </row>
    <row r="230" spans="1:5" x14ac:dyDescent="0.25">
      <c r="A230" s="177"/>
      <c r="B230" s="13" t="s">
        <v>148</v>
      </c>
      <c r="C230" s="14">
        <v>10</v>
      </c>
      <c r="D230" s="14">
        <v>4</v>
      </c>
      <c r="E230" s="15">
        <v>1.5</v>
      </c>
    </row>
    <row r="231" spans="1:5" x14ac:dyDescent="0.25">
      <c r="A231" s="177"/>
      <c r="B231" s="13" t="s">
        <v>149</v>
      </c>
      <c r="C231" s="14">
        <v>5</v>
      </c>
      <c r="D231" s="14">
        <v>6</v>
      </c>
      <c r="E231" s="15">
        <v>-0.16666666666666699</v>
      </c>
    </row>
    <row r="232" spans="1:5" x14ac:dyDescent="0.25">
      <c r="A232" s="177"/>
      <c r="B232" s="13" t="s">
        <v>150</v>
      </c>
      <c r="C232" s="17"/>
      <c r="D232" s="14">
        <v>6</v>
      </c>
      <c r="E232" s="15">
        <v>0</v>
      </c>
    </row>
    <row r="233" spans="1:5" x14ac:dyDescent="0.25">
      <c r="A233" s="177"/>
      <c r="B233" s="13" t="s">
        <v>151</v>
      </c>
      <c r="C233" s="14">
        <v>245</v>
      </c>
      <c r="D233" s="17"/>
      <c r="E233" s="15">
        <v>0</v>
      </c>
    </row>
    <row r="234" spans="1:5" x14ac:dyDescent="0.25">
      <c r="A234" s="177"/>
      <c r="B234" s="13" t="s">
        <v>152</v>
      </c>
      <c r="C234" s="17"/>
      <c r="D234" s="14">
        <v>202</v>
      </c>
      <c r="E234" s="15">
        <v>0</v>
      </c>
    </row>
    <row r="235" spans="1:5" x14ac:dyDescent="0.25">
      <c r="A235" s="177"/>
      <c r="B235" s="13" t="s">
        <v>153</v>
      </c>
      <c r="C235" s="14">
        <v>1</v>
      </c>
      <c r="D235" s="14">
        <v>18</v>
      </c>
      <c r="E235" s="15">
        <v>-0.94444444444444398</v>
      </c>
    </row>
    <row r="236" spans="1:5" x14ac:dyDescent="0.25">
      <c r="A236" s="177"/>
      <c r="B236" s="13" t="s">
        <v>154</v>
      </c>
      <c r="C236" s="14">
        <v>23</v>
      </c>
      <c r="D236" s="17"/>
      <c r="E236" s="15">
        <v>0</v>
      </c>
    </row>
    <row r="237" spans="1:5" x14ac:dyDescent="0.25">
      <c r="A237" s="177"/>
      <c r="B237" s="13" t="s">
        <v>155</v>
      </c>
      <c r="C237" s="14">
        <v>16</v>
      </c>
      <c r="D237" s="14">
        <v>27</v>
      </c>
      <c r="E237" s="15">
        <v>-0.407407407407407</v>
      </c>
    </row>
    <row r="238" spans="1:5" x14ac:dyDescent="0.25">
      <c r="A238" s="177"/>
      <c r="B238" s="13" t="s">
        <v>156</v>
      </c>
      <c r="C238" s="17"/>
      <c r="D238" s="14">
        <v>73</v>
      </c>
      <c r="E238" s="15">
        <v>0</v>
      </c>
    </row>
    <row r="239" spans="1:5" x14ac:dyDescent="0.25">
      <c r="A239" s="177"/>
      <c r="B239" s="13" t="s">
        <v>157</v>
      </c>
      <c r="C239" s="14">
        <v>37</v>
      </c>
      <c r="D239" s="17"/>
      <c r="E239" s="15">
        <v>0</v>
      </c>
    </row>
    <row r="240" spans="1:5" x14ac:dyDescent="0.25">
      <c r="A240" s="177"/>
      <c r="B240" s="13" t="s">
        <v>158</v>
      </c>
      <c r="C240" s="14">
        <v>410</v>
      </c>
      <c r="D240" s="14">
        <v>40</v>
      </c>
      <c r="E240" s="15">
        <v>9.25</v>
      </c>
    </row>
    <row r="241" spans="1:5" x14ac:dyDescent="0.25">
      <c r="A241" s="177"/>
      <c r="B241" s="13" t="s">
        <v>159</v>
      </c>
      <c r="C241" s="14">
        <v>5</v>
      </c>
      <c r="D241" s="14">
        <v>412</v>
      </c>
      <c r="E241" s="15">
        <v>-0.98786407766990303</v>
      </c>
    </row>
    <row r="242" spans="1:5" x14ac:dyDescent="0.25">
      <c r="A242" s="176"/>
      <c r="B242" s="13" t="s">
        <v>160</v>
      </c>
      <c r="C242" s="14">
        <v>0</v>
      </c>
      <c r="D242" s="14">
        <v>8</v>
      </c>
      <c r="E242" s="15">
        <v>-1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13</v>
      </c>
      <c r="D246" s="14">
        <v>63</v>
      </c>
      <c r="E246" s="15">
        <v>-0.79365079365079305</v>
      </c>
    </row>
    <row r="247" spans="1:5" x14ac:dyDescent="0.25">
      <c r="A247" s="12" t="s">
        <v>170</v>
      </c>
      <c r="B247" s="16"/>
      <c r="C247" s="14">
        <v>0</v>
      </c>
      <c r="D247" s="14">
        <v>1</v>
      </c>
      <c r="E247" s="15">
        <v>-1</v>
      </c>
    </row>
    <row r="248" spans="1:5" x14ac:dyDescent="0.25">
      <c r="A248" s="12" t="s">
        <v>171</v>
      </c>
      <c r="B248" s="16"/>
      <c r="C248" s="14">
        <v>8</v>
      </c>
      <c r="D248" s="14">
        <v>16</v>
      </c>
      <c r="E248" s="15">
        <v>-0.5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158</v>
      </c>
      <c r="D252" s="14">
        <v>101</v>
      </c>
      <c r="E252" s="15">
        <v>0.56435643564356397</v>
      </c>
    </row>
    <row r="253" spans="1:5" x14ac:dyDescent="0.25">
      <c r="A253" s="175" t="s">
        <v>174</v>
      </c>
      <c r="B253" s="13" t="s">
        <v>175</v>
      </c>
      <c r="C253" s="14">
        <v>6</v>
      </c>
      <c r="D253" s="17"/>
      <c r="E253" s="15">
        <v>0</v>
      </c>
    </row>
    <row r="254" spans="1:5" x14ac:dyDescent="0.25">
      <c r="A254" s="177"/>
      <c r="B254" s="13" t="s">
        <v>176</v>
      </c>
      <c r="C254" s="14">
        <v>0</v>
      </c>
      <c r="D254" s="17"/>
      <c r="E254" s="15">
        <v>0</v>
      </c>
    </row>
    <row r="255" spans="1:5" x14ac:dyDescent="0.25">
      <c r="A255" s="176"/>
      <c r="B255" s="13" t="s">
        <v>177</v>
      </c>
      <c r="C255" s="14">
        <v>0</v>
      </c>
      <c r="D255" s="17"/>
      <c r="E255" s="15">
        <v>0</v>
      </c>
    </row>
    <row r="256" spans="1:5" x14ac:dyDescent="0.25">
      <c r="A256" s="12" t="s">
        <v>178</v>
      </c>
      <c r="B256" s="16"/>
      <c r="C256" s="14">
        <v>4</v>
      </c>
      <c r="D256" s="17"/>
      <c r="E256" s="15">
        <v>0</v>
      </c>
    </row>
    <row r="257" spans="1:5" x14ac:dyDescent="0.25">
      <c r="A257" s="12" t="s">
        <v>179</v>
      </c>
      <c r="B257" s="16"/>
      <c r="C257" s="14">
        <v>32</v>
      </c>
      <c r="D257" s="14">
        <v>19</v>
      </c>
      <c r="E257" s="15">
        <v>0.68421052631578905</v>
      </c>
    </row>
    <row r="258" spans="1:5" x14ac:dyDescent="0.25">
      <c r="A258" s="12" t="s">
        <v>111</v>
      </c>
      <c r="B258" s="16"/>
      <c r="C258" s="14">
        <v>26</v>
      </c>
      <c r="D258" s="14">
        <v>26</v>
      </c>
      <c r="E258" s="15">
        <v>0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20</v>
      </c>
      <c r="D262" s="14">
        <v>27</v>
      </c>
      <c r="E262" s="15">
        <v>-0.25925925925925902</v>
      </c>
    </row>
    <row r="263" spans="1:5" x14ac:dyDescent="0.25">
      <c r="A263" s="175" t="s">
        <v>69</v>
      </c>
      <c r="B263" s="13" t="s">
        <v>182</v>
      </c>
      <c r="C263" s="14">
        <v>0</v>
      </c>
      <c r="D263" s="17"/>
      <c r="E263" s="15">
        <v>0</v>
      </c>
    </row>
    <row r="264" spans="1:5" x14ac:dyDescent="0.25">
      <c r="A264" s="176"/>
      <c r="B264" s="13" t="s">
        <v>111</v>
      </c>
      <c r="C264" s="14">
        <v>0</v>
      </c>
      <c r="D264" s="17"/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7"/>
      <c r="E265" s="15">
        <v>0</v>
      </c>
    </row>
    <row r="266" spans="1:5" x14ac:dyDescent="0.25">
      <c r="A266" s="12" t="s">
        <v>184</v>
      </c>
      <c r="B266" s="16"/>
      <c r="C266" s="14">
        <v>22</v>
      </c>
      <c r="D266" s="14">
        <v>20</v>
      </c>
      <c r="E266" s="15">
        <v>0.1</v>
      </c>
    </row>
    <row r="267" spans="1:5" x14ac:dyDescent="0.25">
      <c r="A267" s="12" t="s">
        <v>185</v>
      </c>
      <c r="B267" s="16"/>
      <c r="C267" s="14">
        <v>0</v>
      </c>
      <c r="D267" s="17"/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5" t="s">
        <v>187</v>
      </c>
      <c r="B271" s="13" t="s">
        <v>188</v>
      </c>
      <c r="C271" s="14">
        <v>6</v>
      </c>
      <c r="D271" s="14">
        <v>5</v>
      </c>
      <c r="E271" s="15">
        <v>0.2</v>
      </c>
    </row>
    <row r="272" spans="1:5" x14ac:dyDescent="0.25">
      <c r="A272" s="176"/>
      <c r="B272" s="13" t="s">
        <v>189</v>
      </c>
      <c r="C272" s="14">
        <v>100</v>
      </c>
      <c r="D272" s="14">
        <v>101</v>
      </c>
      <c r="E272" s="15">
        <v>-9.9009900990098994E-3</v>
      </c>
    </row>
    <row r="273" spans="1:5" x14ac:dyDescent="0.25">
      <c r="A273" s="12" t="s">
        <v>190</v>
      </c>
      <c r="B273" s="16"/>
      <c r="C273" s="14">
        <v>13</v>
      </c>
      <c r="D273" s="14">
        <v>35</v>
      </c>
      <c r="E273" s="15">
        <v>-0.628571428571428</v>
      </c>
    </row>
    <row r="274" spans="1:5" x14ac:dyDescent="0.25">
      <c r="A274" s="12" t="s">
        <v>191</v>
      </c>
      <c r="B274" s="16"/>
      <c r="C274" s="14">
        <v>13</v>
      </c>
      <c r="D274" s="14">
        <v>35</v>
      </c>
      <c r="E274" s="15">
        <v>-0.628571428571428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2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25">
      <c r="A284" s="173"/>
      <c r="B284" s="13" t="s">
        <v>200</v>
      </c>
      <c r="C284" s="14">
        <v>0</v>
      </c>
      <c r="D284" s="14">
        <v>0</v>
      </c>
      <c r="E284" s="22">
        <v>0</v>
      </c>
    </row>
    <row r="285" spans="1:5" x14ac:dyDescent="0.25">
      <c r="A285" s="174"/>
      <c r="B285" s="13" t="s">
        <v>201</v>
      </c>
      <c r="C285" s="17"/>
      <c r="D285" s="17"/>
      <c r="E285" s="23"/>
    </row>
    <row r="286" spans="1:5" x14ac:dyDescent="0.25">
      <c r="A286" s="172" t="s">
        <v>202</v>
      </c>
      <c r="B286" s="13" t="s">
        <v>203</v>
      </c>
      <c r="C286" s="14">
        <v>4</v>
      </c>
      <c r="D286" s="14">
        <v>0</v>
      </c>
      <c r="E286" s="22">
        <v>0</v>
      </c>
    </row>
    <row r="287" spans="1:5" x14ac:dyDescent="0.25">
      <c r="A287" s="173"/>
      <c r="B287" s="13" t="s">
        <v>204</v>
      </c>
      <c r="C287" s="14">
        <v>36</v>
      </c>
      <c r="D287" s="14">
        <v>16</v>
      </c>
      <c r="E287" s="22">
        <v>0</v>
      </c>
    </row>
    <row r="288" spans="1:5" x14ac:dyDescent="0.25">
      <c r="A288" s="174"/>
      <c r="B288" s="13" t="s">
        <v>205</v>
      </c>
      <c r="C288" s="14">
        <v>130</v>
      </c>
      <c r="D288" s="14">
        <v>54</v>
      </c>
      <c r="E288" s="22">
        <v>0</v>
      </c>
    </row>
    <row r="289" spans="1:5" x14ac:dyDescent="0.25">
      <c r="A289" s="21" t="s">
        <v>206</v>
      </c>
      <c r="B289" s="13" t="s">
        <v>207</v>
      </c>
      <c r="C289" s="14">
        <v>99</v>
      </c>
      <c r="D289" s="14">
        <v>116</v>
      </c>
      <c r="E289" s="22">
        <v>0</v>
      </c>
    </row>
    <row r="290" spans="1:5" x14ac:dyDescent="0.25">
      <c r="A290" s="172" t="s">
        <v>208</v>
      </c>
      <c r="B290" s="13" t="s">
        <v>209</v>
      </c>
      <c r="C290" s="14">
        <v>149</v>
      </c>
      <c r="D290" s="14">
        <v>96</v>
      </c>
      <c r="E290" s="22">
        <v>0</v>
      </c>
    </row>
    <row r="291" spans="1:5" x14ac:dyDescent="0.25">
      <c r="A291" s="173"/>
      <c r="B291" s="13" t="s">
        <v>210</v>
      </c>
      <c r="C291" s="14">
        <v>11</v>
      </c>
      <c r="D291" s="14">
        <v>8</v>
      </c>
      <c r="E291" s="22">
        <v>0</v>
      </c>
    </row>
    <row r="292" spans="1:5" x14ac:dyDescent="0.25">
      <c r="A292" s="174"/>
      <c r="B292" s="13" t="s">
        <v>211</v>
      </c>
      <c r="C292" s="14">
        <v>42</v>
      </c>
      <c r="D292" s="14">
        <v>36</v>
      </c>
      <c r="E292" s="22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3"/>
    </row>
    <row r="294" spans="1:5" x14ac:dyDescent="0.25">
      <c r="A294" s="172" t="s">
        <v>214</v>
      </c>
      <c r="B294" s="13" t="s">
        <v>205</v>
      </c>
      <c r="C294" s="14">
        <v>34</v>
      </c>
      <c r="D294" s="14">
        <v>9</v>
      </c>
      <c r="E294" s="22">
        <v>0</v>
      </c>
    </row>
    <row r="295" spans="1:5" x14ac:dyDescent="0.25">
      <c r="A295" s="173"/>
      <c r="B295" s="13" t="s">
        <v>215</v>
      </c>
      <c r="C295" s="14">
        <v>32</v>
      </c>
      <c r="D295" s="14">
        <v>44</v>
      </c>
      <c r="E295" s="22">
        <v>0</v>
      </c>
    </row>
    <row r="296" spans="1:5" x14ac:dyDescent="0.25">
      <c r="A296" s="174"/>
      <c r="B296" s="13" t="s">
        <v>216</v>
      </c>
      <c r="C296" s="14">
        <v>3</v>
      </c>
      <c r="D296" s="14">
        <v>4</v>
      </c>
      <c r="E296" s="22">
        <v>0</v>
      </c>
    </row>
    <row r="297" spans="1:5" x14ac:dyDescent="0.25">
      <c r="A297" s="172" t="s">
        <v>217</v>
      </c>
      <c r="B297" s="13" t="s">
        <v>218</v>
      </c>
      <c r="C297" s="14">
        <v>185</v>
      </c>
      <c r="D297" s="14">
        <v>171</v>
      </c>
      <c r="E297" s="22">
        <v>5</v>
      </c>
    </row>
    <row r="298" spans="1:5" x14ac:dyDescent="0.25">
      <c r="A298" s="173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25">
      <c r="A299" s="173"/>
      <c r="B299" s="13" t="s">
        <v>220</v>
      </c>
      <c r="C299" s="14">
        <v>366</v>
      </c>
      <c r="D299" s="14">
        <v>411</v>
      </c>
      <c r="E299" s="22">
        <v>308</v>
      </c>
    </row>
    <row r="300" spans="1:5" x14ac:dyDescent="0.25">
      <c r="A300" s="173"/>
      <c r="B300" s="13" t="s">
        <v>221</v>
      </c>
      <c r="C300" s="14">
        <v>810</v>
      </c>
      <c r="D300" s="14">
        <v>543</v>
      </c>
      <c r="E300" s="22">
        <v>39</v>
      </c>
    </row>
    <row r="301" spans="1:5" x14ac:dyDescent="0.25">
      <c r="A301" s="173"/>
      <c r="B301" s="13" t="s">
        <v>222</v>
      </c>
      <c r="C301" s="14">
        <v>109</v>
      </c>
      <c r="D301" s="14">
        <v>70</v>
      </c>
      <c r="E301" s="22">
        <v>5</v>
      </c>
    </row>
    <row r="302" spans="1:5" x14ac:dyDescent="0.25">
      <c r="A302" s="173"/>
      <c r="B302" s="13" t="s">
        <v>223</v>
      </c>
      <c r="C302" s="14">
        <v>492</v>
      </c>
      <c r="D302" s="14">
        <v>604</v>
      </c>
      <c r="E302" s="22">
        <v>379</v>
      </c>
    </row>
    <row r="303" spans="1:5" x14ac:dyDescent="0.25">
      <c r="A303" s="173"/>
      <c r="B303" s="13" t="s">
        <v>224</v>
      </c>
      <c r="C303" s="14">
        <v>177</v>
      </c>
      <c r="D303" s="14">
        <v>126</v>
      </c>
      <c r="E303" s="22">
        <v>10</v>
      </c>
    </row>
    <row r="304" spans="1:5" x14ac:dyDescent="0.25">
      <c r="A304" s="173"/>
      <c r="B304" s="13" t="s">
        <v>225</v>
      </c>
      <c r="C304" s="14">
        <v>4</v>
      </c>
      <c r="D304" s="14">
        <v>2</v>
      </c>
      <c r="E304" s="22">
        <v>0</v>
      </c>
    </row>
    <row r="305" spans="1:5" x14ac:dyDescent="0.25">
      <c r="A305" s="173"/>
      <c r="B305" s="13" t="s">
        <v>226</v>
      </c>
      <c r="C305" s="14">
        <v>589</v>
      </c>
      <c r="D305" s="14">
        <v>99</v>
      </c>
      <c r="E305" s="22">
        <v>275</v>
      </c>
    </row>
    <row r="306" spans="1:5" x14ac:dyDescent="0.25">
      <c r="A306" s="173"/>
      <c r="B306" s="13" t="s">
        <v>227</v>
      </c>
      <c r="C306" s="14">
        <v>1</v>
      </c>
      <c r="D306" s="14">
        <v>1</v>
      </c>
      <c r="E306" s="22">
        <v>0</v>
      </c>
    </row>
    <row r="307" spans="1:5" x14ac:dyDescent="0.25">
      <c r="A307" s="173"/>
      <c r="B307" s="13" t="s">
        <v>228</v>
      </c>
      <c r="C307" s="14">
        <v>6</v>
      </c>
      <c r="D307" s="14">
        <v>3</v>
      </c>
      <c r="E307" s="22">
        <v>1</v>
      </c>
    </row>
    <row r="308" spans="1:5" x14ac:dyDescent="0.25">
      <c r="A308" s="173"/>
      <c r="B308" s="13" t="s">
        <v>229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230</v>
      </c>
      <c r="C309" s="14">
        <v>0</v>
      </c>
      <c r="D309" s="14">
        <v>0</v>
      </c>
      <c r="E309" s="22">
        <v>0</v>
      </c>
    </row>
    <row r="310" spans="1:5" x14ac:dyDescent="0.25">
      <c r="A310" s="173"/>
      <c r="B310" s="13" t="s">
        <v>231</v>
      </c>
      <c r="C310" s="14">
        <v>2</v>
      </c>
      <c r="D310" s="14">
        <v>4</v>
      </c>
      <c r="E310" s="22">
        <v>0</v>
      </c>
    </row>
    <row r="311" spans="1:5" x14ac:dyDescent="0.25">
      <c r="A311" s="174"/>
      <c r="B311" s="13" t="s">
        <v>232</v>
      </c>
      <c r="C311" s="14">
        <v>29</v>
      </c>
      <c r="D311" s="14">
        <v>16</v>
      </c>
      <c r="E311" s="22">
        <v>0</v>
      </c>
    </row>
    <row r="312" spans="1:5" x14ac:dyDescent="0.25">
      <c r="A312" s="172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25">
      <c r="A313" s="173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25">
      <c r="A314" s="173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25">
      <c r="A315" s="173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25">
      <c r="A316" s="173"/>
      <c r="B316" s="13" t="s">
        <v>238</v>
      </c>
      <c r="C316" s="14">
        <v>58</v>
      </c>
      <c r="D316" s="14">
        <v>52</v>
      </c>
      <c r="E316" s="22">
        <v>3</v>
      </c>
    </row>
    <row r="317" spans="1:5" x14ac:dyDescent="0.25">
      <c r="A317" s="173"/>
      <c r="B317" s="13" t="s">
        <v>239</v>
      </c>
      <c r="C317" s="14">
        <v>6</v>
      </c>
      <c r="D317" s="14">
        <v>10</v>
      </c>
      <c r="E317" s="22">
        <v>5</v>
      </c>
    </row>
    <row r="318" spans="1:5" x14ac:dyDescent="0.25">
      <c r="A318" s="173"/>
      <c r="B318" s="13" t="s">
        <v>240</v>
      </c>
      <c r="C318" s="14">
        <v>6</v>
      </c>
      <c r="D318" s="14">
        <v>2</v>
      </c>
      <c r="E318" s="22">
        <v>1</v>
      </c>
    </row>
    <row r="319" spans="1:5" x14ac:dyDescent="0.25">
      <c r="A319" s="173"/>
      <c r="B319" s="13" t="s">
        <v>241</v>
      </c>
      <c r="C319" s="14">
        <v>360</v>
      </c>
      <c r="D319" s="14">
        <v>345</v>
      </c>
      <c r="E319" s="22">
        <v>6</v>
      </c>
    </row>
    <row r="320" spans="1:5" x14ac:dyDescent="0.25">
      <c r="A320" s="173"/>
      <c r="B320" s="13" t="s">
        <v>242</v>
      </c>
      <c r="C320" s="14">
        <v>381</v>
      </c>
      <c r="D320" s="14">
        <v>705</v>
      </c>
      <c r="E320" s="22">
        <v>6</v>
      </c>
    </row>
    <row r="321" spans="1:5" x14ac:dyDescent="0.25">
      <c r="A321" s="173"/>
      <c r="B321" s="13" t="s">
        <v>243</v>
      </c>
      <c r="C321" s="14">
        <v>0</v>
      </c>
      <c r="D321" s="14">
        <v>0</v>
      </c>
      <c r="E321" s="22">
        <v>0</v>
      </c>
    </row>
    <row r="322" spans="1:5" x14ac:dyDescent="0.25">
      <c r="A322" s="173"/>
      <c r="B322" s="13" t="s">
        <v>244</v>
      </c>
      <c r="C322" s="14">
        <v>16</v>
      </c>
      <c r="D322" s="14">
        <v>19</v>
      </c>
      <c r="E322" s="22">
        <v>2</v>
      </c>
    </row>
    <row r="323" spans="1:5" x14ac:dyDescent="0.25">
      <c r="A323" s="173"/>
      <c r="B323" s="13" t="s">
        <v>245</v>
      </c>
      <c r="C323" s="14">
        <v>8</v>
      </c>
      <c r="D323" s="14">
        <v>6</v>
      </c>
      <c r="E323" s="22">
        <v>1</v>
      </c>
    </row>
    <row r="324" spans="1:5" x14ac:dyDescent="0.25">
      <c r="A324" s="173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247</v>
      </c>
      <c r="C325" s="14">
        <v>2</v>
      </c>
      <c r="D325" s="14">
        <v>0</v>
      </c>
      <c r="E325" s="22">
        <v>1</v>
      </c>
    </row>
    <row r="326" spans="1:5" x14ac:dyDescent="0.25">
      <c r="A326" s="173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25">
      <c r="A327" s="173"/>
      <c r="B327" s="13" t="s">
        <v>249</v>
      </c>
      <c r="C327" s="14">
        <v>2</v>
      </c>
      <c r="D327" s="14">
        <v>7</v>
      </c>
      <c r="E327" s="22">
        <v>0</v>
      </c>
    </row>
    <row r="328" spans="1:5" x14ac:dyDescent="0.25">
      <c r="A328" s="173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251</v>
      </c>
      <c r="C329" s="14">
        <v>742</v>
      </c>
      <c r="D329" s="14">
        <v>729</v>
      </c>
      <c r="E329" s="22">
        <v>314</v>
      </c>
    </row>
    <row r="330" spans="1:5" x14ac:dyDescent="0.25">
      <c r="A330" s="173"/>
      <c r="B330" s="13" t="s">
        <v>252</v>
      </c>
      <c r="C330" s="14">
        <v>14</v>
      </c>
      <c r="D330" s="14">
        <v>20</v>
      </c>
      <c r="E330" s="22">
        <v>1</v>
      </c>
    </row>
    <row r="331" spans="1:5" x14ac:dyDescent="0.25">
      <c r="A331" s="173"/>
      <c r="B331" s="13" t="s">
        <v>253</v>
      </c>
      <c r="C331" s="14">
        <v>10</v>
      </c>
      <c r="D331" s="14">
        <v>1</v>
      </c>
      <c r="E331" s="22">
        <v>19</v>
      </c>
    </row>
    <row r="332" spans="1:5" x14ac:dyDescent="0.25">
      <c r="A332" s="173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25">
      <c r="A333" s="173"/>
      <c r="B333" s="13" t="s">
        <v>255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256</v>
      </c>
      <c r="C334" s="14">
        <v>2</v>
      </c>
      <c r="D334" s="14">
        <v>2</v>
      </c>
      <c r="E334" s="22">
        <v>0</v>
      </c>
    </row>
    <row r="335" spans="1:5" x14ac:dyDescent="0.25">
      <c r="A335" s="173"/>
      <c r="B335" s="13" t="s">
        <v>257</v>
      </c>
      <c r="C335" s="14">
        <v>37</v>
      </c>
      <c r="D335" s="14">
        <v>39</v>
      </c>
      <c r="E335" s="22">
        <v>17</v>
      </c>
    </row>
    <row r="336" spans="1:5" x14ac:dyDescent="0.25">
      <c r="A336" s="173"/>
      <c r="B336" s="13" t="s">
        <v>258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259</v>
      </c>
      <c r="C337" s="14">
        <v>0</v>
      </c>
      <c r="D337" s="14">
        <v>2</v>
      </c>
      <c r="E337" s="22">
        <v>0</v>
      </c>
    </row>
    <row r="338" spans="1:5" x14ac:dyDescent="0.25">
      <c r="A338" s="173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25">
      <c r="A340" s="173"/>
      <c r="B340" s="13" t="s">
        <v>262</v>
      </c>
      <c r="C340" s="14">
        <v>19</v>
      </c>
      <c r="D340" s="14">
        <v>27</v>
      </c>
      <c r="E340" s="22">
        <v>10</v>
      </c>
    </row>
    <row r="341" spans="1:5" x14ac:dyDescent="0.25">
      <c r="A341" s="173"/>
      <c r="B341" s="13" t="s">
        <v>263</v>
      </c>
      <c r="C341" s="14">
        <v>2</v>
      </c>
      <c r="D341" s="14">
        <v>2</v>
      </c>
      <c r="E341" s="22">
        <v>0</v>
      </c>
    </row>
    <row r="342" spans="1:5" x14ac:dyDescent="0.25">
      <c r="A342" s="173"/>
      <c r="B342" s="13" t="s">
        <v>264</v>
      </c>
      <c r="C342" s="14">
        <v>1</v>
      </c>
      <c r="D342" s="14">
        <v>3</v>
      </c>
      <c r="E342" s="22">
        <v>0</v>
      </c>
    </row>
    <row r="343" spans="1:5" x14ac:dyDescent="0.25">
      <c r="A343" s="173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25">
      <c r="A344" s="174"/>
      <c r="B344" s="13" t="s">
        <v>266</v>
      </c>
      <c r="C344" s="14">
        <v>5</v>
      </c>
      <c r="D344" s="14">
        <v>884</v>
      </c>
      <c r="E344" s="22">
        <v>2</v>
      </c>
    </row>
    <row r="345" spans="1:5" x14ac:dyDescent="0.25">
      <c r="A345" s="172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25">
      <c r="A346" s="173"/>
      <c r="B346" s="13" t="s">
        <v>269</v>
      </c>
      <c r="C346" s="14">
        <v>4</v>
      </c>
      <c r="D346" s="14">
        <v>4</v>
      </c>
      <c r="E346" s="22">
        <v>0</v>
      </c>
    </row>
    <row r="347" spans="1:5" x14ac:dyDescent="0.25">
      <c r="A347" s="173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25">
      <c r="A351" s="173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25">
      <c r="A354" s="173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25">
      <c r="A355" s="174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25">
      <c r="A356" s="172" t="s">
        <v>279</v>
      </c>
      <c r="B356" s="13" t="s">
        <v>280</v>
      </c>
      <c r="C356" s="14">
        <v>10</v>
      </c>
      <c r="D356" s="14">
        <v>8</v>
      </c>
      <c r="E356" s="22">
        <v>0</v>
      </c>
    </row>
    <row r="357" spans="1:5" x14ac:dyDescent="0.25">
      <c r="A357" s="173"/>
      <c r="B357" s="13" t="s">
        <v>281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283</v>
      </c>
      <c r="C359" s="14">
        <v>17</v>
      </c>
      <c r="D359" s="14">
        <v>5</v>
      </c>
      <c r="E359" s="22">
        <v>8</v>
      </c>
    </row>
    <row r="360" spans="1:5" x14ac:dyDescent="0.25">
      <c r="A360" s="173"/>
      <c r="B360" s="13" t="s">
        <v>284</v>
      </c>
      <c r="C360" s="14">
        <v>2</v>
      </c>
      <c r="D360" s="14">
        <v>0</v>
      </c>
      <c r="E360" s="22">
        <v>0</v>
      </c>
    </row>
    <row r="361" spans="1:5" x14ac:dyDescent="0.25">
      <c r="A361" s="173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287</v>
      </c>
      <c r="C363" s="17"/>
      <c r="D363" s="17"/>
      <c r="E363" s="23"/>
    </row>
    <row r="364" spans="1:5" x14ac:dyDescent="0.25">
      <c r="A364" s="174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25">
      <c r="A365" s="172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25">
      <c r="A366" s="173"/>
      <c r="B366" s="13" t="s">
        <v>291</v>
      </c>
      <c r="C366" s="14">
        <v>3</v>
      </c>
      <c r="D366" s="14">
        <v>1</v>
      </c>
      <c r="E366" s="22">
        <v>0</v>
      </c>
    </row>
    <row r="367" spans="1:5" x14ac:dyDescent="0.25">
      <c r="A367" s="173"/>
      <c r="B367" s="13" t="s">
        <v>292</v>
      </c>
      <c r="C367" s="17"/>
      <c r="D367" s="17"/>
      <c r="E367" s="23"/>
    </row>
    <row r="368" spans="1:5" x14ac:dyDescent="0.25">
      <c r="A368" s="173"/>
      <c r="B368" s="13" t="s">
        <v>293</v>
      </c>
      <c r="C368" s="14">
        <v>17</v>
      </c>
      <c r="D368" s="14">
        <v>10</v>
      </c>
      <c r="E368" s="22">
        <v>0</v>
      </c>
    </row>
    <row r="369" spans="1:5" x14ac:dyDescent="0.25">
      <c r="A369" s="173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25">
      <c r="A370" s="173"/>
      <c r="B370" s="13" t="s">
        <v>294</v>
      </c>
      <c r="C370" s="14">
        <v>9</v>
      </c>
      <c r="D370" s="14">
        <v>6</v>
      </c>
      <c r="E370" s="22">
        <v>0</v>
      </c>
    </row>
    <row r="371" spans="1:5" x14ac:dyDescent="0.25">
      <c r="A371" s="173"/>
      <c r="B371" s="13" t="s">
        <v>295</v>
      </c>
      <c r="C371" s="14">
        <v>3</v>
      </c>
      <c r="D371" s="14">
        <v>4</v>
      </c>
      <c r="E371" s="22">
        <v>2</v>
      </c>
    </row>
    <row r="372" spans="1:5" x14ac:dyDescent="0.25">
      <c r="A372" s="173"/>
      <c r="B372" s="13" t="s">
        <v>296</v>
      </c>
      <c r="C372" s="14">
        <v>30</v>
      </c>
      <c r="D372" s="14">
        <v>10</v>
      </c>
      <c r="E372" s="22">
        <v>1</v>
      </c>
    </row>
    <row r="373" spans="1:5" x14ac:dyDescent="0.25">
      <c r="A373" s="173"/>
      <c r="B373" s="13" t="s">
        <v>297</v>
      </c>
      <c r="C373" s="14">
        <v>1</v>
      </c>
      <c r="D373" s="14">
        <v>2</v>
      </c>
      <c r="E373" s="22">
        <v>2</v>
      </c>
    </row>
    <row r="374" spans="1:5" x14ac:dyDescent="0.25">
      <c r="A374" s="173"/>
      <c r="B374" s="13" t="s">
        <v>298</v>
      </c>
      <c r="C374" s="17"/>
      <c r="D374" s="17"/>
      <c r="E374" s="23"/>
    </row>
    <row r="375" spans="1:5" x14ac:dyDescent="0.25">
      <c r="A375" s="173"/>
      <c r="B375" s="13" t="s">
        <v>299</v>
      </c>
      <c r="C375" s="17"/>
      <c r="D375" s="17"/>
      <c r="E375" s="23"/>
    </row>
    <row r="376" spans="1:5" x14ac:dyDescent="0.25">
      <c r="A376" s="173"/>
      <c r="B376" s="13" t="s">
        <v>300</v>
      </c>
      <c r="C376" s="17"/>
      <c r="D376" s="17"/>
      <c r="E376" s="23"/>
    </row>
    <row r="377" spans="1:5" x14ac:dyDescent="0.25">
      <c r="A377" s="174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0r051c5nI6Oyb8cUdiR2BuqUmD9/cyx+Edw7JH/EtlLFi9+KyR49EZh37jnHLfEe6ZxmECHJOS6xlhyuXsO5bQ==" saltValue="RO39HlsqRQc12OVkLxavBA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4B20-811B-45E0-AF76-B930F47F1408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0"/>
  </cols>
  <sheetData>
    <row r="1" spans="1:26" x14ac:dyDescent="0.2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nz+iexKiuWOSnr/66sLgZvU8GbpOer2j4GxRCXMwwkRsIEYiKuxNS93GaBkJOJh0euZmlzWFeVViqoGd0t9jHA==" saltValue="OQeF8LMi/CaJSSVHalYjP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C23B-776B-407E-8714-F9C2EB91079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0"/>
  </cols>
  <sheetData>
    <row r="1" spans="1:61" x14ac:dyDescent="0.2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c+oswhKuUXzCVDiy/JiDv1AqdQO10SFOs8SUFS7Pzgb6I8v/80DSMQgvIydObLyPI+6eKZ2vAW+etDbxIyDivQ==" saltValue="m2D6QVyk4AMKt1zt9gg6n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ECAA-3523-46E4-9A2B-2F9D12BDFEDE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4"/>
    <col min="19" max="19" width="2.7109375" style="136" customWidth="1"/>
    <col min="20" max="20" width="7.85546875" style="136" customWidth="1"/>
    <col min="21" max="25" width="11.42578125" style="136"/>
    <col min="26" max="16384" width="11.42578125" style="84"/>
  </cols>
  <sheetData>
    <row r="1" spans="1:26" x14ac:dyDescent="0.2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0</v>
      </c>
      <c r="N6" s="169">
        <f>DatosMedioAmbiente!C55</f>
        <v>1</v>
      </c>
      <c r="O6" s="169">
        <f>DatosMedioAmbiente!C57</f>
        <v>0</v>
      </c>
      <c r="P6" s="169">
        <f>DatosMedioAmbiente!C59</f>
        <v>0</v>
      </c>
      <c r="Q6" s="169">
        <f>DatosMedioAmbiente!C61</f>
        <v>0</v>
      </c>
      <c r="R6" s="169">
        <f>DatosMedioAmbiente!C63</f>
        <v>3</v>
      </c>
      <c r="S6" s="167"/>
      <c r="U6" s="170">
        <f>DatosMedioAmbiente!C54</f>
        <v>0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0</v>
      </c>
      <c r="Z6" s="170">
        <f>DatosMedioAmbiente!C64</f>
        <v>2</v>
      </c>
    </row>
    <row r="25" spans="1:20" s="84" customFormat="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9PlIca/xsnZDnAFEI3tL0NtRg1mxyVL2aGoksMuD+iAEnYOsR1ZFhzEGvPAyLa3SeqYUA9UOqFQ3UrAhTfKJOg==" saltValue="7nLzLUYYeQQAbszV9/S/h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C0FF-D0A7-438E-A486-1CE8DC6291C1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1321</v>
      </c>
      <c r="F2" s="84" t="s">
        <v>1336</v>
      </c>
      <c r="G2" s="84" t="s">
        <v>1348</v>
      </c>
      <c r="H2" s="84" t="s">
        <v>1348</v>
      </c>
      <c r="I2" s="84" t="s">
        <v>1319</v>
      </c>
      <c r="J2" s="84" t="s">
        <v>1319</v>
      </c>
      <c r="K2" s="84" t="s">
        <v>1319</v>
      </c>
      <c r="L2" s="84" t="s">
        <v>1319</v>
      </c>
      <c r="M2" s="84" t="s">
        <v>1319</v>
      </c>
      <c r="N2" s="84" t="s">
        <v>1319</v>
      </c>
      <c r="O2" s="84" t="s">
        <v>1319</v>
      </c>
      <c r="P2" s="84" t="s">
        <v>1366</v>
      </c>
      <c r="Q2" s="84" t="s">
        <v>1366</v>
      </c>
      <c r="R2" s="84" t="s">
        <v>1040</v>
      </c>
      <c r="S2" s="84" t="s">
        <v>1366</v>
      </c>
      <c r="T2" s="84" t="s">
        <v>1366</v>
      </c>
      <c r="V2" s="84" t="s">
        <v>29</v>
      </c>
      <c r="W2" s="84" t="s">
        <v>114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1127</v>
      </c>
      <c r="AI2" s="84" t="s">
        <v>232</v>
      </c>
      <c r="AL2" s="84" t="s">
        <v>647</v>
      </c>
      <c r="AM2" s="84" t="s">
        <v>647</v>
      </c>
      <c r="AN2" s="84" t="s">
        <v>647</v>
      </c>
      <c r="AO2" s="84" t="s">
        <v>647</v>
      </c>
      <c r="AS2" s="84" t="s">
        <v>651</v>
      </c>
      <c r="AV2" s="84" t="s">
        <v>647</v>
      </c>
      <c r="AW2" s="84" t="s">
        <v>1185</v>
      </c>
      <c r="AX2" s="84" t="s">
        <v>1188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1357</v>
      </c>
      <c r="BH2" s="84" t="s">
        <v>1143</v>
      </c>
      <c r="BI2" s="84" t="s">
        <v>1148</v>
      </c>
    </row>
    <row r="3" spans="1:61" x14ac:dyDescent="0.2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1339</v>
      </c>
      <c r="F3" s="84" t="s">
        <v>918</v>
      </c>
      <c r="G3" s="84" t="s">
        <v>1320</v>
      </c>
      <c r="H3" s="84" t="s">
        <v>1320</v>
      </c>
      <c r="I3" s="84" t="s">
        <v>1320</v>
      </c>
      <c r="J3" s="84" t="s">
        <v>1320</v>
      </c>
      <c r="K3" s="84" t="s">
        <v>1320</v>
      </c>
      <c r="L3" s="84" t="s">
        <v>1320</v>
      </c>
      <c r="M3" s="84" t="s">
        <v>1321</v>
      </c>
      <c r="N3" s="84" t="s">
        <v>1334</v>
      </c>
      <c r="O3" s="84" t="s">
        <v>1320</v>
      </c>
      <c r="P3" s="84" t="s">
        <v>1321</v>
      </c>
      <c r="Q3" s="84" t="s">
        <v>1321</v>
      </c>
      <c r="R3" s="84" t="s">
        <v>1041</v>
      </c>
      <c r="S3" s="84" t="s">
        <v>1321</v>
      </c>
      <c r="T3" s="84" t="s">
        <v>1321</v>
      </c>
      <c r="V3" s="84" t="s">
        <v>30</v>
      </c>
      <c r="W3" s="84" t="s">
        <v>1463</v>
      </c>
      <c r="AA3" s="84" t="s">
        <v>1132</v>
      </c>
      <c r="AB3" s="84" t="s">
        <v>1132</v>
      </c>
      <c r="AC3" s="84" t="s">
        <v>1140</v>
      </c>
      <c r="AD3" s="84" t="s">
        <v>649</v>
      </c>
      <c r="AE3" s="84" t="s">
        <v>1187</v>
      </c>
      <c r="AF3" s="84" t="s">
        <v>1195</v>
      </c>
      <c r="AI3" s="84" t="s">
        <v>238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1188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961</v>
      </c>
      <c r="BE3" s="84" t="s">
        <v>1358</v>
      </c>
      <c r="BH3" s="84" t="s">
        <v>1144</v>
      </c>
      <c r="BI3" s="84" t="s">
        <v>1149</v>
      </c>
    </row>
    <row r="4" spans="1:61" x14ac:dyDescent="0.2">
      <c r="A4" s="84" t="s">
        <v>1456</v>
      </c>
      <c r="B4" s="84" t="s">
        <v>1449</v>
      </c>
      <c r="C4" s="84" t="s">
        <v>1438</v>
      </c>
      <c r="D4" s="84" t="s">
        <v>1321</v>
      </c>
      <c r="F4" s="84" t="s">
        <v>1343</v>
      </c>
      <c r="G4" s="84" t="s">
        <v>1321</v>
      </c>
      <c r="H4" s="84" t="s">
        <v>1321</v>
      </c>
      <c r="I4" s="84" t="s">
        <v>1321</v>
      </c>
      <c r="J4" s="84" t="s">
        <v>1321</v>
      </c>
      <c r="K4" s="84" t="s">
        <v>1321</v>
      </c>
      <c r="L4" s="84" t="s">
        <v>1321</v>
      </c>
      <c r="M4" s="84" t="s">
        <v>1325</v>
      </c>
      <c r="N4" s="84" t="s">
        <v>1335</v>
      </c>
      <c r="O4" s="84" t="s">
        <v>1321</v>
      </c>
      <c r="P4" s="84" t="s">
        <v>1368</v>
      </c>
      <c r="Q4" s="84" t="s">
        <v>1368</v>
      </c>
      <c r="R4" s="84" t="s">
        <v>1042</v>
      </c>
      <c r="S4" s="84" t="s">
        <v>1368</v>
      </c>
      <c r="T4" s="84" t="s">
        <v>1368</v>
      </c>
      <c r="V4" s="84" t="s">
        <v>31</v>
      </c>
      <c r="AA4" s="84" t="s">
        <v>1133</v>
      </c>
      <c r="AB4" s="84" t="s">
        <v>1137</v>
      </c>
      <c r="AD4" s="84" t="s">
        <v>651</v>
      </c>
      <c r="AI4" s="84" t="s">
        <v>241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962</v>
      </c>
      <c r="BE4" s="84" t="s">
        <v>1359</v>
      </c>
      <c r="BH4" s="84" t="s">
        <v>1145</v>
      </c>
    </row>
    <row r="5" spans="1:61" x14ac:dyDescent="0.2">
      <c r="A5" s="84" t="s">
        <v>1031</v>
      </c>
      <c r="B5" s="84" t="s">
        <v>110</v>
      </c>
      <c r="C5" s="84" t="s">
        <v>174</v>
      </c>
      <c r="D5" s="84" t="s">
        <v>1323</v>
      </c>
      <c r="F5" s="84" t="s">
        <v>111</v>
      </c>
      <c r="G5" s="84" t="s">
        <v>975</v>
      </c>
      <c r="H5" s="84" t="s">
        <v>975</v>
      </c>
      <c r="I5" s="84" t="s">
        <v>1323</v>
      </c>
      <c r="J5" s="84" t="s">
        <v>1323</v>
      </c>
      <c r="K5" s="84" t="s">
        <v>1323</v>
      </c>
      <c r="L5" s="84" t="s">
        <v>1323</v>
      </c>
      <c r="O5" s="84" t="s">
        <v>1327</v>
      </c>
      <c r="P5" s="84" t="s">
        <v>1371</v>
      </c>
      <c r="Q5" s="84" t="s">
        <v>1371</v>
      </c>
      <c r="R5" s="84" t="s">
        <v>1043</v>
      </c>
      <c r="S5" s="84" t="s">
        <v>1369</v>
      </c>
      <c r="T5" s="84" t="s">
        <v>1369</v>
      </c>
      <c r="V5" s="84" t="s">
        <v>32</v>
      </c>
      <c r="AD5" s="84" t="s">
        <v>653</v>
      </c>
      <c r="AI5" s="84" t="s">
        <v>242</v>
      </c>
      <c r="AL5" s="84" t="s">
        <v>653</v>
      </c>
      <c r="AM5" s="84" t="s">
        <v>655</v>
      </c>
      <c r="AN5" s="84" t="s">
        <v>653</v>
      </c>
      <c r="AO5" s="84" t="s">
        <v>653</v>
      </c>
      <c r="AV5" s="84" t="s">
        <v>655</v>
      </c>
      <c r="AY5" s="84" t="s">
        <v>1006</v>
      </c>
      <c r="AZ5" s="84" t="s">
        <v>1012</v>
      </c>
      <c r="BC5" s="84" t="s">
        <v>986</v>
      </c>
      <c r="BD5" s="84" t="s">
        <v>963</v>
      </c>
      <c r="BE5" s="84" t="s">
        <v>1500</v>
      </c>
    </row>
    <row r="6" spans="1:61" x14ac:dyDescent="0.2">
      <c r="A6" s="84" t="s">
        <v>1457</v>
      </c>
      <c r="B6" s="84" t="s">
        <v>111</v>
      </c>
      <c r="C6" s="84" t="s">
        <v>1439</v>
      </c>
      <c r="D6" s="84" t="s">
        <v>1325</v>
      </c>
      <c r="G6" s="84" t="s">
        <v>1334</v>
      </c>
      <c r="H6" s="84" t="s">
        <v>1333</v>
      </c>
      <c r="I6" s="84" t="s">
        <v>1327</v>
      </c>
      <c r="J6" s="84" t="s">
        <v>1327</v>
      </c>
      <c r="K6" s="84" t="s">
        <v>975</v>
      </c>
      <c r="L6" s="84" t="s">
        <v>975</v>
      </c>
      <c r="O6" s="84" t="s">
        <v>975</v>
      </c>
      <c r="R6" s="84" t="s">
        <v>1044</v>
      </c>
      <c r="S6" s="84" t="s">
        <v>1371</v>
      </c>
      <c r="T6" s="84" t="s">
        <v>1371</v>
      </c>
      <c r="V6" s="84" t="s">
        <v>33</v>
      </c>
      <c r="AD6" s="84" t="s">
        <v>655</v>
      </c>
      <c r="AI6" s="84" t="s">
        <v>111</v>
      </c>
      <c r="AL6" s="84" t="s">
        <v>655</v>
      </c>
      <c r="AM6" s="84" t="s">
        <v>657</v>
      </c>
      <c r="AN6" s="84" t="s">
        <v>655</v>
      </c>
      <c r="AO6" s="84" t="s">
        <v>655</v>
      </c>
      <c r="AV6" s="84" t="s">
        <v>657</v>
      </c>
      <c r="AY6" s="84" t="s">
        <v>1007</v>
      </c>
      <c r="AZ6" s="84" t="s">
        <v>1007</v>
      </c>
      <c r="BC6" s="84" t="s">
        <v>987</v>
      </c>
      <c r="BD6" s="84" t="s">
        <v>964</v>
      </c>
      <c r="BE6" s="84" t="s">
        <v>1362</v>
      </c>
    </row>
    <row r="7" spans="1:61" x14ac:dyDescent="0.2">
      <c r="C7" s="84" t="s">
        <v>1440</v>
      </c>
      <c r="D7" s="84" t="s">
        <v>1327</v>
      </c>
      <c r="G7" s="84" t="s">
        <v>1337</v>
      </c>
      <c r="H7" s="84" t="s">
        <v>1334</v>
      </c>
      <c r="I7" s="84" t="s">
        <v>975</v>
      </c>
      <c r="J7" s="84" t="s">
        <v>975</v>
      </c>
      <c r="K7" s="84" t="s">
        <v>1332</v>
      </c>
      <c r="L7" s="84" t="s">
        <v>1333</v>
      </c>
      <c r="O7" s="84" t="s">
        <v>1334</v>
      </c>
      <c r="R7" s="84" t="s">
        <v>1045</v>
      </c>
      <c r="AD7" s="84" t="s">
        <v>657</v>
      </c>
      <c r="AL7" s="84" t="s">
        <v>657</v>
      </c>
      <c r="AN7" s="84" t="s">
        <v>657</v>
      </c>
      <c r="AO7" s="84" t="s">
        <v>657</v>
      </c>
      <c r="BC7" s="84" t="s">
        <v>1497</v>
      </c>
      <c r="BD7" s="84" t="s">
        <v>965</v>
      </c>
    </row>
    <row r="8" spans="1:61" x14ac:dyDescent="0.2">
      <c r="C8" s="84" t="s">
        <v>1441</v>
      </c>
      <c r="D8" s="84" t="s">
        <v>975</v>
      </c>
      <c r="G8" s="84" t="s">
        <v>1343</v>
      </c>
      <c r="H8" s="84" t="s">
        <v>1337</v>
      </c>
      <c r="I8" s="84" t="s">
        <v>1333</v>
      </c>
      <c r="J8" s="84" t="s">
        <v>1334</v>
      </c>
      <c r="K8" s="84" t="s">
        <v>1333</v>
      </c>
      <c r="L8" s="84" t="s">
        <v>1339</v>
      </c>
      <c r="O8" s="84" t="s">
        <v>1337</v>
      </c>
      <c r="R8" s="84" t="s">
        <v>1046</v>
      </c>
      <c r="AN8" s="84" t="s">
        <v>659</v>
      </c>
      <c r="BC8" s="84" t="s">
        <v>989</v>
      </c>
      <c r="BD8" s="84" t="s">
        <v>518</v>
      </c>
    </row>
    <row r="9" spans="1:61" x14ac:dyDescent="0.2">
      <c r="C9" s="84" t="s">
        <v>209</v>
      </c>
      <c r="D9" s="84" t="s">
        <v>1329</v>
      </c>
      <c r="G9" s="84" t="s">
        <v>111</v>
      </c>
      <c r="H9" s="84" t="s">
        <v>1339</v>
      </c>
      <c r="I9" s="84" t="s">
        <v>1334</v>
      </c>
      <c r="J9" s="84" t="s">
        <v>1337</v>
      </c>
      <c r="K9" s="84" t="s">
        <v>1337</v>
      </c>
      <c r="L9" s="84" t="s">
        <v>1343</v>
      </c>
      <c r="O9" s="84" t="s">
        <v>1339</v>
      </c>
      <c r="BC9" s="84" t="s">
        <v>977</v>
      </c>
      <c r="BD9" s="84" t="s">
        <v>966</v>
      </c>
    </row>
    <row r="10" spans="1:61" x14ac:dyDescent="0.2">
      <c r="C10" s="84" t="s">
        <v>289</v>
      </c>
      <c r="D10" s="84" t="s">
        <v>1333</v>
      </c>
      <c r="H10" s="84" t="s">
        <v>1343</v>
      </c>
      <c r="I10" s="84" t="s">
        <v>1335</v>
      </c>
      <c r="J10" s="84" t="s">
        <v>1339</v>
      </c>
      <c r="K10" s="84" t="s">
        <v>1339</v>
      </c>
      <c r="O10" s="84" t="s">
        <v>1343</v>
      </c>
      <c r="BD10" s="84" t="s">
        <v>968</v>
      </c>
    </row>
    <row r="11" spans="1:61" x14ac:dyDescent="0.2">
      <c r="D11" s="84" t="s">
        <v>1334</v>
      </c>
      <c r="H11" s="84" t="s">
        <v>111</v>
      </c>
      <c r="I11" s="84" t="s">
        <v>1337</v>
      </c>
      <c r="J11" s="84" t="s">
        <v>1343</v>
      </c>
      <c r="K11" s="84" t="s">
        <v>1343</v>
      </c>
      <c r="O11" s="84" t="s">
        <v>111</v>
      </c>
      <c r="BD11" s="84" t="s">
        <v>969</v>
      </c>
    </row>
    <row r="12" spans="1:61" x14ac:dyDescent="0.2">
      <c r="D12" s="84" t="s">
        <v>1335</v>
      </c>
      <c r="I12" s="84" t="s">
        <v>1339</v>
      </c>
      <c r="J12" s="84" t="s">
        <v>111</v>
      </c>
      <c r="BD12" s="84" t="s">
        <v>970</v>
      </c>
    </row>
    <row r="13" spans="1:61" x14ac:dyDescent="0.2">
      <c r="D13" s="84" t="s">
        <v>1337</v>
      </c>
      <c r="I13" s="84" t="s">
        <v>1343</v>
      </c>
      <c r="BD13" s="84" t="s">
        <v>111</v>
      </c>
    </row>
    <row r="14" spans="1:61" x14ac:dyDescent="0.2">
      <c r="D14" s="84" t="s">
        <v>1339</v>
      </c>
      <c r="I14" s="84" t="s">
        <v>111</v>
      </c>
      <c r="BD14" s="84" t="s">
        <v>972</v>
      </c>
    </row>
    <row r="15" spans="1:61" x14ac:dyDescent="0.2">
      <c r="D15" s="84" t="s">
        <v>1343</v>
      </c>
    </row>
    <row r="16" spans="1:61" x14ac:dyDescent="0.2">
      <c r="D16" s="84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6A70-0512-4E44-AA7B-22829BD6188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SUM(DatosViolenciaGénero!C63:C69)</f>
        <v>946</v>
      </c>
      <c r="D4" s="92">
        <f>SUM(DatosViolenciaGénero!D63:D69)</f>
        <v>636</v>
      </c>
    </row>
    <row r="5" spans="2:4" x14ac:dyDescent="0.2">
      <c r="B5" s="91" t="s">
        <v>1321</v>
      </c>
      <c r="C5" s="92">
        <f>SUM(DatosViolenciaGénero!C70:C73)</f>
        <v>641</v>
      </c>
      <c r="D5" s="92">
        <f>SUM(DatosViolenciaGénero!D70:D73)</f>
        <v>371</v>
      </c>
    </row>
    <row r="6" spans="2:4" ht="12.75" customHeight="1" x14ac:dyDescent="0.2">
      <c r="B6" s="91" t="s">
        <v>1367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">
      <c r="B7" s="91" t="s">
        <v>1368</v>
      </c>
      <c r="C7" s="92">
        <f>SUM(DatosViolenciaGénero!C75:C77)</f>
        <v>6</v>
      </c>
      <c r="D7" s="92">
        <f>SUM(DatosViolenciaGénero!D75:D77)</f>
        <v>5</v>
      </c>
    </row>
    <row r="8" spans="2:4" ht="12.75" customHeight="1" x14ac:dyDescent="0.2">
      <c r="B8" s="91" t="s">
        <v>1369</v>
      </c>
      <c r="C8" s="92">
        <f>DatosViolenciaGénero!C81</f>
        <v>1</v>
      </c>
      <c r="D8" s="92">
        <f>DatosViolenciaGénero!D81</f>
        <v>1</v>
      </c>
    </row>
    <row r="9" spans="2:4" ht="12.75" customHeight="1" x14ac:dyDescent="0.2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1371</v>
      </c>
      <c r="C10" s="92">
        <f>SUM(DatosViolenciaGénero!C79:C80)</f>
        <v>495</v>
      </c>
      <c r="D10" s="92">
        <f>SUM(DatosViolenciaGénero!D79:D80)</f>
        <v>302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3" t="s">
        <v>1373</v>
      </c>
      <c r="C15" s="94">
        <f>DatosViolenciaGénero!C38</f>
        <v>194</v>
      </c>
    </row>
    <row r="16" spans="2:4" ht="13.5" thickBot="1" x14ac:dyDescent="0.25">
      <c r="B16" s="95" t="s">
        <v>1374</v>
      </c>
      <c r="C16" s="96">
        <f>DatosViolenciaGénero!C39</f>
        <v>535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D698-F4A9-4606-AEAD-395BF1076DC9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SUM(DatosViolenciaDoméstica!C48:C54)</f>
        <v>110</v>
      </c>
      <c r="D4" s="92">
        <f>SUM(DatosViolenciaDoméstica!D48:D54)</f>
        <v>78</v>
      </c>
    </row>
    <row r="5" spans="2:4" x14ac:dyDescent="0.2">
      <c r="B5" s="91" t="s">
        <v>1321</v>
      </c>
      <c r="C5" s="92">
        <f>SUM(DatosViolenciaDoméstica!C55:C58)</f>
        <v>4</v>
      </c>
      <c r="D5" s="92">
        <f>SUM(DatosViolenciaDoméstica!D55:D58)</f>
        <v>2</v>
      </c>
    </row>
    <row r="6" spans="2:4" ht="12.75" customHeight="1" x14ac:dyDescent="0.2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1368</v>
      </c>
      <c r="C7" s="92">
        <f>SUM(DatosViolenciaDoméstica!C60:C62)</f>
        <v>6</v>
      </c>
      <c r="D7" s="92">
        <f>SUM(DatosViolenciaDoméstica!D60:D62)</f>
        <v>2</v>
      </c>
    </row>
    <row r="8" spans="2:4" ht="12.75" customHeight="1" x14ac:dyDescent="0.2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1371</v>
      </c>
      <c r="C10" s="92">
        <f>SUM(DatosViolenciaDoméstica!C64:C65)</f>
        <v>49</v>
      </c>
      <c r="D10" s="92">
        <f>SUM(DatosViolenciaDoméstica!D64:D65)</f>
        <v>40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3" t="s">
        <v>1373</v>
      </c>
      <c r="C15" s="94">
        <f>DatosViolenciaDoméstica!C33</f>
        <v>6</v>
      </c>
    </row>
    <row r="16" spans="2:4" ht="13.5" thickBot="1" x14ac:dyDescent="0.25">
      <c r="B16" s="95" t="s">
        <v>1374</v>
      </c>
      <c r="C16" s="96">
        <f>DatosViolenciaDoméstica!C34</f>
        <v>35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CE84-FAA6-4975-B009-EEAE4FD124E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13" t="s">
        <v>1356</v>
      </c>
      <c r="C3" s="213"/>
    </row>
    <row r="4" spans="2:3" x14ac:dyDescent="0.2">
      <c r="B4" s="85" t="s">
        <v>1357</v>
      </c>
      <c r="C4" s="86">
        <f>DatosMenores!C69</f>
        <v>262</v>
      </c>
    </row>
    <row r="5" spans="2:3" x14ac:dyDescent="0.2">
      <c r="B5" s="85" t="s">
        <v>1358</v>
      </c>
      <c r="C5" s="87">
        <f>DatosMenores!C70</f>
        <v>138</v>
      </c>
    </row>
    <row r="6" spans="2:3" x14ac:dyDescent="0.2">
      <c r="B6" s="85" t="s">
        <v>1359</v>
      </c>
      <c r="C6" s="87">
        <f>DatosMenores!C71</f>
        <v>1809</v>
      </c>
    </row>
    <row r="7" spans="2:3" ht="25.5" x14ac:dyDescent="0.2">
      <c r="B7" s="85" t="s">
        <v>1360</v>
      </c>
      <c r="C7" s="87">
        <f>DatosMenores!C74</f>
        <v>0</v>
      </c>
    </row>
    <row r="8" spans="2:3" ht="25.5" x14ac:dyDescent="0.2">
      <c r="B8" s="85" t="s">
        <v>1021</v>
      </c>
      <c r="C8" s="87">
        <f>DatosMenores!C75</f>
        <v>0</v>
      </c>
    </row>
    <row r="9" spans="2:3" ht="25.5" x14ac:dyDescent="0.2">
      <c r="B9" s="85" t="s">
        <v>1361</v>
      </c>
      <c r="C9" s="87">
        <f>DatosMenores!C76</f>
        <v>0</v>
      </c>
    </row>
    <row r="10" spans="2:3" ht="25.5" x14ac:dyDescent="0.2">
      <c r="B10" s="85" t="s">
        <v>265</v>
      </c>
      <c r="C10" s="87">
        <f>DatosMenores!C78</f>
        <v>0</v>
      </c>
    </row>
    <row r="11" spans="2:3" x14ac:dyDescent="0.2">
      <c r="B11" s="85" t="s">
        <v>1362</v>
      </c>
      <c r="C11" s="87">
        <f>DatosMenores!C77</f>
        <v>2</v>
      </c>
    </row>
    <row r="12" spans="2:3" x14ac:dyDescent="0.2">
      <c r="B12" s="85" t="s">
        <v>1363</v>
      </c>
      <c r="C12" s="87">
        <f>DatosMenores!C79</f>
        <v>0</v>
      </c>
    </row>
    <row r="13" spans="2:3" ht="25.5" x14ac:dyDescent="0.2">
      <c r="B13" s="85" t="s">
        <v>1364</v>
      </c>
      <c r="C13" s="87">
        <f>DatosMenores!C72</f>
        <v>0</v>
      </c>
    </row>
    <row r="14" spans="2:3" ht="25.5" x14ac:dyDescent="0.2">
      <c r="B14" s="85" t="s">
        <v>1365</v>
      </c>
      <c r="C14" s="87">
        <f>DatosMenores!C73</f>
        <v>26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E2EF-0B75-46B5-80FF-6A3C3BF957DE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1308</v>
      </c>
    </row>
    <row r="4" spans="2:13" ht="39" thickBot="1" x14ac:dyDescent="0.25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15" customHeight="1" x14ac:dyDescent="0.2">
      <c r="B11" s="219" t="s">
        <v>1319</v>
      </c>
      <c r="C11" s="219"/>
      <c r="D11" s="69">
        <f>DatosDelitos!C5+DatosDelitos!C13-DatosDelitos!C17</f>
        <v>14303</v>
      </c>
      <c r="E11" s="70">
        <f>DatosDelitos!H5+DatosDelitos!H13-DatosDelitos!H17</f>
        <v>456</v>
      </c>
      <c r="F11" s="70">
        <f>DatosDelitos!I5+DatosDelitos!I13-DatosDelitos!I17</f>
        <v>358</v>
      </c>
      <c r="G11" s="70">
        <f>DatosDelitos!J5+DatosDelitos!J13-DatosDelitos!J17</f>
        <v>13</v>
      </c>
      <c r="H11" s="71">
        <f>DatosDelitos!K5+DatosDelitos!K13-DatosDelitos!K17</f>
        <v>11</v>
      </c>
      <c r="I11" s="71">
        <f>DatosDelitos!L5+DatosDelitos!L13-DatosDelitos!L17</f>
        <v>10</v>
      </c>
      <c r="J11" s="71">
        <f>DatosDelitos!M5+DatosDelitos!M13-DatosDelitos!M17</f>
        <v>8</v>
      </c>
      <c r="K11" s="71">
        <f>DatosDelitos!O5+DatosDelitos!O13-DatosDelitos!O17</f>
        <v>0</v>
      </c>
      <c r="L11" s="72">
        <f>DatosDelitos!P5+DatosDelitos!P13-DatosDelitos!P17</f>
        <v>249</v>
      </c>
    </row>
    <row r="12" spans="2:13" ht="13.15" customHeight="1" x14ac:dyDescent="0.2">
      <c r="B12" s="216" t="s">
        <v>329</v>
      </c>
      <c r="C12" s="216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2</v>
      </c>
    </row>
    <row r="13" spans="2:13" ht="13.15" customHeight="1" x14ac:dyDescent="0.2">
      <c r="B13" s="216" t="s">
        <v>347</v>
      </c>
      <c r="C13" s="216"/>
      <c r="D13" s="73">
        <f>DatosDelitos!C20</f>
        <v>7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216" t="s">
        <v>1320</v>
      </c>
      <c r="C15" s="216"/>
      <c r="D15" s="73">
        <f>DatosDelitos!C17+DatosDelitos!C44</f>
        <v>4668</v>
      </c>
      <c r="E15" s="74">
        <f>DatosDelitos!H17+DatosDelitos!H44</f>
        <v>399</v>
      </c>
      <c r="F15" s="74">
        <f>DatosDelitos!I16+DatosDelitos!I44</f>
        <v>98</v>
      </c>
      <c r="G15" s="74">
        <f>DatosDelitos!J17+DatosDelitos!J44</f>
        <v>5</v>
      </c>
      <c r="H15" s="74">
        <f>DatosDelitos!K17+DatosDelitos!K44</f>
        <v>4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603</v>
      </c>
    </row>
    <row r="16" spans="2:13" ht="13.15" customHeight="1" x14ac:dyDescent="0.2">
      <c r="B16" s="216" t="s">
        <v>1321</v>
      </c>
      <c r="C16" s="216"/>
      <c r="D16" s="73">
        <f>DatosDelitos!C30</f>
        <v>2007</v>
      </c>
      <c r="E16" s="74">
        <f>DatosDelitos!H30</f>
        <v>240</v>
      </c>
      <c r="F16" s="74">
        <f>DatosDelitos!I30</f>
        <v>176</v>
      </c>
      <c r="G16" s="74">
        <f>DatosDelitos!J30</f>
        <v>2</v>
      </c>
      <c r="H16" s="74">
        <f>DatosDelitos!K30</f>
        <v>7</v>
      </c>
      <c r="I16" s="74">
        <f>DatosDelitos!L30</f>
        <v>2</v>
      </c>
      <c r="J16" s="74">
        <f>DatosDelitos!M30</f>
        <v>0</v>
      </c>
      <c r="K16" s="74">
        <f>DatosDelitos!O30</f>
        <v>16</v>
      </c>
      <c r="L16" s="75">
        <f>DatosDelitos!P30</f>
        <v>158</v>
      </c>
    </row>
    <row r="17" spans="2:12" ht="13.15" customHeight="1" x14ac:dyDescent="0.2">
      <c r="B17" s="218" t="s">
        <v>1322</v>
      </c>
      <c r="C17" s="218"/>
      <c r="D17" s="73">
        <f>DatosDelitos!C42-DatosDelitos!C44</f>
        <v>29</v>
      </c>
      <c r="E17" s="74">
        <f>DatosDelitos!H42-DatosDelitos!H44</f>
        <v>3</v>
      </c>
      <c r="F17" s="74">
        <f>DatosDelitos!I42-DatosDelitos!I44</f>
        <v>2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15" customHeight="1" x14ac:dyDescent="0.2">
      <c r="B18" s="216" t="s">
        <v>1323</v>
      </c>
      <c r="C18" s="216"/>
      <c r="D18" s="73">
        <f>DatosDelitos!C50</f>
        <v>717</v>
      </c>
      <c r="E18" s="74">
        <f>DatosDelitos!H50</f>
        <v>75</v>
      </c>
      <c r="F18" s="74">
        <f>DatosDelitos!I50</f>
        <v>65</v>
      </c>
      <c r="G18" s="74">
        <f>DatosDelitos!J50</f>
        <v>45</v>
      </c>
      <c r="H18" s="74">
        <f>DatosDelitos!K50</f>
        <v>31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31</v>
      </c>
    </row>
    <row r="19" spans="2:12" ht="13.15" customHeight="1" x14ac:dyDescent="0.2">
      <c r="B19" s="216" t="s">
        <v>1324</v>
      </c>
      <c r="C19" s="216"/>
      <c r="D19" s="73">
        <f>DatosDelitos!C72</f>
        <v>1</v>
      </c>
      <c r="E19" s="74">
        <f>DatosDelitos!H72</f>
        <v>1</v>
      </c>
      <c r="F19" s="74">
        <f>DatosDelitos!I72</f>
        <v>1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1</v>
      </c>
    </row>
    <row r="20" spans="2:12" ht="27" customHeight="1" x14ac:dyDescent="0.2">
      <c r="B20" s="216" t="s">
        <v>1325</v>
      </c>
      <c r="C20" s="216"/>
      <c r="D20" s="73">
        <f>DatosDelitos!C74</f>
        <v>146</v>
      </c>
      <c r="E20" s="74">
        <f>DatosDelitos!H74</f>
        <v>22</v>
      </c>
      <c r="F20" s="74">
        <f>DatosDelitos!I74</f>
        <v>19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0</v>
      </c>
      <c r="K20" s="74">
        <f>DatosDelitos!O74</f>
        <v>0</v>
      </c>
      <c r="L20" s="75">
        <f>DatosDelitos!P74</f>
        <v>8</v>
      </c>
    </row>
    <row r="21" spans="2:12" ht="13.15" customHeight="1" x14ac:dyDescent="0.2">
      <c r="B21" s="218" t="s">
        <v>1326</v>
      </c>
      <c r="C21" s="218"/>
      <c r="D21" s="73">
        <f>DatosDelitos!C82</f>
        <v>99</v>
      </c>
      <c r="E21" s="74">
        <f>DatosDelitos!H82</f>
        <v>2</v>
      </c>
      <c r="F21" s="74">
        <f>DatosDelitos!I82</f>
        <v>2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15" customHeight="1" x14ac:dyDescent="0.2">
      <c r="B22" s="216" t="s">
        <v>1327</v>
      </c>
      <c r="C22" s="216"/>
      <c r="D22" s="73">
        <f>DatosDelitos!C85</f>
        <v>409</v>
      </c>
      <c r="E22" s="74">
        <f>DatosDelitos!H85</f>
        <v>121</v>
      </c>
      <c r="F22" s="74">
        <f>DatosDelitos!I85</f>
        <v>83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63</v>
      </c>
    </row>
    <row r="23" spans="2:12" ht="13.15" customHeight="1" x14ac:dyDescent="0.2">
      <c r="B23" s="216" t="s">
        <v>975</v>
      </c>
      <c r="C23" s="216"/>
      <c r="D23" s="73">
        <f>DatosDelitos!C97</f>
        <v>7185</v>
      </c>
      <c r="E23" s="74">
        <f>DatosDelitos!H97</f>
        <v>1520</v>
      </c>
      <c r="F23" s="74">
        <f>DatosDelitos!I97</f>
        <v>1002</v>
      </c>
      <c r="G23" s="74">
        <f>DatosDelitos!J97</f>
        <v>2</v>
      </c>
      <c r="H23" s="74">
        <f>DatosDelitos!K97</f>
        <v>2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678</v>
      </c>
    </row>
    <row r="24" spans="2:12" ht="27" customHeight="1" x14ac:dyDescent="0.2">
      <c r="B24" s="216" t="s">
        <v>1328</v>
      </c>
      <c r="C24" s="216"/>
      <c r="D24" s="73">
        <f>DatosDelitos!C131</f>
        <v>2</v>
      </c>
      <c r="E24" s="74">
        <f>DatosDelitos!H131</f>
        <v>4</v>
      </c>
      <c r="F24" s="74">
        <f>DatosDelitos!I131</f>
        <v>4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15" customHeight="1" x14ac:dyDescent="0.2">
      <c r="B25" s="216" t="s">
        <v>1329</v>
      </c>
      <c r="C25" s="216"/>
      <c r="D25" s="73">
        <f>DatosDelitos!C137</f>
        <v>117</v>
      </c>
      <c r="E25" s="74">
        <f>DatosDelitos!H137</f>
        <v>2</v>
      </c>
      <c r="F25" s="74">
        <f>DatosDelitos!I137</f>
        <v>1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</v>
      </c>
    </row>
    <row r="26" spans="2:12" ht="13.15" customHeight="1" x14ac:dyDescent="0.2">
      <c r="B26" s="218" t="s">
        <v>1330</v>
      </c>
      <c r="C26" s="218"/>
      <c r="D26" s="73">
        <f>DatosDelitos!C144</f>
        <v>24</v>
      </c>
      <c r="E26" s="74">
        <f>DatosDelitos!H144</f>
        <v>6</v>
      </c>
      <c r="F26" s="74">
        <f>DatosDelitos!I144</f>
        <v>2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1</v>
      </c>
    </row>
    <row r="27" spans="2:12" ht="38.25" customHeight="1" x14ac:dyDescent="0.2">
      <c r="B27" s="216" t="s">
        <v>1331</v>
      </c>
      <c r="C27" s="216"/>
      <c r="D27" s="73">
        <f>DatosDelitos!C147</f>
        <v>59</v>
      </c>
      <c r="E27" s="74">
        <f>DatosDelitos!H147</f>
        <v>10</v>
      </c>
      <c r="F27" s="74">
        <f>DatosDelitos!I147</f>
        <v>3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4</v>
      </c>
    </row>
    <row r="28" spans="2:12" ht="13.15" customHeight="1" x14ac:dyDescent="0.2">
      <c r="B28" s="216" t="s">
        <v>1332</v>
      </c>
      <c r="C28" s="216"/>
      <c r="D28" s="73">
        <f>DatosDelitos!C156+SUM(DatosDelitos!C167:C172)</f>
        <v>55</v>
      </c>
      <c r="E28" s="74">
        <f>DatosDelitos!H156+SUM(DatosDelitos!H167:H172)</f>
        <v>6</v>
      </c>
      <c r="F28" s="74">
        <f>DatosDelitos!I156+SUM(DatosDelitos!I167:I172)</f>
        <v>4</v>
      </c>
      <c r="G28" s="74">
        <f>DatosDelitos!J156+SUM(DatosDelitos!J167:J172)</f>
        <v>2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1</v>
      </c>
    </row>
    <row r="29" spans="2:12" ht="13.15" customHeight="1" x14ac:dyDescent="0.2">
      <c r="B29" s="216" t="s">
        <v>1333</v>
      </c>
      <c r="C29" s="216"/>
      <c r="D29" s="73">
        <f>SUM(DatosDelitos!C173:C177)</f>
        <v>168</v>
      </c>
      <c r="E29" s="74">
        <f>SUM(DatosDelitos!H173:H177)</f>
        <v>61</v>
      </c>
      <c r="F29" s="74">
        <f>SUM(DatosDelitos!I173:I177)</f>
        <v>39</v>
      </c>
      <c r="G29" s="74">
        <f>SUM(DatosDelitos!J173:J177)</f>
        <v>2</v>
      </c>
      <c r="H29" s="74">
        <f>SUM(DatosDelitos!K173:K177)</f>
        <v>1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27</v>
      </c>
    </row>
    <row r="30" spans="2:12" ht="13.15" customHeight="1" x14ac:dyDescent="0.2">
      <c r="B30" s="216" t="s">
        <v>1334</v>
      </c>
      <c r="C30" s="216"/>
      <c r="D30" s="73">
        <f>DatosDelitos!C178</f>
        <v>282</v>
      </c>
      <c r="E30" s="74">
        <f>DatosDelitos!H178</f>
        <v>108</v>
      </c>
      <c r="F30" s="74">
        <f>DatosDelitos!I178</f>
        <v>86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1</v>
      </c>
      <c r="K30" s="74">
        <f>DatosDelitos!O178</f>
        <v>0</v>
      </c>
      <c r="L30" s="74">
        <f>DatosDelitos!P178</f>
        <v>977</v>
      </c>
    </row>
    <row r="31" spans="2:12" ht="13.15" customHeight="1" x14ac:dyDescent="0.2">
      <c r="B31" s="216" t="s">
        <v>1335</v>
      </c>
      <c r="C31" s="216"/>
      <c r="D31" s="73">
        <f>DatosDelitos!C186</f>
        <v>248</v>
      </c>
      <c r="E31" s="74">
        <f>DatosDelitos!H186</f>
        <v>64</v>
      </c>
      <c r="F31" s="74">
        <f>DatosDelitos!I186</f>
        <v>50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1</v>
      </c>
      <c r="K31" s="74">
        <f>DatosDelitos!O186</f>
        <v>0</v>
      </c>
      <c r="L31" s="74">
        <f>DatosDelitos!P186</f>
        <v>31</v>
      </c>
    </row>
    <row r="32" spans="2:12" ht="13.15" customHeight="1" x14ac:dyDescent="0.2">
      <c r="B32" s="216" t="s">
        <v>1336</v>
      </c>
      <c r="C32" s="216"/>
      <c r="D32" s="73">
        <f>DatosDelitos!C201</f>
        <v>23</v>
      </c>
      <c r="E32" s="74">
        <f>DatosDelitos!H201</f>
        <v>1</v>
      </c>
      <c r="F32" s="74">
        <f>DatosDelitos!I201</f>
        <v>1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2</v>
      </c>
    </row>
    <row r="33" spans="2:13" ht="13.15" customHeight="1" x14ac:dyDescent="0.2">
      <c r="B33" s="216" t="s">
        <v>1337</v>
      </c>
      <c r="C33" s="216"/>
      <c r="D33" s="73">
        <f>DatosDelitos!C223</f>
        <v>1441</v>
      </c>
      <c r="E33" s="74">
        <f>DatosDelitos!H223</f>
        <v>326</v>
      </c>
      <c r="F33" s="74">
        <f>DatosDelitos!I223</f>
        <v>245</v>
      </c>
      <c r="G33" s="74">
        <f>DatosDelitos!J223</f>
        <v>1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268</v>
      </c>
    </row>
    <row r="34" spans="2:13" ht="13.15" customHeight="1" x14ac:dyDescent="0.2">
      <c r="B34" s="216" t="s">
        <v>1338</v>
      </c>
      <c r="C34" s="216"/>
      <c r="D34" s="73">
        <f>DatosDelitos!C244</f>
        <v>12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216" t="s">
        <v>1339</v>
      </c>
      <c r="C35" s="216"/>
      <c r="D35" s="73">
        <f>DatosDelitos!C271</f>
        <v>899</v>
      </c>
      <c r="E35" s="74">
        <f>DatosDelitos!H271</f>
        <v>401</v>
      </c>
      <c r="F35" s="74">
        <f>DatosDelitos!I271</f>
        <v>304</v>
      </c>
      <c r="G35" s="74">
        <f>DatosDelitos!J271</f>
        <v>5</v>
      </c>
      <c r="H35" s="74">
        <f>DatosDelitos!K271</f>
        <v>5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4">
        <f>DatosDelitos!P271</f>
        <v>221</v>
      </c>
    </row>
    <row r="36" spans="2:13" ht="38.25" customHeight="1" x14ac:dyDescent="0.2">
      <c r="B36" s="216" t="s">
        <v>1340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216" t="s">
        <v>1341</v>
      </c>
      <c r="C37" s="216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216" t="s">
        <v>1342</v>
      </c>
      <c r="C38" s="216"/>
      <c r="D38" s="73">
        <f>DatosDelitos!C312+DatosDelitos!C318+DatosDelitos!C320</f>
        <v>41</v>
      </c>
      <c r="E38" s="74">
        <f>DatosDelitos!H312+DatosDelitos!H318+DatosDelitos!H320</f>
        <v>8</v>
      </c>
      <c r="F38" s="74">
        <f>DatosDelitos!I312+DatosDelitos!I318+DatosDelitos!I320</f>
        <v>5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15" customHeight="1" x14ac:dyDescent="0.2">
      <c r="B39" s="216" t="s">
        <v>1343</v>
      </c>
      <c r="C39" s="216"/>
      <c r="D39" s="73">
        <f>DatosDelitos!C323</f>
        <v>8014</v>
      </c>
      <c r="E39" s="74">
        <f>DatosDelitos!H323</f>
        <v>638</v>
      </c>
      <c r="F39" s="74">
        <f>DatosDelitos!I323</f>
        <v>364</v>
      </c>
      <c r="G39" s="74">
        <f>DatosDelitos!J323</f>
        <v>8</v>
      </c>
      <c r="H39" s="74">
        <f>DatosDelitos!K323</f>
        <v>2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237</v>
      </c>
    </row>
    <row r="40" spans="2:13" ht="13.15" customHeight="1" x14ac:dyDescent="0.2">
      <c r="B40" s="216" t="s">
        <v>1344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216" t="s">
        <v>952</v>
      </c>
      <c r="C41" s="216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216" t="s">
        <v>1345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217" t="s">
        <v>956</v>
      </c>
      <c r="C43" s="217"/>
      <c r="D43" s="76">
        <f>SUM(D11:D42)</f>
        <v>40956</v>
      </c>
      <c r="E43" s="76">
        <f t="shared" ref="E43:L43" si="0">SUM(E11:E42)</f>
        <v>4474</v>
      </c>
      <c r="F43" s="76">
        <f t="shared" si="0"/>
        <v>2914</v>
      </c>
      <c r="G43" s="76">
        <f t="shared" si="0"/>
        <v>85</v>
      </c>
      <c r="H43" s="76">
        <f t="shared" si="0"/>
        <v>63</v>
      </c>
      <c r="I43" s="76">
        <f t="shared" si="0"/>
        <v>13</v>
      </c>
      <c r="J43" s="76">
        <f t="shared" si="0"/>
        <v>10</v>
      </c>
      <c r="K43" s="76">
        <f t="shared" si="0"/>
        <v>17</v>
      </c>
      <c r="L43" s="76">
        <f t="shared" si="0"/>
        <v>3564</v>
      </c>
    </row>
    <row r="46" spans="2:13" ht="15.75" x14ac:dyDescent="0.25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1309</v>
      </c>
      <c r="E48" s="55" t="s">
        <v>1310</v>
      </c>
    </row>
    <row r="49" spans="2:5" ht="13.15" customHeight="1" x14ac:dyDescent="0.25">
      <c r="B49" s="215" t="s">
        <v>1347</v>
      </c>
      <c r="C49" s="215"/>
      <c r="D49" s="79">
        <f>DatosDelitos!F5</f>
        <v>1</v>
      </c>
      <c r="E49" s="79">
        <f>DatosDelitos!G5</f>
        <v>0</v>
      </c>
    </row>
    <row r="50" spans="2:5" ht="13.15" customHeight="1" x14ac:dyDescent="0.25">
      <c r="B50" s="215" t="s">
        <v>1348</v>
      </c>
      <c r="C50" s="215"/>
      <c r="D50" s="79">
        <f>DatosDelitos!F13-DatosDelitos!F17</f>
        <v>132</v>
      </c>
      <c r="E50" s="79">
        <f>DatosDelitos!G13-DatosDelitos!G17</f>
        <v>30</v>
      </c>
    </row>
    <row r="51" spans="2:5" ht="13.15" customHeight="1" x14ac:dyDescent="0.25">
      <c r="B51" s="215" t="s">
        <v>329</v>
      </c>
      <c r="C51" s="215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215" t="s">
        <v>347</v>
      </c>
      <c r="C52" s="215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215" t="s">
        <v>352</v>
      </c>
      <c r="C53" s="215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215" t="s">
        <v>1320</v>
      </c>
      <c r="C54" s="215"/>
      <c r="D54" s="79">
        <f>DatosDelitos!F17+DatosDelitos!F44</f>
        <v>1408</v>
      </c>
      <c r="E54" s="79">
        <f>DatosDelitos!G17+DatosDelitos!G44</f>
        <v>412</v>
      </c>
    </row>
    <row r="55" spans="2:5" ht="13.15" customHeight="1" x14ac:dyDescent="0.25">
      <c r="B55" s="215" t="s">
        <v>1321</v>
      </c>
      <c r="C55" s="215"/>
      <c r="D55" s="79">
        <f>DatosDelitos!F30</f>
        <v>156</v>
      </c>
      <c r="E55" s="79">
        <f>DatosDelitos!G30</f>
        <v>87</v>
      </c>
    </row>
    <row r="56" spans="2:5" ht="13.15" customHeight="1" x14ac:dyDescent="0.25">
      <c r="B56" s="215" t="s">
        <v>1322</v>
      </c>
      <c r="C56" s="215"/>
      <c r="D56" s="79">
        <f>DatosDelitos!F42-DatosDelitos!F44</f>
        <v>5</v>
      </c>
      <c r="E56" s="79">
        <f>DatosDelitos!G42-DatosDelitos!G44</f>
        <v>0</v>
      </c>
    </row>
    <row r="57" spans="2:5" ht="13.15" customHeight="1" x14ac:dyDescent="0.25">
      <c r="B57" s="215" t="s">
        <v>1323</v>
      </c>
      <c r="C57" s="215"/>
      <c r="D57" s="79">
        <f>DatosDelitos!F50</f>
        <v>11</v>
      </c>
      <c r="E57" s="79">
        <f>DatosDelitos!G50</f>
        <v>9</v>
      </c>
    </row>
    <row r="58" spans="2:5" ht="13.15" customHeight="1" x14ac:dyDescent="0.25">
      <c r="B58" s="215" t="s">
        <v>1324</v>
      </c>
      <c r="C58" s="215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215" t="s">
        <v>1349</v>
      </c>
      <c r="C59" s="215"/>
      <c r="D59" s="79">
        <f>DatosDelitos!F74</f>
        <v>8</v>
      </c>
      <c r="E59" s="79">
        <f>DatosDelitos!G74</f>
        <v>2</v>
      </c>
    </row>
    <row r="60" spans="2:5" ht="13.15" customHeight="1" x14ac:dyDescent="0.25">
      <c r="B60" s="215" t="s">
        <v>1326</v>
      </c>
      <c r="C60" s="215"/>
      <c r="D60" s="79">
        <f>DatosDelitos!F82</f>
        <v>1</v>
      </c>
      <c r="E60" s="79">
        <f>DatosDelitos!G82</f>
        <v>0</v>
      </c>
    </row>
    <row r="61" spans="2:5" ht="13.15" customHeight="1" x14ac:dyDescent="0.25">
      <c r="B61" s="215" t="s">
        <v>1327</v>
      </c>
      <c r="C61" s="215"/>
      <c r="D61" s="79">
        <f>DatosDelitos!F85</f>
        <v>3</v>
      </c>
      <c r="E61" s="79">
        <f>DatosDelitos!G85</f>
        <v>1</v>
      </c>
    </row>
    <row r="62" spans="2:5" ht="13.15" customHeight="1" x14ac:dyDescent="0.25">
      <c r="B62" s="215" t="s">
        <v>975</v>
      </c>
      <c r="C62" s="215"/>
      <c r="D62" s="79">
        <f>DatosDelitos!F97</f>
        <v>97</v>
      </c>
      <c r="E62" s="79">
        <f>DatosDelitos!G97</f>
        <v>44</v>
      </c>
    </row>
    <row r="63" spans="2:5" ht="27" customHeight="1" x14ac:dyDescent="0.25">
      <c r="B63" s="215" t="s">
        <v>1350</v>
      </c>
      <c r="C63" s="215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215" t="s">
        <v>1329</v>
      </c>
      <c r="C64" s="215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215" t="s">
        <v>1330</v>
      </c>
      <c r="C65" s="215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215" t="s">
        <v>1331</v>
      </c>
      <c r="C66" s="215"/>
      <c r="D66" s="79">
        <f>DatosDelitos!F147</f>
        <v>0</v>
      </c>
      <c r="E66" s="79">
        <f>DatosDelitos!G147</f>
        <v>0</v>
      </c>
    </row>
    <row r="67" spans="2:5" ht="13.15" customHeight="1" x14ac:dyDescent="0.25">
      <c r="B67" s="215" t="s">
        <v>1332</v>
      </c>
      <c r="C67" s="215"/>
      <c r="D67" s="79">
        <f>DatosDelitos!F156+SUM(DatosDelitos!F167:G172)</f>
        <v>0</v>
      </c>
      <c r="E67" s="79">
        <f>DatosDelitos!G156+SUM(DatosDelitos!G167:H172)</f>
        <v>0</v>
      </c>
    </row>
    <row r="68" spans="2:5" ht="13.15" customHeight="1" x14ac:dyDescent="0.25">
      <c r="B68" s="215" t="s">
        <v>1333</v>
      </c>
      <c r="C68" s="215"/>
      <c r="D68" s="79">
        <f>SUM(DatosDelitos!F173:G177)</f>
        <v>0</v>
      </c>
      <c r="E68" s="79">
        <f>SUM(DatosDelitos!G173:H177)</f>
        <v>61</v>
      </c>
    </row>
    <row r="69" spans="2:5" ht="13.15" customHeight="1" x14ac:dyDescent="0.25">
      <c r="B69" s="215" t="s">
        <v>1334</v>
      </c>
      <c r="C69" s="215"/>
      <c r="D69" s="79">
        <f>DatosDelitos!F178</f>
        <v>801</v>
      </c>
      <c r="E69" s="79">
        <f>DatosDelitos!G178</f>
        <v>685</v>
      </c>
    </row>
    <row r="70" spans="2:5" ht="13.15" customHeight="1" x14ac:dyDescent="0.25">
      <c r="B70" s="215" t="s">
        <v>1335</v>
      </c>
      <c r="C70" s="215"/>
      <c r="D70" s="79">
        <f>DatosDelitos!F186</f>
        <v>12</v>
      </c>
      <c r="E70" s="79">
        <f>DatosDelitos!G186</f>
        <v>5</v>
      </c>
    </row>
    <row r="71" spans="2:5" ht="13.15" customHeight="1" x14ac:dyDescent="0.25">
      <c r="B71" s="215" t="s">
        <v>1336</v>
      </c>
      <c r="C71" s="215"/>
      <c r="D71" s="79">
        <f>DatosDelitos!F201</f>
        <v>0</v>
      </c>
      <c r="E71" s="79">
        <f>DatosDelitos!G201</f>
        <v>0</v>
      </c>
    </row>
    <row r="72" spans="2:5" ht="13.15" customHeight="1" x14ac:dyDescent="0.25">
      <c r="B72" s="215" t="s">
        <v>1337</v>
      </c>
      <c r="C72" s="215"/>
      <c r="D72" s="79">
        <f>DatosDelitos!F223</f>
        <v>230</v>
      </c>
      <c r="E72" s="79">
        <f>DatosDelitos!G223</f>
        <v>142</v>
      </c>
    </row>
    <row r="73" spans="2:5" ht="13.15" customHeight="1" x14ac:dyDescent="0.25">
      <c r="B73" s="215" t="s">
        <v>1338</v>
      </c>
      <c r="C73" s="215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215" t="s">
        <v>1339</v>
      </c>
      <c r="C74" s="215"/>
      <c r="D74" s="79">
        <f>DatosDelitos!F271</f>
        <v>44</v>
      </c>
      <c r="E74" s="79">
        <f>DatosDelitos!G271</f>
        <v>18</v>
      </c>
    </row>
    <row r="75" spans="2:5" ht="38.25" customHeight="1" x14ac:dyDescent="0.25">
      <c r="B75" s="215" t="s">
        <v>1340</v>
      </c>
      <c r="C75" s="215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215" t="s">
        <v>1341</v>
      </c>
      <c r="C76" s="215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215" t="s">
        <v>1342</v>
      </c>
      <c r="C77" s="215"/>
      <c r="D77" s="79">
        <f>DatosDelitos!F312+DatosDelitos!F318+DatosDelitos!F320</f>
        <v>1</v>
      </c>
      <c r="E77" s="79">
        <f>DatosDelitos!G312+DatosDelitos!G318+DatosDelitos!G320</f>
        <v>1</v>
      </c>
    </row>
    <row r="78" spans="2:5" ht="13.9" customHeight="1" x14ac:dyDescent="0.25">
      <c r="B78" s="215" t="s">
        <v>1343</v>
      </c>
      <c r="C78" s="215"/>
      <c r="D78" s="79">
        <f>DatosDelitos!F323</f>
        <v>241</v>
      </c>
      <c r="E78" s="79">
        <f>DatosDelitos!G323</f>
        <v>51</v>
      </c>
    </row>
    <row r="79" spans="2:5" ht="15" customHeight="1" x14ac:dyDescent="0.25">
      <c r="B79" s="214" t="s">
        <v>1344</v>
      </c>
      <c r="C79" s="214"/>
      <c r="D79" s="79">
        <f>DatosDelitos!F325</f>
        <v>0</v>
      </c>
      <c r="E79" s="79">
        <f>DatosDelitos!G325</f>
        <v>0</v>
      </c>
    </row>
    <row r="80" spans="2:5" ht="15" customHeight="1" x14ac:dyDescent="0.25">
      <c r="B80" s="214" t="s">
        <v>952</v>
      </c>
      <c r="C80" s="214"/>
      <c r="D80" s="79">
        <f>DatosDelitos!F337</f>
        <v>0</v>
      </c>
      <c r="E80" s="79">
        <f>DatosDelitos!G337</f>
        <v>0</v>
      </c>
    </row>
    <row r="81" spans="2:13" ht="15" customHeight="1" x14ac:dyDescent="0.25">
      <c r="B81" s="214" t="s">
        <v>1345</v>
      </c>
      <c r="C81" s="214"/>
      <c r="D81" s="79">
        <f>DatosDelitos!F339</f>
        <v>0</v>
      </c>
      <c r="E81" s="79">
        <f>DatosDelitos!G339</f>
        <v>0</v>
      </c>
    </row>
    <row r="82" spans="2:13" ht="15" customHeight="1" x14ac:dyDescent="0.25">
      <c r="B82" s="214" t="s">
        <v>1351</v>
      </c>
      <c r="C82" s="214"/>
      <c r="D82" s="79">
        <f>SUM(D49:D81)</f>
        <v>3151</v>
      </c>
      <c r="E82" s="79">
        <f>SUM(E49:E81)</f>
        <v>1548</v>
      </c>
    </row>
    <row r="84" spans="2:13" s="82" customFormat="1" ht="15.75" x14ac:dyDescent="0.25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5.5" x14ac:dyDescent="0.2">
      <c r="D86" s="83" t="s">
        <v>315</v>
      </c>
    </row>
    <row r="87" spans="2:13" ht="13.15" customHeight="1" x14ac:dyDescent="0.25">
      <c r="B87" s="215" t="s">
        <v>1319</v>
      </c>
      <c r="C87" s="215"/>
      <c r="D87" s="79">
        <f>DatosDelitos!N5+DatosDelitos!N13-DatosDelitos!N17</f>
        <v>3</v>
      </c>
    </row>
    <row r="88" spans="2:13" ht="13.15" customHeight="1" x14ac:dyDescent="0.25">
      <c r="B88" s="215" t="s">
        <v>329</v>
      </c>
      <c r="C88" s="215"/>
      <c r="D88" s="79">
        <f>DatosDelitos!N10</f>
        <v>0</v>
      </c>
    </row>
    <row r="89" spans="2:13" ht="13.15" customHeight="1" x14ac:dyDescent="0.25">
      <c r="B89" s="215" t="s">
        <v>347</v>
      </c>
      <c r="C89" s="215"/>
      <c r="D89" s="79">
        <f>DatosDelitos!N20</f>
        <v>0</v>
      </c>
    </row>
    <row r="90" spans="2:13" ht="13.15" customHeight="1" x14ac:dyDescent="0.25">
      <c r="B90" s="215" t="s">
        <v>352</v>
      </c>
      <c r="C90" s="215"/>
      <c r="D90" s="79">
        <f>DatosDelitos!N23</f>
        <v>0</v>
      </c>
    </row>
    <row r="91" spans="2:13" ht="13.15" customHeight="1" x14ac:dyDescent="0.25">
      <c r="B91" s="215" t="s">
        <v>1353</v>
      </c>
      <c r="C91" s="215"/>
      <c r="D91" s="79">
        <f>SUM(DatosDelitos!N17,DatosDelitos!N44)</f>
        <v>2</v>
      </c>
    </row>
    <row r="92" spans="2:13" ht="13.15" customHeight="1" x14ac:dyDescent="0.25">
      <c r="B92" s="215" t="s">
        <v>1321</v>
      </c>
      <c r="C92" s="215"/>
      <c r="D92" s="79">
        <f>DatosDelitos!N30</f>
        <v>1</v>
      </c>
    </row>
    <row r="93" spans="2:13" ht="13.15" customHeight="1" x14ac:dyDescent="0.25">
      <c r="B93" s="215" t="s">
        <v>1322</v>
      </c>
      <c r="C93" s="215"/>
      <c r="D93" s="79">
        <f>DatosDelitos!N42-DatosDelitos!N44</f>
        <v>0</v>
      </c>
    </row>
    <row r="94" spans="2:13" ht="13.15" customHeight="1" x14ac:dyDescent="0.25">
      <c r="B94" s="215" t="s">
        <v>1323</v>
      </c>
      <c r="C94" s="215"/>
      <c r="D94" s="79">
        <f>DatosDelitos!N50</f>
        <v>2</v>
      </c>
    </row>
    <row r="95" spans="2:13" ht="13.15" customHeight="1" x14ac:dyDescent="0.25">
      <c r="B95" s="215" t="s">
        <v>1324</v>
      </c>
      <c r="C95" s="215"/>
      <c r="D95" s="79">
        <f>DatosDelitos!N72</f>
        <v>0</v>
      </c>
    </row>
    <row r="96" spans="2:13" ht="27" customHeight="1" x14ac:dyDescent="0.25">
      <c r="B96" s="215" t="s">
        <v>1349</v>
      </c>
      <c r="C96" s="215"/>
      <c r="D96" s="79">
        <f>DatosDelitos!N74</f>
        <v>2</v>
      </c>
    </row>
    <row r="97" spans="2:4" ht="13.15" customHeight="1" x14ac:dyDescent="0.25">
      <c r="B97" s="215" t="s">
        <v>1326</v>
      </c>
      <c r="C97" s="215"/>
      <c r="D97" s="79">
        <f>DatosDelitos!N82</f>
        <v>2</v>
      </c>
    </row>
    <row r="98" spans="2:4" ht="13.15" customHeight="1" x14ac:dyDescent="0.25">
      <c r="B98" s="215" t="s">
        <v>1327</v>
      </c>
      <c r="C98" s="215"/>
      <c r="D98" s="79">
        <f>DatosDelitos!N85</f>
        <v>0</v>
      </c>
    </row>
    <row r="99" spans="2:4" ht="13.15" customHeight="1" x14ac:dyDescent="0.25">
      <c r="B99" s="215" t="s">
        <v>975</v>
      </c>
      <c r="C99" s="215"/>
      <c r="D99" s="79">
        <f>DatosDelitos!N97</f>
        <v>6</v>
      </c>
    </row>
    <row r="100" spans="2:4" ht="27" customHeight="1" x14ac:dyDescent="0.25">
      <c r="B100" s="215" t="s">
        <v>1350</v>
      </c>
      <c r="C100" s="215"/>
      <c r="D100" s="79">
        <f>DatosDelitos!N131</f>
        <v>0</v>
      </c>
    </row>
    <row r="101" spans="2:4" ht="13.15" customHeight="1" x14ac:dyDescent="0.25">
      <c r="B101" s="215" t="s">
        <v>1329</v>
      </c>
      <c r="C101" s="215"/>
      <c r="D101" s="79">
        <f>DatosDelitos!N137</f>
        <v>0</v>
      </c>
    </row>
    <row r="102" spans="2:4" ht="13.15" customHeight="1" x14ac:dyDescent="0.25">
      <c r="B102" s="215" t="s">
        <v>1330</v>
      </c>
      <c r="C102" s="215"/>
      <c r="D102" s="79">
        <f>DatosDelitos!N144</f>
        <v>0</v>
      </c>
    </row>
    <row r="103" spans="2:4" ht="13.15" customHeight="1" x14ac:dyDescent="0.25">
      <c r="B103" s="215" t="s">
        <v>1354</v>
      </c>
      <c r="C103" s="215"/>
      <c r="D103" s="79">
        <f>DatosDelitos!N148</f>
        <v>0</v>
      </c>
    </row>
    <row r="104" spans="2:4" ht="13.15" customHeight="1" x14ac:dyDescent="0.25">
      <c r="B104" s="215" t="s">
        <v>1186</v>
      </c>
      <c r="C104" s="215"/>
      <c r="D104" s="79">
        <f>SUM(DatosDelitos!N149,DatosDelitos!N150)</f>
        <v>1</v>
      </c>
    </row>
    <row r="105" spans="2:4" ht="13.15" customHeight="1" x14ac:dyDescent="0.25">
      <c r="B105" s="215" t="s">
        <v>1184</v>
      </c>
      <c r="C105" s="215"/>
      <c r="D105" s="79">
        <f>SUM(DatosDelitos!N151:N155)</f>
        <v>8</v>
      </c>
    </row>
    <row r="106" spans="2:4" ht="13.15" customHeight="1" x14ac:dyDescent="0.25">
      <c r="B106" s="215" t="s">
        <v>1332</v>
      </c>
      <c r="C106" s="215"/>
      <c r="D106" s="79">
        <f>SUM(SUM(DatosDelitos!N157:N160),SUM(DatosDelitos!N167:N172))</f>
        <v>0</v>
      </c>
    </row>
    <row r="107" spans="2:4" ht="13.15" customHeight="1" x14ac:dyDescent="0.25">
      <c r="B107" s="215" t="s">
        <v>1355</v>
      </c>
      <c r="C107" s="215"/>
      <c r="D107" s="79">
        <f>SUM(DatosDelitos!N161:N165)</f>
        <v>0</v>
      </c>
    </row>
    <row r="108" spans="2:4" ht="13.15" customHeight="1" x14ac:dyDescent="0.25">
      <c r="B108" s="215" t="s">
        <v>1333</v>
      </c>
      <c r="C108" s="215"/>
      <c r="D108" s="79">
        <f>SUM(DatosDelitos!N173:N177)</f>
        <v>0</v>
      </c>
    </row>
    <row r="109" spans="2:4" ht="13.15" customHeight="1" x14ac:dyDescent="0.25">
      <c r="B109" s="215" t="s">
        <v>1334</v>
      </c>
      <c r="C109" s="215"/>
      <c r="D109" s="79">
        <f>DatosDelitos!N178</f>
        <v>0</v>
      </c>
    </row>
    <row r="110" spans="2:4" ht="13.15" customHeight="1" x14ac:dyDescent="0.25">
      <c r="B110" s="215" t="s">
        <v>1335</v>
      </c>
      <c r="C110" s="215"/>
      <c r="D110" s="79">
        <f>DatosDelitos!N186</f>
        <v>9</v>
      </c>
    </row>
    <row r="111" spans="2:4" ht="13.15" customHeight="1" x14ac:dyDescent="0.25">
      <c r="B111" s="215" t="s">
        <v>1336</v>
      </c>
      <c r="C111" s="215"/>
      <c r="D111" s="79">
        <f>DatosDelitos!N201</f>
        <v>12</v>
      </c>
    </row>
    <row r="112" spans="2:4" ht="13.15" customHeight="1" x14ac:dyDescent="0.25">
      <c r="B112" s="215" t="s">
        <v>1337</v>
      </c>
      <c r="C112" s="215"/>
      <c r="D112" s="79">
        <f>DatosDelitos!N223</f>
        <v>1</v>
      </c>
    </row>
    <row r="113" spans="2:4" ht="13.15" customHeight="1" x14ac:dyDescent="0.25">
      <c r="B113" s="215" t="s">
        <v>1338</v>
      </c>
      <c r="C113" s="215"/>
      <c r="D113" s="79">
        <f>DatosDelitos!N244</f>
        <v>2</v>
      </c>
    </row>
    <row r="114" spans="2:4" ht="13.15" customHeight="1" x14ac:dyDescent="0.25">
      <c r="B114" s="215" t="s">
        <v>1339</v>
      </c>
      <c r="C114" s="215"/>
      <c r="D114" s="79">
        <f>DatosDelitos!N271</f>
        <v>2</v>
      </c>
    </row>
    <row r="115" spans="2:4" ht="38.25" customHeight="1" x14ac:dyDescent="0.25">
      <c r="B115" s="215" t="s">
        <v>1340</v>
      </c>
      <c r="C115" s="215"/>
      <c r="D115" s="79">
        <f>DatosDelitos!N301</f>
        <v>0</v>
      </c>
    </row>
    <row r="116" spans="2:4" ht="13.15" customHeight="1" x14ac:dyDescent="0.25">
      <c r="B116" s="215" t="s">
        <v>1341</v>
      </c>
      <c r="C116" s="215"/>
      <c r="D116" s="79">
        <f>DatosDelitos!N305</f>
        <v>0</v>
      </c>
    </row>
    <row r="117" spans="2:4" ht="13.15" customHeight="1" x14ac:dyDescent="0.25">
      <c r="B117" s="215" t="s">
        <v>1342</v>
      </c>
      <c r="C117" s="215"/>
      <c r="D117" s="79">
        <f>DatosDelitos!N312+DatosDelitos!N320</f>
        <v>0</v>
      </c>
    </row>
    <row r="118" spans="2:4" ht="13.15" customHeight="1" x14ac:dyDescent="0.25">
      <c r="B118" s="215" t="s">
        <v>918</v>
      </c>
      <c r="C118" s="215"/>
      <c r="D118" s="79">
        <f>DatosDelitos!N318</f>
        <v>26</v>
      </c>
    </row>
    <row r="119" spans="2:4" ht="13.9" customHeight="1" x14ac:dyDescent="0.25">
      <c r="B119" s="215" t="s">
        <v>1343</v>
      </c>
      <c r="C119" s="215"/>
      <c r="D119" s="79">
        <f>DatosDelitos!N323</f>
        <v>12</v>
      </c>
    </row>
    <row r="120" spans="2:4" ht="12.75" customHeight="1" x14ac:dyDescent="0.25">
      <c r="B120" s="214" t="s">
        <v>1344</v>
      </c>
      <c r="C120" s="214"/>
      <c r="D120" s="79">
        <f>DatosDelitos!N325</f>
        <v>0</v>
      </c>
    </row>
    <row r="121" spans="2:4" ht="15" customHeight="1" x14ac:dyDescent="0.25">
      <c r="B121" s="214" t="s">
        <v>952</v>
      </c>
      <c r="C121" s="214"/>
      <c r="D121" s="79">
        <f>DatosDelitos!N337</f>
        <v>0</v>
      </c>
    </row>
    <row r="122" spans="2:4" ht="15" customHeight="1" x14ac:dyDescent="0.25">
      <c r="B122" s="214" t="s">
        <v>1345</v>
      </c>
      <c r="C122" s="214"/>
      <c r="D122" s="79">
        <f>DatosDelitos!N339</f>
        <v>0</v>
      </c>
    </row>
    <row r="123" spans="2:4" ht="15" customHeight="1" x14ac:dyDescent="0.25">
      <c r="B123" s="215" t="s">
        <v>1351</v>
      </c>
      <c r="C123" s="215"/>
      <c r="D123" s="79">
        <f>SUM(D87:D122)</f>
        <v>91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73</v>
      </c>
      <c r="D5" s="25">
        <v>201</v>
      </c>
      <c r="E5" s="26">
        <v>-0.63681592039801005</v>
      </c>
      <c r="F5" s="25">
        <v>1</v>
      </c>
      <c r="G5" s="25">
        <v>0</v>
      </c>
      <c r="H5" s="25">
        <v>11</v>
      </c>
      <c r="I5" s="25">
        <v>7</v>
      </c>
      <c r="J5" s="25">
        <v>4</v>
      </c>
      <c r="K5" s="25">
        <v>4</v>
      </c>
      <c r="L5" s="25">
        <v>5</v>
      </c>
      <c r="M5" s="25">
        <v>6</v>
      </c>
      <c r="N5" s="25">
        <v>1</v>
      </c>
      <c r="O5" s="25">
        <v>0</v>
      </c>
      <c r="P5" s="27">
        <v>3</v>
      </c>
    </row>
    <row r="6" spans="1:16" x14ac:dyDescent="0.25">
      <c r="A6" s="28" t="s">
        <v>319</v>
      </c>
      <c r="B6" s="28" t="s">
        <v>320</v>
      </c>
      <c r="C6" s="14">
        <v>14</v>
      </c>
      <c r="D6" s="14">
        <v>151</v>
      </c>
      <c r="E6" s="29">
        <v>-0.90728476821192106</v>
      </c>
      <c r="F6" s="14">
        <v>1</v>
      </c>
      <c r="G6" s="14">
        <v>0</v>
      </c>
      <c r="H6" s="14">
        <v>4</v>
      </c>
      <c r="I6" s="14">
        <v>3</v>
      </c>
      <c r="J6" s="14">
        <v>4</v>
      </c>
      <c r="K6" s="14">
        <v>3</v>
      </c>
      <c r="L6" s="14">
        <v>4</v>
      </c>
      <c r="M6" s="14">
        <v>2</v>
      </c>
      <c r="N6" s="14">
        <v>0</v>
      </c>
      <c r="O6" s="14">
        <v>0</v>
      </c>
      <c r="P6" s="22">
        <v>0</v>
      </c>
    </row>
    <row r="7" spans="1:16" x14ac:dyDescent="0.25">
      <c r="A7" s="28" t="s">
        <v>321</v>
      </c>
      <c r="B7" s="28" t="s">
        <v>322</v>
      </c>
      <c r="C7" s="14">
        <v>14</v>
      </c>
      <c r="D7" s="14">
        <v>9</v>
      </c>
      <c r="E7" s="29">
        <v>0.55555555555555503</v>
      </c>
      <c r="F7" s="14">
        <v>0</v>
      </c>
      <c r="G7" s="14">
        <v>0</v>
      </c>
      <c r="H7" s="14">
        <v>0</v>
      </c>
      <c r="I7" s="14">
        <v>1</v>
      </c>
      <c r="J7" s="14">
        <v>0</v>
      </c>
      <c r="K7" s="14">
        <v>1</v>
      </c>
      <c r="L7" s="14">
        <v>1</v>
      </c>
      <c r="M7" s="14">
        <v>4</v>
      </c>
      <c r="N7" s="14">
        <v>0</v>
      </c>
      <c r="O7" s="14">
        <v>0</v>
      </c>
      <c r="P7" s="22">
        <v>2</v>
      </c>
    </row>
    <row r="8" spans="1:16" x14ac:dyDescent="0.25">
      <c r="A8" s="28" t="s">
        <v>323</v>
      </c>
      <c r="B8" s="28" t="s">
        <v>324</v>
      </c>
      <c r="C8" s="14">
        <v>12</v>
      </c>
      <c r="D8" s="14">
        <v>21</v>
      </c>
      <c r="E8" s="29">
        <v>-0.42857142857142799</v>
      </c>
      <c r="F8" s="14">
        <v>0</v>
      </c>
      <c r="G8" s="14">
        <v>0</v>
      </c>
      <c r="H8" s="14">
        <v>7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2">
        <v>1</v>
      </c>
    </row>
    <row r="9" spans="1:16" x14ac:dyDescent="0.25">
      <c r="A9" s="28" t="s">
        <v>325</v>
      </c>
      <c r="B9" s="28" t="s">
        <v>326</v>
      </c>
      <c r="C9" s="14">
        <v>33</v>
      </c>
      <c r="D9" s="14">
        <v>20</v>
      </c>
      <c r="E9" s="29">
        <v>0.65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327</v>
      </c>
      <c r="B10" s="182"/>
      <c r="C10" s="25">
        <v>0</v>
      </c>
      <c r="D10" s="25">
        <v>3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2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1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3</v>
      </c>
      <c r="E12" s="29">
        <v>-1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1</v>
      </c>
    </row>
    <row r="13" spans="1:16" x14ac:dyDescent="0.25">
      <c r="A13" s="181" t="s">
        <v>332</v>
      </c>
      <c r="B13" s="182"/>
      <c r="C13" s="25">
        <v>17944</v>
      </c>
      <c r="D13" s="25">
        <v>20866</v>
      </c>
      <c r="E13" s="26">
        <v>-0.14003642288890999</v>
      </c>
      <c r="F13" s="25">
        <v>1215</v>
      </c>
      <c r="G13" s="25">
        <v>363</v>
      </c>
      <c r="H13" s="25">
        <v>732</v>
      </c>
      <c r="I13" s="25">
        <v>563</v>
      </c>
      <c r="J13" s="25">
        <v>14</v>
      </c>
      <c r="K13" s="25">
        <v>10</v>
      </c>
      <c r="L13" s="25">
        <v>5</v>
      </c>
      <c r="M13" s="25">
        <v>2</v>
      </c>
      <c r="N13" s="25">
        <v>4</v>
      </c>
      <c r="O13" s="25">
        <v>0</v>
      </c>
      <c r="P13" s="27">
        <v>711</v>
      </c>
    </row>
    <row r="14" spans="1:16" x14ac:dyDescent="0.25">
      <c r="A14" s="28" t="s">
        <v>333</v>
      </c>
      <c r="B14" s="28" t="s">
        <v>334</v>
      </c>
      <c r="C14" s="14">
        <v>10157</v>
      </c>
      <c r="D14" s="14">
        <v>12801</v>
      </c>
      <c r="E14" s="29">
        <v>-0.206546363565346</v>
      </c>
      <c r="F14" s="14">
        <v>113</v>
      </c>
      <c r="G14" s="14">
        <v>23</v>
      </c>
      <c r="H14" s="14">
        <v>391</v>
      </c>
      <c r="I14" s="14">
        <v>316</v>
      </c>
      <c r="J14" s="14">
        <v>9</v>
      </c>
      <c r="K14" s="14">
        <v>6</v>
      </c>
      <c r="L14" s="14">
        <v>4</v>
      </c>
      <c r="M14" s="14">
        <v>2</v>
      </c>
      <c r="N14" s="14">
        <v>2</v>
      </c>
      <c r="O14" s="14">
        <v>0</v>
      </c>
      <c r="P14" s="22">
        <v>223</v>
      </c>
    </row>
    <row r="15" spans="1:16" x14ac:dyDescent="0.25">
      <c r="A15" s="28" t="s">
        <v>335</v>
      </c>
      <c r="B15" s="28" t="s">
        <v>336</v>
      </c>
      <c r="C15" s="14">
        <v>12</v>
      </c>
      <c r="D15" s="14">
        <v>160</v>
      </c>
      <c r="E15" s="29">
        <v>-0.92500000000000004</v>
      </c>
      <c r="F15" s="14">
        <v>0</v>
      </c>
      <c r="G15" s="14">
        <v>0</v>
      </c>
      <c r="H15" s="14">
        <v>2</v>
      </c>
      <c r="I15" s="14">
        <v>5</v>
      </c>
      <c r="J15" s="14">
        <v>0</v>
      </c>
      <c r="K15" s="14">
        <v>1</v>
      </c>
      <c r="L15" s="14">
        <v>1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337</v>
      </c>
      <c r="B16" s="28" t="s">
        <v>338</v>
      </c>
      <c r="C16" s="14">
        <v>4044</v>
      </c>
      <c r="D16" s="14">
        <v>4592</v>
      </c>
      <c r="E16" s="29">
        <v>-0.11933797909407701</v>
      </c>
      <c r="F16" s="14">
        <v>19</v>
      </c>
      <c r="G16" s="14">
        <v>7</v>
      </c>
      <c r="H16" s="14">
        <v>46</v>
      </c>
      <c r="I16" s="14">
        <v>28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21</v>
      </c>
    </row>
    <row r="17" spans="1:16" ht="33.75" x14ac:dyDescent="0.25">
      <c r="A17" s="28" t="s">
        <v>339</v>
      </c>
      <c r="B17" s="28" t="s">
        <v>340</v>
      </c>
      <c r="C17" s="14">
        <v>3714</v>
      </c>
      <c r="D17" s="14">
        <v>3308</v>
      </c>
      <c r="E17" s="29">
        <v>0.12273276904473999</v>
      </c>
      <c r="F17" s="14">
        <v>1083</v>
      </c>
      <c r="G17" s="14">
        <v>333</v>
      </c>
      <c r="H17" s="14">
        <v>287</v>
      </c>
      <c r="I17" s="14">
        <v>212</v>
      </c>
      <c r="J17" s="14">
        <v>5</v>
      </c>
      <c r="K17" s="14">
        <v>3</v>
      </c>
      <c r="L17" s="14">
        <v>0</v>
      </c>
      <c r="M17" s="14">
        <v>0</v>
      </c>
      <c r="N17" s="14">
        <v>2</v>
      </c>
      <c r="O17" s="14">
        <v>0</v>
      </c>
      <c r="P17" s="22">
        <v>465</v>
      </c>
    </row>
    <row r="18" spans="1:16" x14ac:dyDescent="0.25">
      <c r="A18" s="28" t="s">
        <v>341</v>
      </c>
      <c r="B18" s="28" t="s">
        <v>342</v>
      </c>
      <c r="C18" s="14">
        <v>17</v>
      </c>
      <c r="D18" s="14">
        <v>5</v>
      </c>
      <c r="E18" s="29">
        <v>2.4</v>
      </c>
      <c r="F18" s="14">
        <v>0</v>
      </c>
      <c r="G18" s="14">
        <v>0</v>
      </c>
      <c r="H18" s="14">
        <v>6</v>
      </c>
      <c r="I18" s="14">
        <v>2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1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1</v>
      </c>
    </row>
    <row r="20" spans="1:16" x14ac:dyDescent="0.25">
      <c r="A20" s="181" t="s">
        <v>345</v>
      </c>
      <c r="B20" s="182"/>
      <c r="C20" s="25">
        <v>7</v>
      </c>
      <c r="D20" s="25">
        <v>6</v>
      </c>
      <c r="E20" s="26">
        <v>0.16666666666666699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3</v>
      </c>
      <c r="D21" s="14">
        <v>1</v>
      </c>
      <c r="E21" s="29">
        <v>2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348</v>
      </c>
      <c r="B22" s="28" t="s">
        <v>349</v>
      </c>
      <c r="C22" s="14">
        <v>4</v>
      </c>
      <c r="D22" s="14">
        <v>5</v>
      </c>
      <c r="E22" s="29">
        <v>-0.2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363</v>
      </c>
      <c r="B30" s="182"/>
      <c r="C30" s="25">
        <v>2007</v>
      </c>
      <c r="D30" s="25">
        <v>1696</v>
      </c>
      <c r="E30" s="26">
        <v>0.183372641509434</v>
      </c>
      <c r="F30" s="25">
        <v>156</v>
      </c>
      <c r="G30" s="25">
        <v>87</v>
      </c>
      <c r="H30" s="25">
        <v>240</v>
      </c>
      <c r="I30" s="25">
        <v>176</v>
      </c>
      <c r="J30" s="25">
        <v>2</v>
      </c>
      <c r="K30" s="25">
        <v>7</v>
      </c>
      <c r="L30" s="25">
        <v>2</v>
      </c>
      <c r="M30" s="25">
        <v>0</v>
      </c>
      <c r="N30" s="25">
        <v>1</v>
      </c>
      <c r="O30" s="25">
        <v>16</v>
      </c>
      <c r="P30" s="27">
        <v>158</v>
      </c>
    </row>
    <row r="31" spans="1:16" x14ac:dyDescent="0.25">
      <c r="A31" s="28" t="s">
        <v>364</v>
      </c>
      <c r="B31" s="28" t="s">
        <v>365</v>
      </c>
      <c r="C31" s="14">
        <v>27</v>
      </c>
      <c r="D31" s="14">
        <v>31</v>
      </c>
      <c r="E31" s="29">
        <v>-0.12903225806451599</v>
      </c>
      <c r="F31" s="14">
        <v>1</v>
      </c>
      <c r="G31" s="14">
        <v>0</v>
      </c>
      <c r="H31" s="14">
        <v>4</v>
      </c>
      <c r="I31" s="14">
        <v>4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2">
        <v>2</v>
      </c>
    </row>
    <row r="32" spans="1:16" x14ac:dyDescent="0.25">
      <c r="A32" s="28" t="s">
        <v>366</v>
      </c>
      <c r="B32" s="28" t="s">
        <v>367</v>
      </c>
      <c r="C32" s="14">
        <v>32</v>
      </c>
      <c r="D32" s="14">
        <v>5</v>
      </c>
      <c r="E32" s="29">
        <v>5.4</v>
      </c>
      <c r="F32" s="14"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368</v>
      </c>
      <c r="B33" s="28" t="s">
        <v>369</v>
      </c>
      <c r="C33" s="14">
        <v>1125</v>
      </c>
      <c r="D33" s="14">
        <v>971</v>
      </c>
      <c r="E33" s="29">
        <v>0.15859938208033</v>
      </c>
      <c r="F33" s="14">
        <v>34</v>
      </c>
      <c r="G33" s="14">
        <v>18</v>
      </c>
      <c r="H33" s="14">
        <v>137</v>
      </c>
      <c r="I33" s="14">
        <v>89</v>
      </c>
      <c r="J33" s="14">
        <v>0</v>
      </c>
      <c r="K33" s="14">
        <v>3</v>
      </c>
      <c r="L33" s="14">
        <v>1</v>
      </c>
      <c r="M33" s="14">
        <v>0</v>
      </c>
      <c r="N33" s="14">
        <v>1</v>
      </c>
      <c r="O33" s="14">
        <v>0</v>
      </c>
      <c r="P33" s="22">
        <v>71</v>
      </c>
    </row>
    <row r="34" spans="1:16" x14ac:dyDescent="0.25">
      <c r="A34" s="28" t="s">
        <v>370</v>
      </c>
      <c r="B34" s="28" t="s">
        <v>371</v>
      </c>
      <c r="C34" s="14">
        <v>37</v>
      </c>
      <c r="D34" s="14">
        <v>52</v>
      </c>
      <c r="E34" s="29">
        <v>-0.28846153846153799</v>
      </c>
      <c r="F34" s="14">
        <v>2</v>
      </c>
      <c r="G34" s="14">
        <v>0</v>
      </c>
      <c r="H34" s="14">
        <v>3</v>
      </c>
      <c r="I34" s="14">
        <v>2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0</v>
      </c>
      <c r="P34" s="22">
        <v>2</v>
      </c>
    </row>
    <row r="35" spans="1:16" x14ac:dyDescent="0.25">
      <c r="A35" s="28" t="s">
        <v>372</v>
      </c>
      <c r="B35" s="28" t="s">
        <v>373</v>
      </c>
      <c r="C35" s="14">
        <v>360</v>
      </c>
      <c r="D35" s="14">
        <v>398</v>
      </c>
      <c r="E35" s="29">
        <v>-9.5477386934673406E-2</v>
      </c>
      <c r="F35" s="14">
        <v>8</v>
      </c>
      <c r="G35" s="14">
        <v>1</v>
      </c>
      <c r="H35" s="14">
        <v>36</v>
      </c>
      <c r="I35" s="14">
        <v>18</v>
      </c>
      <c r="J35" s="14">
        <v>0</v>
      </c>
      <c r="K35" s="14">
        <v>1</v>
      </c>
      <c r="L35" s="14">
        <v>1</v>
      </c>
      <c r="M35" s="14">
        <v>0</v>
      </c>
      <c r="N35" s="14">
        <v>0</v>
      </c>
      <c r="O35" s="14">
        <v>16</v>
      </c>
      <c r="P35" s="22">
        <v>0</v>
      </c>
    </row>
    <row r="36" spans="1:16" ht="22.5" x14ac:dyDescent="0.25">
      <c r="A36" s="28" t="s">
        <v>374</v>
      </c>
      <c r="B36" s="28" t="s">
        <v>375</v>
      </c>
      <c r="C36" s="14">
        <v>194</v>
      </c>
      <c r="D36" s="14">
        <v>114</v>
      </c>
      <c r="E36" s="29">
        <v>0.70175438596491202</v>
      </c>
      <c r="F36" s="14">
        <v>66</v>
      </c>
      <c r="G36" s="14">
        <v>47</v>
      </c>
      <c r="H36" s="14">
        <v>32</v>
      </c>
      <c r="I36" s="14">
        <v>42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2">
        <v>54</v>
      </c>
    </row>
    <row r="37" spans="1:16" ht="22.5" x14ac:dyDescent="0.25">
      <c r="A37" s="28" t="s">
        <v>376</v>
      </c>
      <c r="B37" s="28" t="s">
        <v>377</v>
      </c>
      <c r="C37" s="14">
        <v>102</v>
      </c>
      <c r="D37" s="14">
        <v>41</v>
      </c>
      <c r="E37" s="29">
        <v>1.48780487804878</v>
      </c>
      <c r="F37" s="14">
        <v>35</v>
      </c>
      <c r="G37" s="14">
        <v>13</v>
      </c>
      <c r="H37" s="14">
        <v>17</v>
      </c>
      <c r="I37" s="14">
        <v>10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17</v>
      </c>
    </row>
    <row r="38" spans="1:16" ht="22.5" x14ac:dyDescent="0.25">
      <c r="A38" s="28" t="s">
        <v>378</v>
      </c>
      <c r="B38" s="28" t="s">
        <v>379</v>
      </c>
      <c r="C38" s="14">
        <v>21</v>
      </c>
      <c r="D38" s="14">
        <v>15</v>
      </c>
      <c r="E38" s="29">
        <v>0.4</v>
      </c>
      <c r="F38" s="14">
        <v>6</v>
      </c>
      <c r="G38" s="14">
        <v>5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4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384</v>
      </c>
      <c r="B41" s="28" t="s">
        <v>385</v>
      </c>
      <c r="C41" s="14">
        <v>109</v>
      </c>
      <c r="D41" s="14">
        <v>69</v>
      </c>
      <c r="E41" s="29">
        <v>0.57971014492753603</v>
      </c>
      <c r="F41" s="14">
        <v>3</v>
      </c>
      <c r="G41" s="14">
        <v>3</v>
      </c>
      <c r="H41" s="14">
        <v>11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8</v>
      </c>
    </row>
    <row r="42" spans="1:16" x14ac:dyDescent="0.25">
      <c r="A42" s="181" t="s">
        <v>386</v>
      </c>
      <c r="B42" s="182"/>
      <c r="C42" s="25">
        <v>983</v>
      </c>
      <c r="D42" s="25">
        <v>1011</v>
      </c>
      <c r="E42" s="26">
        <v>-2.7695351137487601E-2</v>
      </c>
      <c r="F42" s="25">
        <v>330</v>
      </c>
      <c r="G42" s="25">
        <v>79</v>
      </c>
      <c r="H42" s="25">
        <v>115</v>
      </c>
      <c r="I42" s="25">
        <v>72</v>
      </c>
      <c r="J42" s="25">
        <v>0</v>
      </c>
      <c r="K42" s="25">
        <v>1</v>
      </c>
      <c r="L42" s="25">
        <v>0</v>
      </c>
      <c r="M42" s="25">
        <v>0</v>
      </c>
      <c r="N42" s="25">
        <v>0</v>
      </c>
      <c r="O42" s="25">
        <v>0</v>
      </c>
      <c r="P42" s="27">
        <v>139</v>
      </c>
    </row>
    <row r="43" spans="1:16" x14ac:dyDescent="0.25">
      <c r="A43" s="28" t="s">
        <v>387</v>
      </c>
      <c r="B43" s="28" t="s">
        <v>388</v>
      </c>
      <c r="C43" s="14">
        <v>17</v>
      </c>
      <c r="D43" s="14">
        <v>26</v>
      </c>
      <c r="E43" s="29">
        <v>-0.34615384615384598</v>
      </c>
      <c r="F43" s="14">
        <v>5</v>
      </c>
      <c r="G43" s="14">
        <v>0</v>
      </c>
      <c r="H43" s="14">
        <v>3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1</v>
      </c>
    </row>
    <row r="44" spans="1:16" ht="22.5" x14ac:dyDescent="0.25">
      <c r="A44" s="28" t="s">
        <v>389</v>
      </c>
      <c r="B44" s="28" t="s">
        <v>390</v>
      </c>
      <c r="C44" s="14">
        <v>954</v>
      </c>
      <c r="D44" s="14">
        <v>967</v>
      </c>
      <c r="E44" s="29">
        <v>-1.34436401240951E-2</v>
      </c>
      <c r="F44" s="14">
        <v>325</v>
      </c>
      <c r="G44" s="14">
        <v>79</v>
      </c>
      <c r="H44" s="14">
        <v>112</v>
      </c>
      <c r="I44" s="14">
        <v>70</v>
      </c>
      <c r="J44" s="14">
        <v>0</v>
      </c>
      <c r="K44" s="14">
        <v>1</v>
      </c>
      <c r="L44" s="14">
        <v>0</v>
      </c>
      <c r="M44" s="14">
        <v>0</v>
      </c>
      <c r="N44" s="14">
        <v>0</v>
      </c>
      <c r="O44" s="14">
        <v>0</v>
      </c>
      <c r="P44" s="22">
        <v>138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1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393</v>
      </c>
      <c r="B46" s="28" t="s">
        <v>394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397</v>
      </c>
      <c r="B48" s="28" t="s">
        <v>398</v>
      </c>
      <c r="C48" s="14">
        <v>7</v>
      </c>
      <c r="D48" s="14">
        <v>13</v>
      </c>
      <c r="E48" s="29">
        <v>-0.46153846153846101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399</v>
      </c>
      <c r="B49" s="28" t="s">
        <v>400</v>
      </c>
      <c r="C49" s="14">
        <v>5</v>
      </c>
      <c r="D49" s="14">
        <v>4</v>
      </c>
      <c r="E49" s="29">
        <v>0.25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401</v>
      </c>
      <c r="B50" s="182"/>
      <c r="C50" s="25">
        <v>717</v>
      </c>
      <c r="D50" s="25">
        <v>720</v>
      </c>
      <c r="E50" s="26">
        <v>-4.1666666666666701E-3</v>
      </c>
      <c r="F50" s="25">
        <v>11</v>
      </c>
      <c r="G50" s="25">
        <v>9</v>
      </c>
      <c r="H50" s="25">
        <v>75</v>
      </c>
      <c r="I50" s="25">
        <v>65</v>
      </c>
      <c r="J50" s="25">
        <v>45</v>
      </c>
      <c r="K50" s="25">
        <v>31</v>
      </c>
      <c r="L50" s="25">
        <v>0</v>
      </c>
      <c r="M50" s="25">
        <v>0</v>
      </c>
      <c r="N50" s="25">
        <v>2</v>
      </c>
      <c r="O50" s="25">
        <v>0</v>
      </c>
      <c r="P50" s="27">
        <v>31</v>
      </c>
    </row>
    <row r="51" spans="1:16" x14ac:dyDescent="0.25">
      <c r="A51" s="28" t="s">
        <v>402</v>
      </c>
      <c r="B51" s="28" t="s">
        <v>403</v>
      </c>
      <c r="C51" s="14">
        <v>503</v>
      </c>
      <c r="D51" s="14">
        <v>344</v>
      </c>
      <c r="E51" s="29">
        <v>0.462209302325581</v>
      </c>
      <c r="F51" s="14">
        <v>3</v>
      </c>
      <c r="G51" s="14">
        <v>0</v>
      </c>
      <c r="H51" s="14">
        <v>29</v>
      </c>
      <c r="I51" s="14">
        <v>21</v>
      </c>
      <c r="J51" s="14">
        <v>24</v>
      </c>
      <c r="K51" s="14">
        <v>18</v>
      </c>
      <c r="L51" s="14">
        <v>0</v>
      </c>
      <c r="M51" s="14">
        <v>0</v>
      </c>
      <c r="N51" s="14">
        <v>1</v>
      </c>
      <c r="O51" s="14">
        <v>0</v>
      </c>
      <c r="P51" s="22">
        <v>3</v>
      </c>
    </row>
    <row r="52" spans="1:16" x14ac:dyDescent="0.25">
      <c r="A52" s="28" t="s">
        <v>404</v>
      </c>
      <c r="B52" s="28" t="s">
        <v>405</v>
      </c>
      <c r="C52" s="14">
        <v>2</v>
      </c>
      <c r="D52" s="14">
        <v>7</v>
      </c>
      <c r="E52" s="29">
        <v>-0.71428571428571397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406</v>
      </c>
      <c r="B53" s="28" t="s">
        <v>407</v>
      </c>
      <c r="C53" s="14">
        <v>46</v>
      </c>
      <c r="D53" s="14">
        <v>143</v>
      </c>
      <c r="E53" s="29">
        <v>-0.678321678321678</v>
      </c>
      <c r="F53" s="14">
        <v>3</v>
      </c>
      <c r="G53" s="14">
        <v>0</v>
      </c>
      <c r="H53" s="14">
        <v>18</v>
      </c>
      <c r="I53" s="14">
        <v>17</v>
      </c>
      <c r="J53" s="14">
        <v>8</v>
      </c>
      <c r="K53" s="14">
        <v>5</v>
      </c>
      <c r="L53" s="14">
        <v>0</v>
      </c>
      <c r="M53" s="14">
        <v>0</v>
      </c>
      <c r="N53" s="14">
        <v>0</v>
      </c>
      <c r="O53" s="14">
        <v>0</v>
      </c>
      <c r="P53" s="22">
        <v>11</v>
      </c>
    </row>
    <row r="54" spans="1:16" ht="22.5" x14ac:dyDescent="0.25">
      <c r="A54" s="28" t="s">
        <v>408</v>
      </c>
      <c r="B54" s="28" t="s">
        <v>409</v>
      </c>
      <c r="C54" s="14">
        <v>6</v>
      </c>
      <c r="D54" s="14">
        <v>36</v>
      </c>
      <c r="E54" s="29">
        <v>-0.83333333333333304</v>
      </c>
      <c r="F54" s="14">
        <v>0</v>
      </c>
      <c r="G54" s="14">
        <v>0</v>
      </c>
      <c r="H54" s="14">
        <v>0</v>
      </c>
      <c r="I54" s="14">
        <v>0</v>
      </c>
      <c r="J54" s="14">
        <v>4</v>
      </c>
      <c r="K54" s="14">
        <v>4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25">
      <c r="A55" s="28" t="s">
        <v>410</v>
      </c>
      <c r="B55" s="28" t="s">
        <v>411</v>
      </c>
      <c r="C55" s="14">
        <v>1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412</v>
      </c>
      <c r="B56" s="28" t="s">
        <v>413</v>
      </c>
      <c r="C56" s="14">
        <v>21</v>
      </c>
      <c r="D56" s="14">
        <v>23</v>
      </c>
      <c r="E56" s="29">
        <v>-8.6956521739130405E-2</v>
      </c>
      <c r="F56" s="14">
        <v>2</v>
      </c>
      <c r="G56" s="14">
        <v>0</v>
      </c>
      <c r="H56" s="14">
        <v>4</v>
      </c>
      <c r="I56" s="14">
        <v>4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2</v>
      </c>
    </row>
    <row r="57" spans="1:16" ht="22.5" x14ac:dyDescent="0.25">
      <c r="A57" s="28" t="s">
        <v>414</v>
      </c>
      <c r="B57" s="28" t="s">
        <v>415</v>
      </c>
      <c r="C57" s="14">
        <v>20</v>
      </c>
      <c r="D57" s="14">
        <v>27</v>
      </c>
      <c r="E57" s="29">
        <v>-0.25925925925925902</v>
      </c>
      <c r="F57" s="14">
        <v>0</v>
      </c>
      <c r="G57" s="14">
        <v>0</v>
      </c>
      <c r="H57" s="14">
        <v>6</v>
      </c>
      <c r="I57" s="14">
        <v>6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4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418</v>
      </c>
      <c r="B59" s="28" t="s">
        <v>419</v>
      </c>
      <c r="C59" s="14">
        <v>4</v>
      </c>
      <c r="D59" s="14">
        <v>5</v>
      </c>
      <c r="E59" s="29">
        <v>-0.2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420</v>
      </c>
      <c r="B60" s="28" t="s">
        <v>421</v>
      </c>
      <c r="C60" s="14">
        <v>2</v>
      </c>
      <c r="D60" s="14">
        <v>7</v>
      </c>
      <c r="E60" s="29">
        <v>-0.71428571428571397</v>
      </c>
      <c r="F60" s="14">
        <v>0</v>
      </c>
      <c r="G60" s="14">
        <v>1</v>
      </c>
      <c r="H60" s="14">
        <v>2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2</v>
      </c>
    </row>
    <row r="61" spans="1:16" ht="33.75" x14ac:dyDescent="0.25">
      <c r="A61" s="28" t="s">
        <v>422</v>
      </c>
      <c r="B61" s="28" t="s">
        <v>423</v>
      </c>
      <c r="C61" s="14">
        <v>17</v>
      </c>
      <c r="D61" s="14">
        <v>4</v>
      </c>
      <c r="E61" s="29">
        <v>3.25</v>
      </c>
      <c r="F61" s="14">
        <v>2</v>
      </c>
      <c r="G61" s="14">
        <v>1</v>
      </c>
      <c r="H61" s="14">
        <v>3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5</v>
      </c>
    </row>
    <row r="62" spans="1:16" x14ac:dyDescent="0.25">
      <c r="A62" s="28" t="s">
        <v>424</v>
      </c>
      <c r="B62" s="28" t="s">
        <v>425</v>
      </c>
      <c r="C62" s="14">
        <v>17</v>
      </c>
      <c r="D62" s="14">
        <v>17</v>
      </c>
      <c r="E62" s="29">
        <v>0</v>
      </c>
      <c r="F62" s="14">
        <v>0</v>
      </c>
      <c r="G62" s="14">
        <v>0</v>
      </c>
      <c r="H62" s="14">
        <v>4</v>
      </c>
      <c r="I62" s="14">
        <v>5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2">
        <v>1</v>
      </c>
    </row>
    <row r="63" spans="1:16" ht="22.5" x14ac:dyDescent="0.25">
      <c r="A63" s="28" t="s">
        <v>426</v>
      </c>
      <c r="B63" s="28" t="s">
        <v>427</v>
      </c>
      <c r="C63" s="14">
        <v>19</v>
      </c>
      <c r="D63" s="14">
        <v>61</v>
      </c>
      <c r="E63" s="29">
        <v>-0.68852459016393397</v>
      </c>
      <c r="F63" s="14">
        <v>0</v>
      </c>
      <c r="G63" s="14">
        <v>7</v>
      </c>
      <c r="H63" s="14">
        <v>2</v>
      </c>
      <c r="I63" s="14">
        <v>4</v>
      </c>
      <c r="J63" s="14">
        <v>4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2">
        <v>2</v>
      </c>
    </row>
    <row r="64" spans="1:16" ht="22.5" x14ac:dyDescent="0.25">
      <c r="A64" s="28" t="s">
        <v>428</v>
      </c>
      <c r="B64" s="28" t="s">
        <v>429</v>
      </c>
      <c r="C64" s="14">
        <v>51</v>
      </c>
      <c r="D64" s="14">
        <v>39</v>
      </c>
      <c r="E64" s="29">
        <v>0.30769230769230799</v>
      </c>
      <c r="F64" s="14">
        <v>1</v>
      </c>
      <c r="G64" s="14">
        <v>0</v>
      </c>
      <c r="H64" s="14">
        <v>6</v>
      </c>
      <c r="I64" s="14">
        <v>3</v>
      </c>
      <c r="J64" s="14">
        <v>5</v>
      </c>
      <c r="K64" s="14">
        <v>3</v>
      </c>
      <c r="L64" s="14">
        <v>0</v>
      </c>
      <c r="M64" s="14">
        <v>0</v>
      </c>
      <c r="N64" s="14">
        <v>0</v>
      </c>
      <c r="O64" s="14">
        <v>0</v>
      </c>
      <c r="P64" s="22">
        <v>1</v>
      </c>
    </row>
    <row r="65" spans="1:16" ht="33.75" x14ac:dyDescent="0.25">
      <c r="A65" s="28" t="s">
        <v>430</v>
      </c>
      <c r="B65" s="28" t="s">
        <v>431</v>
      </c>
      <c r="C65" s="14">
        <v>4</v>
      </c>
      <c r="D65" s="14">
        <v>1</v>
      </c>
      <c r="E65" s="29">
        <v>3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3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434</v>
      </c>
      <c r="B67" s="28" t="s">
        <v>435</v>
      </c>
      <c r="C67" s="14">
        <v>0</v>
      </c>
      <c r="D67" s="14">
        <v>2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436</v>
      </c>
      <c r="B68" s="28" t="s">
        <v>437</v>
      </c>
      <c r="C68" s="14">
        <v>4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1</v>
      </c>
      <c r="E71" s="29">
        <v>-1</v>
      </c>
      <c r="F71" s="14">
        <v>0</v>
      </c>
      <c r="G71" s="14">
        <v>0</v>
      </c>
      <c r="H71" s="14">
        <v>1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444</v>
      </c>
      <c r="B72" s="182"/>
      <c r="C72" s="25">
        <v>1</v>
      </c>
      <c r="D72" s="25">
        <v>7</v>
      </c>
      <c r="E72" s="26">
        <v>-0.85714285714285698</v>
      </c>
      <c r="F72" s="25">
        <v>0</v>
      </c>
      <c r="G72" s="25">
        <v>0</v>
      </c>
      <c r="H72" s="25">
        <v>1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445</v>
      </c>
      <c r="B73" s="28" t="s">
        <v>446</v>
      </c>
      <c r="C73" s="14">
        <v>1</v>
      </c>
      <c r="D73" s="14">
        <v>7</v>
      </c>
      <c r="E73" s="29">
        <v>-0.85714285714285698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25">
      <c r="A74" s="181" t="s">
        <v>447</v>
      </c>
      <c r="B74" s="182"/>
      <c r="C74" s="25">
        <v>146</v>
      </c>
      <c r="D74" s="25">
        <v>125</v>
      </c>
      <c r="E74" s="26">
        <v>0.16800000000000001</v>
      </c>
      <c r="F74" s="25">
        <v>8</v>
      </c>
      <c r="G74" s="25">
        <v>2</v>
      </c>
      <c r="H74" s="25">
        <v>22</v>
      </c>
      <c r="I74" s="25">
        <v>19</v>
      </c>
      <c r="J74" s="25">
        <v>0</v>
      </c>
      <c r="K74" s="25">
        <v>0</v>
      </c>
      <c r="L74" s="25">
        <v>1</v>
      </c>
      <c r="M74" s="25">
        <v>0</v>
      </c>
      <c r="N74" s="25">
        <v>2</v>
      </c>
      <c r="O74" s="25">
        <v>0</v>
      </c>
      <c r="P74" s="27">
        <v>8</v>
      </c>
    </row>
    <row r="75" spans="1:16" x14ac:dyDescent="0.25">
      <c r="A75" s="28" t="s">
        <v>448</v>
      </c>
      <c r="B75" s="28" t="s">
        <v>449</v>
      </c>
      <c r="C75" s="14">
        <v>52</v>
      </c>
      <c r="D75" s="14">
        <v>48</v>
      </c>
      <c r="E75" s="29">
        <v>8.3333333333333301E-2</v>
      </c>
      <c r="F75" s="14">
        <v>0</v>
      </c>
      <c r="G75" s="14">
        <v>0</v>
      </c>
      <c r="H75" s="14">
        <v>6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2">
        <v>2</v>
      </c>
    </row>
    <row r="76" spans="1:16" ht="33.75" x14ac:dyDescent="0.25">
      <c r="A76" s="28" t="s">
        <v>450</v>
      </c>
      <c r="B76" s="28" t="s">
        <v>451</v>
      </c>
      <c r="C76" s="14">
        <v>6</v>
      </c>
      <c r="D76" s="14">
        <v>6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2">
        <v>0</v>
      </c>
    </row>
    <row r="77" spans="1:16" x14ac:dyDescent="0.25">
      <c r="A77" s="28" t="s">
        <v>452</v>
      </c>
      <c r="B77" s="28" t="s">
        <v>453</v>
      </c>
      <c r="C77" s="14">
        <v>55</v>
      </c>
      <c r="D77" s="14">
        <v>34</v>
      </c>
      <c r="E77" s="29">
        <v>0.61764705882352899</v>
      </c>
      <c r="F77" s="14">
        <v>5</v>
      </c>
      <c r="G77" s="14">
        <v>1</v>
      </c>
      <c r="H77" s="14">
        <v>6</v>
      </c>
      <c r="I77" s="14">
        <v>3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2">
        <v>3</v>
      </c>
    </row>
    <row r="78" spans="1:16" x14ac:dyDescent="0.25">
      <c r="A78" s="28" t="s">
        <v>454</v>
      </c>
      <c r="B78" s="28" t="s">
        <v>455</v>
      </c>
      <c r="C78" s="14">
        <v>3</v>
      </c>
      <c r="D78" s="14">
        <v>3</v>
      </c>
      <c r="E78" s="29">
        <v>0</v>
      </c>
      <c r="F78" s="14">
        <v>0</v>
      </c>
      <c r="G78" s="14">
        <v>0</v>
      </c>
      <c r="H78" s="14">
        <v>2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456</v>
      </c>
      <c r="B79" s="28" t="s">
        <v>457</v>
      </c>
      <c r="C79" s="14">
        <v>20</v>
      </c>
      <c r="D79" s="14">
        <v>22</v>
      </c>
      <c r="E79" s="29">
        <v>-9.0909090909090898E-2</v>
      </c>
      <c r="F79" s="14">
        <v>1</v>
      </c>
      <c r="G79" s="14">
        <v>0</v>
      </c>
      <c r="H79" s="14">
        <v>6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3</v>
      </c>
    </row>
    <row r="80" spans="1:16" ht="33.75" x14ac:dyDescent="0.25">
      <c r="A80" s="28" t="s">
        <v>458</v>
      </c>
      <c r="B80" s="28" t="s">
        <v>459</v>
      </c>
      <c r="C80" s="14">
        <v>2</v>
      </c>
      <c r="D80" s="14">
        <v>3</v>
      </c>
      <c r="E80" s="29">
        <v>-0.33333333333333298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460</v>
      </c>
      <c r="B81" s="28" t="s">
        <v>461</v>
      </c>
      <c r="C81" s="14">
        <v>8</v>
      </c>
      <c r="D81" s="14">
        <v>9</v>
      </c>
      <c r="E81" s="29">
        <v>-0.11111111111111099</v>
      </c>
      <c r="F81" s="14">
        <v>2</v>
      </c>
      <c r="G81" s="14">
        <v>1</v>
      </c>
      <c r="H81" s="14">
        <v>2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25">
      <c r="A82" s="181" t="s">
        <v>462</v>
      </c>
      <c r="B82" s="182"/>
      <c r="C82" s="25">
        <v>99</v>
      </c>
      <c r="D82" s="25">
        <v>97</v>
      </c>
      <c r="E82" s="26">
        <v>2.06185567010309E-2</v>
      </c>
      <c r="F82" s="25">
        <v>1</v>
      </c>
      <c r="G82" s="25">
        <v>0</v>
      </c>
      <c r="H82" s="25">
        <v>2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2</v>
      </c>
      <c r="O82" s="25">
        <v>0</v>
      </c>
      <c r="P82" s="27">
        <v>0</v>
      </c>
    </row>
    <row r="83" spans="1:16" x14ac:dyDescent="0.25">
      <c r="A83" s="28" t="s">
        <v>463</v>
      </c>
      <c r="B83" s="28" t="s">
        <v>464</v>
      </c>
      <c r="C83" s="14">
        <v>27</v>
      </c>
      <c r="D83" s="14">
        <v>24</v>
      </c>
      <c r="E83" s="29">
        <v>0.125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2">
        <v>0</v>
      </c>
    </row>
    <row r="84" spans="1:16" x14ac:dyDescent="0.25">
      <c r="A84" s="28" t="s">
        <v>465</v>
      </c>
      <c r="B84" s="28" t="s">
        <v>466</v>
      </c>
      <c r="C84" s="14">
        <v>72</v>
      </c>
      <c r="D84" s="14">
        <v>73</v>
      </c>
      <c r="E84" s="29">
        <v>-1.3698630136986301E-2</v>
      </c>
      <c r="F84" s="14">
        <v>1</v>
      </c>
      <c r="G84" s="14">
        <v>0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2">
        <v>0</v>
      </c>
    </row>
    <row r="85" spans="1:16" x14ac:dyDescent="0.25">
      <c r="A85" s="181" t="s">
        <v>467</v>
      </c>
      <c r="B85" s="182"/>
      <c r="C85" s="25">
        <v>409</v>
      </c>
      <c r="D85" s="25">
        <v>350</v>
      </c>
      <c r="E85" s="26">
        <v>0.16857142857142901</v>
      </c>
      <c r="F85" s="25">
        <v>3</v>
      </c>
      <c r="G85" s="25">
        <v>1</v>
      </c>
      <c r="H85" s="25">
        <v>121</v>
      </c>
      <c r="I85" s="25">
        <v>83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63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470</v>
      </c>
      <c r="B87" s="28" t="s">
        <v>471</v>
      </c>
      <c r="C87" s="14">
        <v>1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474</v>
      </c>
      <c r="B89" s="28" t="s">
        <v>475</v>
      </c>
      <c r="C89" s="14">
        <v>15</v>
      </c>
      <c r="D89" s="14">
        <v>12</v>
      </c>
      <c r="E89" s="29">
        <v>0.25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476</v>
      </c>
      <c r="B90" s="28" t="s">
        <v>477</v>
      </c>
      <c r="C90" s="14">
        <v>3</v>
      </c>
      <c r="D90" s="14">
        <v>4</v>
      </c>
      <c r="E90" s="29">
        <v>-0.25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1</v>
      </c>
    </row>
    <row r="91" spans="1:16" x14ac:dyDescent="0.25">
      <c r="A91" s="28" t="s">
        <v>478</v>
      </c>
      <c r="B91" s="28" t="s">
        <v>479</v>
      </c>
      <c r="C91" s="14">
        <v>27</v>
      </c>
      <c r="D91" s="14">
        <v>21</v>
      </c>
      <c r="E91" s="29">
        <v>0.28571428571428598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480</v>
      </c>
      <c r="B92" s="28" t="s">
        <v>481</v>
      </c>
      <c r="C92" s="14">
        <v>71</v>
      </c>
      <c r="D92" s="14">
        <v>31</v>
      </c>
      <c r="E92" s="29">
        <v>1.2903225806451599</v>
      </c>
      <c r="F92" s="14">
        <v>0</v>
      </c>
      <c r="G92" s="14">
        <v>0</v>
      </c>
      <c r="H92" s="14">
        <v>12</v>
      </c>
      <c r="I92" s="14">
        <v>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16</v>
      </c>
    </row>
    <row r="93" spans="1:16" x14ac:dyDescent="0.25">
      <c r="A93" s="28" t="s">
        <v>482</v>
      </c>
      <c r="B93" s="28" t="s">
        <v>483</v>
      </c>
      <c r="C93" s="14">
        <v>32</v>
      </c>
      <c r="D93" s="14">
        <v>21</v>
      </c>
      <c r="E93" s="29">
        <v>0.52380952380952395</v>
      </c>
      <c r="F93" s="14">
        <v>0</v>
      </c>
      <c r="G93" s="14">
        <v>0</v>
      </c>
      <c r="H93" s="14">
        <v>4</v>
      </c>
      <c r="I93" s="14">
        <v>5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4</v>
      </c>
    </row>
    <row r="94" spans="1:16" x14ac:dyDescent="0.25">
      <c r="A94" s="28" t="s">
        <v>484</v>
      </c>
      <c r="B94" s="28" t="s">
        <v>485</v>
      </c>
      <c r="C94" s="14">
        <v>259</v>
      </c>
      <c r="D94" s="14">
        <v>261</v>
      </c>
      <c r="E94" s="29">
        <v>-7.6628352490421504E-3</v>
      </c>
      <c r="F94" s="14">
        <v>3</v>
      </c>
      <c r="G94" s="14">
        <v>1</v>
      </c>
      <c r="H94" s="14">
        <v>105</v>
      </c>
      <c r="I94" s="14">
        <v>69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42</v>
      </c>
    </row>
    <row r="95" spans="1:16" ht="22.5" x14ac:dyDescent="0.25">
      <c r="A95" s="28" t="s">
        <v>486</v>
      </c>
      <c r="B95" s="28" t="s">
        <v>487</v>
      </c>
      <c r="C95" s="14">
        <v>1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490</v>
      </c>
      <c r="B97" s="182"/>
      <c r="C97" s="25">
        <v>7185</v>
      </c>
      <c r="D97" s="25">
        <v>7647</v>
      </c>
      <c r="E97" s="26">
        <v>-6.0415849352687297E-2</v>
      </c>
      <c r="F97" s="25">
        <v>97</v>
      </c>
      <c r="G97" s="25">
        <v>44</v>
      </c>
      <c r="H97" s="25">
        <v>1520</v>
      </c>
      <c r="I97" s="25">
        <v>1002</v>
      </c>
      <c r="J97" s="25">
        <v>2</v>
      </c>
      <c r="K97" s="25">
        <v>2</v>
      </c>
      <c r="L97" s="25">
        <v>0</v>
      </c>
      <c r="M97" s="25">
        <v>0</v>
      </c>
      <c r="N97" s="25">
        <v>6</v>
      </c>
      <c r="O97" s="25">
        <v>0</v>
      </c>
      <c r="P97" s="27">
        <v>678</v>
      </c>
    </row>
    <row r="98" spans="1:16" x14ac:dyDescent="0.25">
      <c r="A98" s="28" t="s">
        <v>491</v>
      </c>
      <c r="B98" s="28" t="s">
        <v>492</v>
      </c>
      <c r="C98" s="14">
        <v>1183</v>
      </c>
      <c r="D98" s="14">
        <v>1476</v>
      </c>
      <c r="E98" s="29">
        <v>-0.198509485094851</v>
      </c>
      <c r="F98" s="14">
        <v>46</v>
      </c>
      <c r="G98" s="14">
        <v>24</v>
      </c>
      <c r="H98" s="14">
        <v>262</v>
      </c>
      <c r="I98" s="14">
        <v>175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120</v>
      </c>
    </row>
    <row r="99" spans="1:16" x14ac:dyDescent="0.25">
      <c r="A99" s="28" t="s">
        <v>493</v>
      </c>
      <c r="B99" s="28" t="s">
        <v>494</v>
      </c>
      <c r="C99" s="14">
        <v>687</v>
      </c>
      <c r="D99" s="14">
        <v>879</v>
      </c>
      <c r="E99" s="29">
        <v>-0.218430034129693</v>
      </c>
      <c r="F99" s="14">
        <v>3</v>
      </c>
      <c r="G99" s="14">
        <v>0</v>
      </c>
      <c r="H99" s="14">
        <v>252</v>
      </c>
      <c r="I99" s="14">
        <v>173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126</v>
      </c>
    </row>
    <row r="100" spans="1:16" ht="33.75" x14ac:dyDescent="0.25">
      <c r="A100" s="28" t="s">
        <v>495</v>
      </c>
      <c r="B100" s="28" t="s">
        <v>496</v>
      </c>
      <c r="C100" s="14">
        <v>69</v>
      </c>
      <c r="D100" s="14">
        <v>190</v>
      </c>
      <c r="E100" s="29">
        <v>-0.63684210526315799</v>
      </c>
      <c r="F100" s="14">
        <v>1</v>
      </c>
      <c r="G100" s="14">
        <v>1</v>
      </c>
      <c r="H100" s="14">
        <v>48</v>
      </c>
      <c r="I100" s="14">
        <v>44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35</v>
      </c>
    </row>
    <row r="101" spans="1:16" ht="22.5" x14ac:dyDescent="0.25">
      <c r="A101" s="28" t="s">
        <v>497</v>
      </c>
      <c r="B101" s="28" t="s">
        <v>498</v>
      </c>
      <c r="C101" s="14">
        <v>1073</v>
      </c>
      <c r="D101" s="14">
        <v>909</v>
      </c>
      <c r="E101" s="29">
        <v>0.18041804180418</v>
      </c>
      <c r="F101" s="14">
        <v>1</v>
      </c>
      <c r="G101" s="14">
        <v>0</v>
      </c>
      <c r="H101" s="14">
        <v>215</v>
      </c>
      <c r="I101" s="14">
        <v>137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2">
        <v>103</v>
      </c>
    </row>
    <row r="102" spans="1:16" x14ac:dyDescent="0.25">
      <c r="A102" s="28" t="s">
        <v>499</v>
      </c>
      <c r="B102" s="28" t="s">
        <v>500</v>
      </c>
      <c r="C102" s="14">
        <v>39</v>
      </c>
      <c r="D102" s="14">
        <v>58</v>
      </c>
      <c r="E102" s="29">
        <v>-0.32758620689655199</v>
      </c>
      <c r="F102" s="14">
        <v>0</v>
      </c>
      <c r="G102" s="14">
        <v>0</v>
      </c>
      <c r="H102" s="14">
        <v>8</v>
      </c>
      <c r="I102" s="14">
        <v>8</v>
      </c>
      <c r="J102" s="14">
        <v>0</v>
      </c>
      <c r="K102" s="14">
        <v>1</v>
      </c>
      <c r="L102" s="14">
        <v>0</v>
      </c>
      <c r="M102" s="14">
        <v>0</v>
      </c>
      <c r="N102" s="14">
        <v>1</v>
      </c>
      <c r="O102" s="14">
        <v>0</v>
      </c>
      <c r="P102" s="22">
        <v>1</v>
      </c>
    </row>
    <row r="103" spans="1:16" ht="22.5" x14ac:dyDescent="0.25">
      <c r="A103" s="28" t="s">
        <v>501</v>
      </c>
      <c r="B103" s="28" t="s">
        <v>502</v>
      </c>
      <c r="C103" s="14">
        <v>70</v>
      </c>
      <c r="D103" s="14">
        <v>94</v>
      </c>
      <c r="E103" s="29">
        <v>-0.25531914893617003</v>
      </c>
      <c r="F103" s="14">
        <v>2</v>
      </c>
      <c r="G103" s="14">
        <v>0</v>
      </c>
      <c r="H103" s="14">
        <v>14</v>
      </c>
      <c r="I103" s="14">
        <v>12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7</v>
      </c>
    </row>
    <row r="104" spans="1:16" x14ac:dyDescent="0.25">
      <c r="A104" s="28" t="s">
        <v>503</v>
      </c>
      <c r="B104" s="28" t="s">
        <v>504</v>
      </c>
      <c r="C104" s="14">
        <v>164</v>
      </c>
      <c r="D104" s="14">
        <v>142</v>
      </c>
      <c r="E104" s="29">
        <v>0.154929577464789</v>
      </c>
      <c r="F104" s="14">
        <v>0</v>
      </c>
      <c r="G104" s="14">
        <v>0</v>
      </c>
      <c r="H104" s="14">
        <v>11</v>
      </c>
      <c r="I104" s="14">
        <v>6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6</v>
      </c>
    </row>
    <row r="105" spans="1:16" x14ac:dyDescent="0.25">
      <c r="A105" s="28" t="s">
        <v>505</v>
      </c>
      <c r="B105" s="28" t="s">
        <v>506</v>
      </c>
      <c r="C105" s="14">
        <v>2125</v>
      </c>
      <c r="D105" s="14">
        <v>1912</v>
      </c>
      <c r="E105" s="29">
        <v>0.111401673640167</v>
      </c>
      <c r="F105" s="14">
        <v>8</v>
      </c>
      <c r="G105" s="14">
        <v>4</v>
      </c>
      <c r="H105" s="14">
        <v>358</v>
      </c>
      <c r="I105" s="14">
        <v>233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2">
        <v>130</v>
      </c>
    </row>
    <row r="106" spans="1:16" ht="22.5" x14ac:dyDescent="0.25">
      <c r="A106" s="28" t="s">
        <v>507</v>
      </c>
      <c r="B106" s="28" t="s">
        <v>508</v>
      </c>
      <c r="C106" s="14">
        <v>450</v>
      </c>
      <c r="D106" s="14">
        <v>428</v>
      </c>
      <c r="E106" s="29">
        <v>5.1401869158878503E-2</v>
      </c>
      <c r="F106" s="14">
        <v>6</v>
      </c>
      <c r="G106" s="14">
        <v>1</v>
      </c>
      <c r="H106" s="14">
        <v>82</v>
      </c>
      <c r="I106" s="14">
        <v>56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2">
        <v>28</v>
      </c>
    </row>
    <row r="107" spans="1:16" ht="22.5" x14ac:dyDescent="0.25">
      <c r="A107" s="28" t="s">
        <v>509</v>
      </c>
      <c r="B107" s="28" t="s">
        <v>510</v>
      </c>
      <c r="C107" s="14">
        <v>19</v>
      </c>
      <c r="D107" s="14">
        <v>41</v>
      </c>
      <c r="E107" s="29">
        <v>-0.53658536585365801</v>
      </c>
      <c r="F107" s="14">
        <v>0</v>
      </c>
      <c r="G107" s="14">
        <v>0</v>
      </c>
      <c r="H107" s="14">
        <v>6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</v>
      </c>
    </row>
    <row r="108" spans="1:16" x14ac:dyDescent="0.25">
      <c r="A108" s="28" t="s">
        <v>511</v>
      </c>
      <c r="B108" s="28" t="s">
        <v>512</v>
      </c>
      <c r="C108" s="14">
        <v>5</v>
      </c>
      <c r="D108" s="14">
        <v>15</v>
      </c>
      <c r="E108" s="29">
        <v>-0.66666666666666696</v>
      </c>
      <c r="F108" s="14">
        <v>0</v>
      </c>
      <c r="G108" s="14">
        <v>0</v>
      </c>
      <c r="H108" s="14">
        <v>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2</v>
      </c>
    </row>
    <row r="109" spans="1:16" x14ac:dyDescent="0.25">
      <c r="A109" s="28" t="s">
        <v>513</v>
      </c>
      <c r="B109" s="28" t="s">
        <v>514</v>
      </c>
      <c r="C109" s="14">
        <v>12</v>
      </c>
      <c r="D109" s="14">
        <v>12</v>
      </c>
      <c r="E109" s="29">
        <v>0</v>
      </c>
      <c r="F109" s="14">
        <v>0</v>
      </c>
      <c r="G109" s="14">
        <v>0</v>
      </c>
      <c r="H109" s="14">
        <v>7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2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517</v>
      </c>
      <c r="B111" s="28" t="s">
        <v>518</v>
      </c>
      <c r="C111" s="14">
        <v>1152</v>
      </c>
      <c r="D111" s="14">
        <v>1327</v>
      </c>
      <c r="E111" s="29">
        <v>-0.13187641296156699</v>
      </c>
      <c r="F111" s="14">
        <v>29</v>
      </c>
      <c r="G111" s="14">
        <v>13</v>
      </c>
      <c r="H111" s="14">
        <v>200</v>
      </c>
      <c r="I111" s="14">
        <v>120</v>
      </c>
      <c r="J111" s="14">
        <v>1</v>
      </c>
      <c r="K111" s="14">
        <v>1</v>
      </c>
      <c r="L111" s="14">
        <v>0</v>
      </c>
      <c r="M111" s="14">
        <v>0</v>
      </c>
      <c r="N111" s="14">
        <v>0</v>
      </c>
      <c r="O111" s="14">
        <v>0</v>
      </c>
      <c r="P111" s="22">
        <v>91</v>
      </c>
    </row>
    <row r="112" spans="1:16" ht="22.5" x14ac:dyDescent="0.25">
      <c r="A112" s="28" t="s">
        <v>519</v>
      </c>
      <c r="B112" s="28" t="s">
        <v>520</v>
      </c>
      <c r="C112" s="14">
        <v>1</v>
      </c>
      <c r="D112" s="14">
        <v>0</v>
      </c>
      <c r="E112" s="29">
        <v>0</v>
      </c>
      <c r="F112" s="14">
        <v>0</v>
      </c>
      <c r="G112" s="14">
        <v>0</v>
      </c>
      <c r="H112" s="14">
        <v>1</v>
      </c>
      <c r="I112" s="14">
        <v>1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1</v>
      </c>
    </row>
    <row r="114" spans="1:16" x14ac:dyDescent="0.25">
      <c r="A114" s="28" t="s">
        <v>523</v>
      </c>
      <c r="B114" s="28" t="s">
        <v>524</v>
      </c>
      <c r="C114" s="14">
        <v>21</v>
      </c>
      <c r="D114" s="14">
        <v>22</v>
      </c>
      <c r="E114" s="29">
        <v>-4.5454545454545497E-2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1</v>
      </c>
    </row>
    <row r="115" spans="1:16" ht="22.5" x14ac:dyDescent="0.25">
      <c r="A115" s="28" t="s">
        <v>525</v>
      </c>
      <c r="B115" s="28" t="s">
        <v>526</v>
      </c>
      <c r="C115" s="14">
        <v>5</v>
      </c>
      <c r="D115" s="14">
        <v>7</v>
      </c>
      <c r="E115" s="29">
        <v>-0.28571428571428598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2">
        <v>1</v>
      </c>
    </row>
    <row r="116" spans="1:16" ht="22.5" x14ac:dyDescent="0.25">
      <c r="A116" s="28" t="s">
        <v>527</v>
      </c>
      <c r="B116" s="28" t="s">
        <v>528</v>
      </c>
      <c r="C116" s="14">
        <v>17</v>
      </c>
      <c r="D116" s="14">
        <v>24</v>
      </c>
      <c r="E116" s="29">
        <v>-0.29166666666666702</v>
      </c>
      <c r="F116" s="14">
        <v>1</v>
      </c>
      <c r="G116" s="14">
        <v>1</v>
      </c>
      <c r="H116" s="14">
        <v>7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2</v>
      </c>
    </row>
    <row r="117" spans="1:16" ht="22.5" x14ac:dyDescent="0.25">
      <c r="A117" s="28" t="s">
        <v>529</v>
      </c>
      <c r="B117" s="28" t="s">
        <v>530</v>
      </c>
      <c r="C117" s="14">
        <v>4</v>
      </c>
      <c r="D117" s="14">
        <v>3</v>
      </c>
      <c r="E117" s="29">
        <v>0.33333333333333298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531</v>
      </c>
      <c r="B118" s="28" t="s">
        <v>532</v>
      </c>
      <c r="C118" s="14">
        <v>2</v>
      </c>
      <c r="D118" s="14">
        <v>6</v>
      </c>
      <c r="E118" s="29">
        <v>-0.66666666666666696</v>
      </c>
      <c r="F118" s="14">
        <v>0</v>
      </c>
      <c r="G118" s="14">
        <v>0</v>
      </c>
      <c r="H118" s="14">
        <v>2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533</v>
      </c>
      <c r="B119" s="28" t="s">
        <v>534</v>
      </c>
      <c r="C119" s="14">
        <v>1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535</v>
      </c>
      <c r="B120" s="28" t="s">
        <v>536</v>
      </c>
      <c r="C120" s="14">
        <v>2</v>
      </c>
      <c r="D120" s="14">
        <v>7</v>
      </c>
      <c r="E120" s="29">
        <v>-0.71428571428571397</v>
      </c>
      <c r="F120" s="14">
        <v>0</v>
      </c>
      <c r="G120" s="14">
        <v>0</v>
      </c>
      <c r="H120" s="14">
        <v>2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537</v>
      </c>
      <c r="B121" s="28" t="s">
        <v>538</v>
      </c>
      <c r="C121" s="14">
        <v>64</v>
      </c>
      <c r="D121" s="14">
        <v>60</v>
      </c>
      <c r="E121" s="29">
        <v>6.6666666666666693E-2</v>
      </c>
      <c r="F121" s="14">
        <v>0</v>
      </c>
      <c r="G121" s="14">
        <v>0</v>
      </c>
      <c r="H121" s="14">
        <v>32</v>
      </c>
      <c r="I121" s="14">
        <v>20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15</v>
      </c>
    </row>
    <row r="122" spans="1:16" x14ac:dyDescent="0.25">
      <c r="A122" s="28" t="s">
        <v>539</v>
      </c>
      <c r="B122" s="28" t="s">
        <v>540</v>
      </c>
      <c r="C122" s="14">
        <v>4</v>
      </c>
      <c r="D122" s="14">
        <v>9</v>
      </c>
      <c r="E122" s="29">
        <v>-0.55555555555555503</v>
      </c>
      <c r="F122" s="14">
        <v>0</v>
      </c>
      <c r="G122" s="14">
        <v>0</v>
      </c>
      <c r="H122" s="14">
        <v>4</v>
      </c>
      <c r="I122" s="14">
        <v>1</v>
      </c>
      <c r="J122" s="14">
        <v>1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3</v>
      </c>
    </row>
    <row r="123" spans="1:16" x14ac:dyDescent="0.25">
      <c r="A123" s="28" t="s">
        <v>541</v>
      </c>
      <c r="B123" s="28" t="s">
        <v>542</v>
      </c>
      <c r="C123" s="14">
        <v>3</v>
      </c>
      <c r="D123" s="14">
        <v>12</v>
      </c>
      <c r="E123" s="29">
        <v>-0.75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547</v>
      </c>
      <c r="B126" s="28" t="s">
        <v>548</v>
      </c>
      <c r="C126" s="14">
        <v>12</v>
      </c>
      <c r="D126" s="14">
        <v>14</v>
      </c>
      <c r="E126" s="29">
        <v>-0.14285714285714299</v>
      </c>
      <c r="F126" s="14">
        <v>0</v>
      </c>
      <c r="G126" s="14">
        <v>0</v>
      </c>
      <c r="H126" s="14">
        <v>4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2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557</v>
      </c>
      <c r="B131" s="182"/>
      <c r="C131" s="25">
        <v>2</v>
      </c>
      <c r="D131" s="25">
        <v>16</v>
      </c>
      <c r="E131" s="26">
        <v>-0.875</v>
      </c>
      <c r="F131" s="25">
        <v>0</v>
      </c>
      <c r="G131" s="25">
        <v>0</v>
      </c>
      <c r="H131" s="25">
        <v>4</v>
      </c>
      <c r="I131" s="25">
        <v>4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2</v>
      </c>
      <c r="E132" s="29">
        <v>-1</v>
      </c>
      <c r="F132" s="14">
        <v>0</v>
      </c>
      <c r="G132" s="14">
        <v>0</v>
      </c>
      <c r="H132" s="14">
        <v>1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1</v>
      </c>
      <c r="E133" s="29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562</v>
      </c>
      <c r="B134" s="28" t="s">
        <v>563</v>
      </c>
      <c r="C134" s="14">
        <v>2</v>
      </c>
      <c r="D134" s="14">
        <v>1</v>
      </c>
      <c r="E134" s="29">
        <v>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25">
      <c r="A135" s="28" t="s">
        <v>564</v>
      </c>
      <c r="B135" s="28" t="s">
        <v>565</v>
      </c>
      <c r="C135" s="14">
        <v>0</v>
      </c>
      <c r="D135" s="14">
        <v>11</v>
      </c>
      <c r="E135" s="29">
        <v>-1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1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568</v>
      </c>
      <c r="B137" s="182"/>
      <c r="C137" s="25">
        <v>117</v>
      </c>
      <c r="D137" s="25">
        <v>93</v>
      </c>
      <c r="E137" s="26">
        <v>0.25806451612903197</v>
      </c>
      <c r="F137" s="25">
        <v>0</v>
      </c>
      <c r="G137" s="25">
        <v>0</v>
      </c>
      <c r="H137" s="25">
        <v>2</v>
      </c>
      <c r="I137" s="25">
        <v>1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2.5" x14ac:dyDescent="0.25">
      <c r="A138" s="28" t="s">
        <v>569</v>
      </c>
      <c r="B138" s="28" t="s">
        <v>570</v>
      </c>
      <c r="C138" s="14">
        <v>2</v>
      </c>
      <c r="D138" s="14">
        <v>1</v>
      </c>
      <c r="E138" s="29">
        <v>1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25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575</v>
      </c>
      <c r="B141" s="28" t="s">
        <v>576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577</v>
      </c>
      <c r="B142" s="28" t="s">
        <v>578</v>
      </c>
      <c r="C142" s="14">
        <v>114</v>
      </c>
      <c r="D142" s="14">
        <v>89</v>
      </c>
      <c r="E142" s="29">
        <v>0.28089887640449401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22.5" x14ac:dyDescent="0.25">
      <c r="A143" s="28" t="s">
        <v>579</v>
      </c>
      <c r="B143" s="28" t="s">
        <v>580</v>
      </c>
      <c r="C143" s="14">
        <v>0</v>
      </c>
      <c r="D143" s="14">
        <v>3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181" t="s">
        <v>581</v>
      </c>
      <c r="B144" s="182"/>
      <c r="C144" s="25">
        <v>24</v>
      </c>
      <c r="D144" s="25">
        <v>17</v>
      </c>
      <c r="E144" s="26">
        <v>0.41176470588235298</v>
      </c>
      <c r="F144" s="25">
        <v>0</v>
      </c>
      <c r="G144" s="25">
        <v>0</v>
      </c>
      <c r="H144" s="25">
        <v>6</v>
      </c>
      <c r="I144" s="25">
        <v>2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1</v>
      </c>
    </row>
    <row r="145" spans="1:16" ht="22.5" x14ac:dyDescent="0.25">
      <c r="A145" s="28" t="s">
        <v>582</v>
      </c>
      <c r="B145" s="28" t="s">
        <v>583</v>
      </c>
      <c r="C145" s="14">
        <v>5</v>
      </c>
      <c r="D145" s="14">
        <v>2</v>
      </c>
      <c r="E145" s="29">
        <v>1.5</v>
      </c>
      <c r="F145" s="14">
        <v>0</v>
      </c>
      <c r="G145" s="14">
        <v>0</v>
      </c>
      <c r="H145" s="14">
        <v>1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584</v>
      </c>
      <c r="B146" s="28" t="s">
        <v>585</v>
      </c>
      <c r="C146" s="14">
        <v>19</v>
      </c>
      <c r="D146" s="14">
        <v>15</v>
      </c>
      <c r="E146" s="29">
        <v>0.266666666666667</v>
      </c>
      <c r="F146" s="14">
        <v>0</v>
      </c>
      <c r="G146" s="14">
        <v>0</v>
      </c>
      <c r="H146" s="14">
        <v>5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1</v>
      </c>
    </row>
    <row r="147" spans="1:16" x14ac:dyDescent="0.25">
      <c r="A147" s="181" t="s">
        <v>586</v>
      </c>
      <c r="B147" s="182"/>
      <c r="C147" s="25">
        <v>59</v>
      </c>
      <c r="D147" s="25">
        <v>39</v>
      </c>
      <c r="E147" s="26">
        <v>0.512820512820513</v>
      </c>
      <c r="F147" s="25">
        <v>0</v>
      </c>
      <c r="G147" s="25">
        <v>0</v>
      </c>
      <c r="H147" s="25">
        <v>10</v>
      </c>
      <c r="I147" s="25">
        <v>3</v>
      </c>
      <c r="J147" s="25">
        <v>0</v>
      </c>
      <c r="K147" s="25">
        <v>0</v>
      </c>
      <c r="L147" s="25">
        <v>0</v>
      </c>
      <c r="M147" s="25">
        <v>0</v>
      </c>
      <c r="N147" s="25">
        <v>9</v>
      </c>
      <c r="O147" s="25">
        <v>0</v>
      </c>
      <c r="P147" s="27">
        <v>4</v>
      </c>
    </row>
    <row r="148" spans="1:16" ht="22.5" x14ac:dyDescent="0.25">
      <c r="A148" s="28" t="s">
        <v>587</v>
      </c>
      <c r="B148" s="28" t="s">
        <v>588</v>
      </c>
      <c r="C148" s="14">
        <v>4</v>
      </c>
      <c r="D148" s="14">
        <v>1</v>
      </c>
      <c r="E148" s="29">
        <v>3</v>
      </c>
      <c r="F148" s="14">
        <v>0</v>
      </c>
      <c r="G148" s="14">
        <v>0</v>
      </c>
      <c r="H148" s="14">
        <v>0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x14ac:dyDescent="0.25">
      <c r="A149" s="28" t="s">
        <v>589</v>
      </c>
      <c r="B149" s="28" t="s">
        <v>590</v>
      </c>
      <c r="C149" s="14">
        <v>2</v>
      </c>
      <c r="D149" s="14">
        <v>0</v>
      </c>
      <c r="E149" s="29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2.5" x14ac:dyDescent="0.25">
      <c r="A151" s="28" t="s">
        <v>593</v>
      </c>
      <c r="B151" s="28" t="s">
        <v>594</v>
      </c>
      <c r="C151" s="14">
        <v>1</v>
      </c>
      <c r="D151" s="14">
        <v>1</v>
      </c>
      <c r="E151" s="29">
        <v>0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2">
        <v>1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597</v>
      </c>
      <c r="B153" s="28" t="s">
        <v>598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599</v>
      </c>
      <c r="B154" s="28" t="s">
        <v>600</v>
      </c>
      <c r="C154" s="14">
        <v>5</v>
      </c>
      <c r="D154" s="14">
        <v>7</v>
      </c>
      <c r="E154" s="29">
        <v>-0.28571428571428598</v>
      </c>
      <c r="F154" s="14">
        <v>0</v>
      </c>
      <c r="G154" s="14">
        <v>0</v>
      </c>
      <c r="H154" s="14">
        <v>2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2">
        <v>0</v>
      </c>
    </row>
    <row r="155" spans="1:16" ht="22.5" x14ac:dyDescent="0.25">
      <c r="A155" s="28" t="s">
        <v>601</v>
      </c>
      <c r="B155" s="28" t="s">
        <v>602</v>
      </c>
      <c r="C155" s="14">
        <v>47</v>
      </c>
      <c r="D155" s="14">
        <v>30</v>
      </c>
      <c r="E155" s="29">
        <v>0.56666666666666698</v>
      </c>
      <c r="F155" s="14">
        <v>0</v>
      </c>
      <c r="G155" s="14">
        <v>0</v>
      </c>
      <c r="H155" s="14">
        <v>7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3</v>
      </c>
    </row>
    <row r="156" spans="1:16" x14ac:dyDescent="0.25">
      <c r="A156" s="181" t="s">
        <v>603</v>
      </c>
      <c r="B156" s="182"/>
      <c r="C156" s="25">
        <v>51</v>
      </c>
      <c r="D156" s="25">
        <v>43</v>
      </c>
      <c r="E156" s="26">
        <v>0.186046511627907</v>
      </c>
      <c r="F156" s="25">
        <v>0</v>
      </c>
      <c r="G156" s="25">
        <v>0</v>
      </c>
      <c r="H156" s="25">
        <v>6</v>
      </c>
      <c r="I156" s="25">
        <v>3</v>
      </c>
      <c r="J156" s="25">
        <v>2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612</v>
      </c>
      <c r="B161" s="28" t="s">
        <v>613</v>
      </c>
      <c r="C161" s="14">
        <v>0</v>
      </c>
      <c r="D161" s="14">
        <v>1</v>
      </c>
      <c r="E161" s="29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8" t="s">
        <v>614</v>
      </c>
      <c r="B162" s="28" t="s">
        <v>615</v>
      </c>
      <c r="C162" s="14">
        <v>3</v>
      </c>
      <c r="D162" s="14">
        <v>18</v>
      </c>
      <c r="E162" s="29">
        <v>-0.83333333333333304</v>
      </c>
      <c r="F162" s="14">
        <v>0</v>
      </c>
      <c r="G162" s="14">
        <v>0</v>
      </c>
      <c r="H162" s="14">
        <v>3</v>
      </c>
      <c r="I162" s="14">
        <v>2</v>
      </c>
      <c r="J162" s="14">
        <v>1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616</v>
      </c>
      <c r="B163" s="28" t="s">
        <v>617</v>
      </c>
      <c r="C163" s="14">
        <v>2</v>
      </c>
      <c r="D163" s="14">
        <v>4</v>
      </c>
      <c r="E163" s="29">
        <v>-0.5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618</v>
      </c>
      <c r="B164" s="28" t="s">
        <v>619</v>
      </c>
      <c r="C164" s="14">
        <v>6</v>
      </c>
      <c r="D164" s="14">
        <v>1</v>
      </c>
      <c r="E164" s="29">
        <v>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620</v>
      </c>
      <c r="B165" s="28" t="s">
        <v>621</v>
      </c>
      <c r="C165" s="14">
        <v>40</v>
      </c>
      <c r="D165" s="14">
        <v>19</v>
      </c>
      <c r="E165" s="29">
        <v>1.1052631578947401</v>
      </c>
      <c r="F165" s="14">
        <v>0</v>
      </c>
      <c r="G165" s="14">
        <v>0</v>
      </c>
      <c r="H165" s="14">
        <v>2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622</v>
      </c>
      <c r="B166" s="182"/>
      <c r="C166" s="25">
        <v>172</v>
      </c>
      <c r="D166" s="25">
        <v>166</v>
      </c>
      <c r="E166" s="26">
        <v>3.6144578313252997E-2</v>
      </c>
      <c r="F166" s="25">
        <v>0</v>
      </c>
      <c r="G166" s="25">
        <v>0</v>
      </c>
      <c r="H166" s="25">
        <v>61</v>
      </c>
      <c r="I166" s="25">
        <v>40</v>
      </c>
      <c r="J166" s="25">
        <v>2</v>
      </c>
      <c r="K166" s="25">
        <v>1</v>
      </c>
      <c r="L166" s="25">
        <v>0</v>
      </c>
      <c r="M166" s="25">
        <v>0</v>
      </c>
      <c r="N166" s="25">
        <v>0</v>
      </c>
      <c r="O166" s="25">
        <v>0</v>
      </c>
      <c r="P166" s="27">
        <v>28</v>
      </c>
    </row>
    <row r="167" spans="1:16" ht="22.5" x14ac:dyDescent="0.25">
      <c r="A167" s="28" t="s">
        <v>623</v>
      </c>
      <c r="B167" s="28" t="s">
        <v>624</v>
      </c>
      <c r="C167" s="14">
        <v>3</v>
      </c>
      <c r="D167" s="14">
        <v>10</v>
      </c>
      <c r="E167" s="29">
        <v>-0.7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1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627</v>
      </c>
      <c r="B169" s="28" t="s">
        <v>628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635</v>
      </c>
      <c r="B173" s="28" t="s">
        <v>636</v>
      </c>
      <c r="C173" s="14">
        <v>77</v>
      </c>
      <c r="D173" s="14">
        <v>74</v>
      </c>
      <c r="E173" s="29">
        <v>4.0540540540540501E-2</v>
      </c>
      <c r="F173" s="14">
        <v>0</v>
      </c>
      <c r="G173" s="14">
        <v>0</v>
      </c>
      <c r="H173" s="14">
        <v>21</v>
      </c>
      <c r="I173" s="14">
        <v>21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2">
        <v>13</v>
      </c>
    </row>
    <row r="174" spans="1:16" ht="22.5" x14ac:dyDescent="0.25">
      <c r="A174" s="28" t="s">
        <v>637</v>
      </c>
      <c r="B174" s="28" t="s">
        <v>638</v>
      </c>
      <c r="C174" s="14">
        <v>58</v>
      </c>
      <c r="D174" s="14">
        <v>69</v>
      </c>
      <c r="E174" s="29">
        <v>-0.15942028985507201</v>
      </c>
      <c r="F174" s="14">
        <v>0</v>
      </c>
      <c r="G174" s="14">
        <v>0</v>
      </c>
      <c r="H174" s="14">
        <v>26</v>
      </c>
      <c r="I174" s="14">
        <v>14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10</v>
      </c>
    </row>
    <row r="175" spans="1:16" x14ac:dyDescent="0.25">
      <c r="A175" s="28" t="s">
        <v>639</v>
      </c>
      <c r="B175" s="28" t="s">
        <v>640</v>
      </c>
      <c r="C175" s="14">
        <v>33</v>
      </c>
      <c r="D175" s="14">
        <v>13</v>
      </c>
      <c r="E175" s="29">
        <v>1.5384615384615401</v>
      </c>
      <c r="F175" s="14">
        <v>0</v>
      </c>
      <c r="G175" s="14">
        <v>0</v>
      </c>
      <c r="H175" s="14">
        <v>13</v>
      </c>
      <c r="I175" s="14">
        <v>4</v>
      </c>
      <c r="J175" s="14">
        <v>1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22">
        <v>4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645</v>
      </c>
      <c r="B178" s="182"/>
      <c r="C178" s="25">
        <v>282</v>
      </c>
      <c r="D178" s="25">
        <v>211</v>
      </c>
      <c r="E178" s="26">
        <v>0.33649289099526097</v>
      </c>
      <c r="F178" s="25">
        <v>801</v>
      </c>
      <c r="G178" s="25">
        <v>685</v>
      </c>
      <c r="H178" s="25">
        <v>108</v>
      </c>
      <c r="I178" s="25">
        <v>86</v>
      </c>
      <c r="J178" s="25">
        <v>0</v>
      </c>
      <c r="K178" s="25">
        <v>0</v>
      </c>
      <c r="L178" s="25">
        <v>0</v>
      </c>
      <c r="M178" s="25">
        <v>1</v>
      </c>
      <c r="N178" s="25">
        <v>0</v>
      </c>
      <c r="O178" s="25">
        <v>0</v>
      </c>
      <c r="P178" s="27">
        <v>977</v>
      </c>
    </row>
    <row r="179" spans="1:16" ht="22.5" x14ac:dyDescent="0.25">
      <c r="A179" s="28" t="s">
        <v>646</v>
      </c>
      <c r="B179" s="28" t="s">
        <v>647</v>
      </c>
      <c r="C179" s="14">
        <v>12</v>
      </c>
      <c r="D179" s="14">
        <v>7</v>
      </c>
      <c r="E179" s="29">
        <v>0.71428571428571397</v>
      </c>
      <c r="F179" s="14">
        <v>5</v>
      </c>
      <c r="G179" s="14">
        <v>6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7</v>
      </c>
    </row>
    <row r="180" spans="1:16" ht="22.5" x14ac:dyDescent="0.25">
      <c r="A180" s="28" t="s">
        <v>648</v>
      </c>
      <c r="B180" s="28" t="s">
        <v>649</v>
      </c>
      <c r="C180" s="14">
        <v>105</v>
      </c>
      <c r="D180" s="14">
        <v>100</v>
      </c>
      <c r="E180" s="29">
        <v>0.05</v>
      </c>
      <c r="F180" s="14">
        <v>401</v>
      </c>
      <c r="G180" s="14">
        <v>355</v>
      </c>
      <c r="H180" s="14">
        <v>37</v>
      </c>
      <c r="I180" s="14">
        <v>29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505</v>
      </c>
    </row>
    <row r="181" spans="1:16" x14ac:dyDescent="0.25">
      <c r="A181" s="28" t="s">
        <v>650</v>
      </c>
      <c r="B181" s="28" t="s">
        <v>651</v>
      </c>
      <c r="C181" s="14">
        <v>25</v>
      </c>
      <c r="D181" s="14">
        <v>19</v>
      </c>
      <c r="E181" s="29">
        <v>0.31578947368421101</v>
      </c>
      <c r="F181" s="14">
        <v>12</v>
      </c>
      <c r="G181" s="14">
        <v>8</v>
      </c>
      <c r="H181" s="14">
        <v>10</v>
      </c>
      <c r="I181" s="14">
        <v>10</v>
      </c>
      <c r="J181" s="14">
        <v>0</v>
      </c>
      <c r="K181" s="14">
        <v>0</v>
      </c>
      <c r="L181" s="14">
        <v>0</v>
      </c>
      <c r="M181" s="14">
        <v>1</v>
      </c>
      <c r="N181" s="14">
        <v>0</v>
      </c>
      <c r="O181" s="14">
        <v>0</v>
      </c>
      <c r="P181" s="22">
        <v>15</v>
      </c>
    </row>
    <row r="182" spans="1:16" ht="22.5" x14ac:dyDescent="0.25">
      <c r="A182" s="28" t="s">
        <v>652</v>
      </c>
      <c r="B182" s="28" t="s">
        <v>653</v>
      </c>
      <c r="C182" s="14">
        <v>3</v>
      </c>
      <c r="D182" s="14">
        <v>0</v>
      </c>
      <c r="E182" s="29">
        <v>0</v>
      </c>
      <c r="F182" s="14">
        <v>1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8" t="s">
        <v>654</v>
      </c>
      <c r="B183" s="28" t="s">
        <v>655</v>
      </c>
      <c r="C183" s="14">
        <v>8</v>
      </c>
      <c r="D183" s="14">
        <v>10</v>
      </c>
      <c r="E183" s="29">
        <v>-0.2</v>
      </c>
      <c r="F183" s="14">
        <v>21</v>
      </c>
      <c r="G183" s="14">
        <v>16</v>
      </c>
      <c r="H183" s="14">
        <v>5</v>
      </c>
      <c r="I183" s="14">
        <v>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18</v>
      </c>
    </row>
    <row r="184" spans="1:16" ht="22.5" x14ac:dyDescent="0.25">
      <c r="A184" s="28" t="s">
        <v>656</v>
      </c>
      <c r="B184" s="28" t="s">
        <v>657</v>
      </c>
      <c r="C184" s="14">
        <v>129</v>
      </c>
      <c r="D184" s="14">
        <v>74</v>
      </c>
      <c r="E184" s="29">
        <v>0.74324324324324298</v>
      </c>
      <c r="F184" s="14">
        <v>361</v>
      </c>
      <c r="G184" s="14">
        <v>300</v>
      </c>
      <c r="H184" s="14">
        <v>52</v>
      </c>
      <c r="I184" s="14">
        <v>41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432</v>
      </c>
    </row>
    <row r="185" spans="1:16" ht="22.5" x14ac:dyDescent="0.25">
      <c r="A185" s="28" t="s">
        <v>658</v>
      </c>
      <c r="B185" s="28" t="s">
        <v>659</v>
      </c>
      <c r="C185" s="14">
        <v>0</v>
      </c>
      <c r="D185" s="14">
        <v>1</v>
      </c>
      <c r="E185" s="29">
        <v>-1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660</v>
      </c>
      <c r="B186" s="182"/>
      <c r="C186" s="25">
        <v>248</v>
      </c>
      <c r="D186" s="25">
        <v>214</v>
      </c>
      <c r="E186" s="26">
        <v>0.15887850467289699</v>
      </c>
      <c r="F186" s="25">
        <v>12</v>
      </c>
      <c r="G186" s="25">
        <v>5</v>
      </c>
      <c r="H186" s="25">
        <v>64</v>
      </c>
      <c r="I186" s="25">
        <v>50</v>
      </c>
      <c r="J186" s="25">
        <v>0</v>
      </c>
      <c r="K186" s="25">
        <v>0</v>
      </c>
      <c r="L186" s="25">
        <v>0</v>
      </c>
      <c r="M186" s="25">
        <v>1</v>
      </c>
      <c r="N186" s="25">
        <v>9</v>
      </c>
      <c r="O186" s="25">
        <v>0</v>
      </c>
      <c r="P186" s="27">
        <v>31</v>
      </c>
    </row>
    <row r="187" spans="1:16" x14ac:dyDescent="0.25">
      <c r="A187" s="28" t="s">
        <v>661</v>
      </c>
      <c r="B187" s="28" t="s">
        <v>662</v>
      </c>
      <c r="C187" s="14">
        <v>7</v>
      </c>
      <c r="D187" s="14">
        <v>10</v>
      </c>
      <c r="E187" s="29">
        <v>-0.3</v>
      </c>
      <c r="F187" s="14">
        <v>0</v>
      </c>
      <c r="G187" s="14">
        <v>0</v>
      </c>
      <c r="H187" s="14">
        <v>2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665</v>
      </c>
      <c r="B189" s="28" t="s">
        <v>666</v>
      </c>
      <c r="C189" s="14">
        <v>52</v>
      </c>
      <c r="D189" s="14">
        <v>20</v>
      </c>
      <c r="E189" s="29">
        <v>1.6</v>
      </c>
      <c r="F189" s="14">
        <v>8</v>
      </c>
      <c r="G189" s="14">
        <v>2</v>
      </c>
      <c r="H189" s="14">
        <v>23</v>
      </c>
      <c r="I189" s="14">
        <v>18</v>
      </c>
      <c r="J189" s="14">
        <v>0</v>
      </c>
      <c r="K189" s="14">
        <v>0</v>
      </c>
      <c r="L189" s="14">
        <v>0</v>
      </c>
      <c r="M189" s="14">
        <v>1</v>
      </c>
      <c r="N189" s="14">
        <v>9</v>
      </c>
      <c r="O189" s="14">
        <v>0</v>
      </c>
      <c r="P189" s="22">
        <v>11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669</v>
      </c>
      <c r="B191" s="28" t="s">
        <v>670</v>
      </c>
      <c r="C191" s="14">
        <v>33</v>
      </c>
      <c r="D191" s="14">
        <v>65</v>
      </c>
      <c r="E191" s="29">
        <v>-0.492307692307692</v>
      </c>
      <c r="F191" s="14">
        <v>0</v>
      </c>
      <c r="G191" s="14">
        <v>0</v>
      </c>
      <c r="H191" s="14">
        <v>6</v>
      </c>
      <c r="I191" s="14">
        <v>13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12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673</v>
      </c>
      <c r="B193" s="28" t="s">
        <v>674</v>
      </c>
      <c r="C193" s="14">
        <v>14</v>
      </c>
      <c r="D193" s="14">
        <v>14</v>
      </c>
      <c r="E193" s="29">
        <v>0</v>
      </c>
      <c r="F193" s="14">
        <v>0</v>
      </c>
      <c r="G193" s="14">
        <v>0</v>
      </c>
      <c r="H193" s="14">
        <v>9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</v>
      </c>
    </row>
    <row r="194" spans="1:16" x14ac:dyDescent="0.25">
      <c r="A194" s="28" t="s">
        <v>675</v>
      </c>
      <c r="B194" s="28" t="s">
        <v>676</v>
      </c>
      <c r="C194" s="14">
        <v>4</v>
      </c>
      <c r="D194" s="14">
        <v>2</v>
      </c>
      <c r="E194" s="29">
        <v>1</v>
      </c>
      <c r="F194" s="14">
        <v>0</v>
      </c>
      <c r="G194" s="14">
        <v>0</v>
      </c>
      <c r="H194" s="14">
        <v>2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1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679</v>
      </c>
      <c r="B196" s="28" t="s">
        <v>680</v>
      </c>
      <c r="C196" s="14">
        <v>2</v>
      </c>
      <c r="D196" s="14">
        <v>3</v>
      </c>
      <c r="E196" s="29">
        <v>-0.33333333333333298</v>
      </c>
      <c r="F196" s="14">
        <v>2</v>
      </c>
      <c r="G196" s="14">
        <v>1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3</v>
      </c>
    </row>
    <row r="197" spans="1:16" x14ac:dyDescent="0.25">
      <c r="A197" s="28" t="s">
        <v>681</v>
      </c>
      <c r="B197" s="28" t="s">
        <v>682</v>
      </c>
      <c r="C197" s="14">
        <v>133</v>
      </c>
      <c r="D197" s="14">
        <v>95</v>
      </c>
      <c r="E197" s="29">
        <v>0.4</v>
      </c>
      <c r="F197" s="14">
        <v>2</v>
      </c>
      <c r="G197" s="14">
        <v>2</v>
      </c>
      <c r="H197" s="14">
        <v>21</v>
      </c>
      <c r="I197" s="14">
        <v>10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2</v>
      </c>
    </row>
    <row r="198" spans="1:16" ht="22.5" x14ac:dyDescent="0.25">
      <c r="A198" s="28" t="s">
        <v>683</v>
      </c>
      <c r="B198" s="28" t="s">
        <v>684</v>
      </c>
      <c r="C198" s="14">
        <v>2</v>
      </c>
      <c r="D198" s="14">
        <v>3</v>
      </c>
      <c r="E198" s="29">
        <v>-0.33333333333333298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685</v>
      </c>
      <c r="B199" s="28" t="s">
        <v>686</v>
      </c>
      <c r="C199" s="14">
        <v>0</v>
      </c>
      <c r="D199" s="14">
        <v>1</v>
      </c>
      <c r="E199" s="29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687</v>
      </c>
      <c r="B200" s="28" t="s">
        <v>688</v>
      </c>
      <c r="C200" s="14">
        <v>1</v>
      </c>
      <c r="D200" s="14">
        <v>1</v>
      </c>
      <c r="E200" s="29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689</v>
      </c>
      <c r="B201" s="182"/>
      <c r="C201" s="25">
        <v>23</v>
      </c>
      <c r="D201" s="25">
        <v>20</v>
      </c>
      <c r="E201" s="26">
        <v>0.15</v>
      </c>
      <c r="F201" s="25">
        <v>0</v>
      </c>
      <c r="G201" s="25">
        <v>0</v>
      </c>
      <c r="H201" s="25">
        <v>1</v>
      </c>
      <c r="I201" s="25">
        <v>1</v>
      </c>
      <c r="J201" s="25">
        <v>0</v>
      </c>
      <c r="K201" s="25">
        <v>0</v>
      </c>
      <c r="L201" s="25">
        <v>0</v>
      </c>
      <c r="M201" s="25">
        <v>0</v>
      </c>
      <c r="N201" s="25">
        <v>12</v>
      </c>
      <c r="O201" s="25">
        <v>0</v>
      </c>
      <c r="P201" s="27">
        <v>2</v>
      </c>
    </row>
    <row r="202" spans="1:16" x14ac:dyDescent="0.25">
      <c r="A202" s="28" t="s">
        <v>690</v>
      </c>
      <c r="B202" s="28" t="s">
        <v>691</v>
      </c>
      <c r="C202" s="14">
        <v>17</v>
      </c>
      <c r="D202" s="14">
        <v>11</v>
      </c>
      <c r="E202" s="29">
        <v>0.54545454545454497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2">
        <v>0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694</v>
      </c>
      <c r="B204" s="28" t="s">
        <v>695</v>
      </c>
      <c r="C204" s="14">
        <v>1</v>
      </c>
      <c r="D204" s="14">
        <v>1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2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1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698</v>
      </c>
      <c r="B206" s="28" t="s">
        <v>699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2.5" x14ac:dyDescent="0.25">
      <c r="A207" s="28" t="s">
        <v>700</v>
      </c>
      <c r="B207" s="28" t="s">
        <v>701</v>
      </c>
      <c r="C207" s="14">
        <v>1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1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1</v>
      </c>
      <c r="E210" s="29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708</v>
      </c>
      <c r="B211" s="28" t="s">
        <v>709</v>
      </c>
      <c r="C211" s="14">
        <v>3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2">
        <v>0</v>
      </c>
    </row>
    <row r="214" spans="1:16" x14ac:dyDescent="0.25">
      <c r="A214" s="28" t="s">
        <v>714</v>
      </c>
      <c r="B214" s="28" t="s">
        <v>715</v>
      </c>
      <c r="C214" s="14">
        <v>1</v>
      </c>
      <c r="D214" s="14">
        <v>3</v>
      </c>
      <c r="E214" s="29">
        <v>-0.66666666666666696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2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1</v>
      </c>
      <c r="E216" s="29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732</v>
      </c>
      <c r="B223" s="182"/>
      <c r="C223" s="25">
        <v>1441</v>
      </c>
      <c r="D223" s="25">
        <v>1255</v>
      </c>
      <c r="E223" s="26">
        <v>0.14820717131474101</v>
      </c>
      <c r="F223" s="25">
        <v>230</v>
      </c>
      <c r="G223" s="25">
        <v>142</v>
      </c>
      <c r="H223" s="25">
        <v>326</v>
      </c>
      <c r="I223" s="25">
        <v>245</v>
      </c>
      <c r="J223" s="25">
        <v>1</v>
      </c>
      <c r="K223" s="25">
        <v>0</v>
      </c>
      <c r="L223" s="25">
        <v>0</v>
      </c>
      <c r="M223" s="25">
        <v>0</v>
      </c>
      <c r="N223" s="25">
        <v>1</v>
      </c>
      <c r="O223" s="25">
        <v>0</v>
      </c>
      <c r="P223" s="27">
        <v>268</v>
      </c>
    </row>
    <row r="224" spans="1:16" x14ac:dyDescent="0.25">
      <c r="A224" s="28" t="s">
        <v>733</v>
      </c>
      <c r="B224" s="28" t="s">
        <v>734</v>
      </c>
      <c r="C224" s="14">
        <v>2</v>
      </c>
      <c r="D224" s="14">
        <v>3</v>
      </c>
      <c r="E224" s="29">
        <v>-0.33333333333333298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1</v>
      </c>
      <c r="E229" s="29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745</v>
      </c>
      <c r="B230" s="28" t="s">
        <v>746</v>
      </c>
      <c r="C230" s="14">
        <v>6</v>
      </c>
      <c r="D230" s="14">
        <v>6</v>
      </c>
      <c r="E230" s="29">
        <v>0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1</v>
      </c>
    </row>
    <row r="231" spans="1:16" x14ac:dyDescent="0.25">
      <c r="A231" s="28" t="s">
        <v>747</v>
      </c>
      <c r="B231" s="28" t="s">
        <v>748</v>
      </c>
      <c r="C231" s="14">
        <v>34</v>
      </c>
      <c r="D231" s="14">
        <v>46</v>
      </c>
      <c r="E231" s="29">
        <v>-0.26086956521739102</v>
      </c>
      <c r="F231" s="14">
        <v>0</v>
      </c>
      <c r="G231" s="14">
        <v>0</v>
      </c>
      <c r="H231" s="14">
        <v>11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7</v>
      </c>
    </row>
    <row r="232" spans="1:16" x14ac:dyDescent="0.25">
      <c r="A232" s="28" t="s">
        <v>749</v>
      </c>
      <c r="B232" s="28" t="s">
        <v>750</v>
      </c>
      <c r="C232" s="14">
        <v>37</v>
      </c>
      <c r="D232" s="14">
        <v>33</v>
      </c>
      <c r="E232" s="29">
        <v>0.12121212121212099</v>
      </c>
      <c r="F232" s="14">
        <v>1</v>
      </c>
      <c r="G232" s="14">
        <v>0</v>
      </c>
      <c r="H232" s="14">
        <v>8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25">
      <c r="A233" s="28" t="s">
        <v>751</v>
      </c>
      <c r="B233" s="28" t="s">
        <v>752</v>
      </c>
      <c r="C233" s="14">
        <v>28</v>
      </c>
      <c r="D233" s="14">
        <v>20</v>
      </c>
      <c r="E233" s="29">
        <v>0.4</v>
      </c>
      <c r="F233" s="14">
        <v>0</v>
      </c>
      <c r="G233" s="14">
        <v>0</v>
      </c>
      <c r="H233" s="14">
        <v>6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3</v>
      </c>
    </row>
    <row r="234" spans="1:16" ht="22.5" x14ac:dyDescent="0.25">
      <c r="A234" s="28" t="s">
        <v>753</v>
      </c>
      <c r="B234" s="28" t="s">
        <v>754</v>
      </c>
      <c r="C234" s="14">
        <v>14</v>
      </c>
      <c r="D234" s="14">
        <v>9</v>
      </c>
      <c r="E234" s="29">
        <v>0.55555555555555503</v>
      </c>
      <c r="F234" s="14">
        <v>0</v>
      </c>
      <c r="G234" s="14">
        <v>0</v>
      </c>
      <c r="H234" s="14">
        <v>2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3</v>
      </c>
    </row>
    <row r="235" spans="1:16" ht="33.75" x14ac:dyDescent="0.25">
      <c r="A235" s="28" t="s">
        <v>755</v>
      </c>
      <c r="B235" s="28" t="s">
        <v>756</v>
      </c>
      <c r="C235" s="14">
        <v>4</v>
      </c>
      <c r="D235" s="14">
        <v>2</v>
      </c>
      <c r="E235" s="29">
        <v>1</v>
      </c>
      <c r="F235" s="14">
        <v>0</v>
      </c>
      <c r="G235" s="14">
        <v>0</v>
      </c>
      <c r="H235" s="14">
        <v>4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757</v>
      </c>
      <c r="B236" s="28" t="s">
        <v>758</v>
      </c>
      <c r="C236" s="14">
        <v>2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761</v>
      </c>
      <c r="B238" s="28" t="s">
        <v>762</v>
      </c>
      <c r="C238" s="14">
        <v>1314</v>
      </c>
      <c r="D238" s="14">
        <v>1135</v>
      </c>
      <c r="E238" s="29">
        <v>0.157709251101322</v>
      </c>
      <c r="F238" s="14">
        <v>229</v>
      </c>
      <c r="G238" s="14">
        <v>142</v>
      </c>
      <c r="H238" s="14">
        <v>294</v>
      </c>
      <c r="I238" s="14">
        <v>226</v>
      </c>
      <c r="J238" s="14">
        <v>1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2">
        <v>253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1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773</v>
      </c>
      <c r="B244" s="182"/>
      <c r="C244" s="25">
        <v>12</v>
      </c>
      <c r="D244" s="25">
        <v>5</v>
      </c>
      <c r="E244" s="26">
        <v>1.4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2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780</v>
      </c>
      <c r="B248" s="28" t="s">
        <v>781</v>
      </c>
      <c r="C248" s="14">
        <v>2</v>
      </c>
      <c r="D248" s="14">
        <v>1</v>
      </c>
      <c r="E248" s="29">
        <v>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782</v>
      </c>
      <c r="B249" s="28" t="s">
        <v>783</v>
      </c>
      <c r="C249" s="14">
        <v>5</v>
      </c>
      <c r="D249" s="14">
        <v>3</v>
      </c>
      <c r="E249" s="29">
        <v>0.66666666666666696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788</v>
      </c>
      <c r="B252" s="28" t="s">
        <v>789</v>
      </c>
      <c r="C252" s="14">
        <v>1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2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2.5" x14ac:dyDescent="0.25">
      <c r="A257" s="28" t="s">
        <v>798</v>
      </c>
      <c r="B257" s="28" t="s">
        <v>799</v>
      </c>
      <c r="C257" s="14">
        <v>4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826</v>
      </c>
      <c r="B271" s="182"/>
      <c r="C271" s="25">
        <v>899</v>
      </c>
      <c r="D271" s="25">
        <v>788</v>
      </c>
      <c r="E271" s="26">
        <v>0.140862944162436</v>
      </c>
      <c r="F271" s="25">
        <v>44</v>
      </c>
      <c r="G271" s="25">
        <v>18</v>
      </c>
      <c r="H271" s="25">
        <v>401</v>
      </c>
      <c r="I271" s="25">
        <v>304</v>
      </c>
      <c r="J271" s="25">
        <v>5</v>
      </c>
      <c r="K271" s="25">
        <v>5</v>
      </c>
      <c r="L271" s="25">
        <v>0</v>
      </c>
      <c r="M271" s="25">
        <v>0</v>
      </c>
      <c r="N271" s="25">
        <v>2</v>
      </c>
      <c r="O271" s="25">
        <v>1</v>
      </c>
      <c r="P271" s="27">
        <v>221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829</v>
      </c>
      <c r="B273" s="28" t="s">
        <v>830</v>
      </c>
      <c r="C273" s="14">
        <v>199</v>
      </c>
      <c r="D273" s="14">
        <v>202</v>
      </c>
      <c r="E273" s="29">
        <v>-1.4851485148514899E-2</v>
      </c>
      <c r="F273" s="14">
        <v>16</v>
      </c>
      <c r="G273" s="14">
        <v>5</v>
      </c>
      <c r="H273" s="14">
        <v>103</v>
      </c>
      <c r="I273" s="14">
        <v>94</v>
      </c>
      <c r="J273" s="14">
        <v>2</v>
      </c>
      <c r="K273" s="14">
        <v>3</v>
      </c>
      <c r="L273" s="14">
        <v>0</v>
      </c>
      <c r="M273" s="14">
        <v>0</v>
      </c>
      <c r="N273" s="14">
        <v>0</v>
      </c>
      <c r="O273" s="14">
        <v>0</v>
      </c>
      <c r="P273" s="22">
        <v>73</v>
      </c>
    </row>
    <row r="274" spans="1:16" ht="33.75" x14ac:dyDescent="0.25">
      <c r="A274" s="28" t="s">
        <v>831</v>
      </c>
      <c r="B274" s="28" t="s">
        <v>832</v>
      </c>
      <c r="C274" s="14">
        <v>610</v>
      </c>
      <c r="D274" s="14">
        <v>534</v>
      </c>
      <c r="E274" s="29">
        <v>0.142322097378277</v>
      </c>
      <c r="F274" s="14">
        <v>27</v>
      </c>
      <c r="G274" s="14">
        <v>12</v>
      </c>
      <c r="H274" s="14">
        <v>275</v>
      </c>
      <c r="I274" s="14">
        <v>198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1</v>
      </c>
      <c r="P274" s="22">
        <v>139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835</v>
      </c>
      <c r="B276" s="28" t="s">
        <v>836</v>
      </c>
      <c r="C276" s="14">
        <v>9</v>
      </c>
      <c r="D276" s="14">
        <v>1</v>
      </c>
      <c r="E276" s="29">
        <v>8</v>
      </c>
      <c r="F276" s="14">
        <v>1</v>
      </c>
      <c r="G276" s="14">
        <v>0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1</v>
      </c>
    </row>
    <row r="277" spans="1:16" x14ac:dyDescent="0.25">
      <c r="A277" s="28" t="s">
        <v>837</v>
      </c>
      <c r="B277" s="28" t="s">
        <v>838</v>
      </c>
      <c r="C277" s="14">
        <v>19</v>
      </c>
      <c r="D277" s="14">
        <v>8</v>
      </c>
      <c r="E277" s="29">
        <v>1.375</v>
      </c>
      <c r="F277" s="14">
        <v>0</v>
      </c>
      <c r="G277" s="14">
        <v>0</v>
      </c>
      <c r="H277" s="14">
        <v>7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2</v>
      </c>
    </row>
    <row r="278" spans="1:16" ht="22.5" x14ac:dyDescent="0.25">
      <c r="A278" s="28" t="s">
        <v>839</v>
      </c>
      <c r="B278" s="28" t="s">
        <v>840</v>
      </c>
      <c r="C278" s="14">
        <v>24</v>
      </c>
      <c r="D278" s="14">
        <v>9</v>
      </c>
      <c r="E278" s="29">
        <v>1.6666666666666701</v>
      </c>
      <c r="F278" s="14">
        <v>0</v>
      </c>
      <c r="G278" s="14">
        <v>0</v>
      </c>
      <c r="H278" s="14">
        <v>6</v>
      </c>
      <c r="I278" s="14">
        <v>6</v>
      </c>
      <c r="J278" s="14">
        <v>2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2">
        <v>2</v>
      </c>
    </row>
    <row r="279" spans="1:16" ht="22.5" x14ac:dyDescent="0.25">
      <c r="A279" s="28" t="s">
        <v>841</v>
      </c>
      <c r="B279" s="28" t="s">
        <v>842</v>
      </c>
      <c r="C279" s="14">
        <v>3</v>
      </c>
      <c r="D279" s="14">
        <v>3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843</v>
      </c>
      <c r="B280" s="28" t="s">
        <v>844</v>
      </c>
      <c r="C280" s="14">
        <v>1</v>
      </c>
      <c r="D280" s="14">
        <v>1</v>
      </c>
      <c r="E280" s="29">
        <v>0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1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865</v>
      </c>
      <c r="B291" s="28" t="s">
        <v>866</v>
      </c>
      <c r="C291" s="14">
        <v>27</v>
      </c>
      <c r="D291" s="14">
        <v>17</v>
      </c>
      <c r="E291" s="29">
        <v>0.58823529411764697</v>
      </c>
      <c r="F291" s="14">
        <v>0</v>
      </c>
      <c r="G291" s="14">
        <v>0</v>
      </c>
      <c r="H291" s="14">
        <v>4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3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871</v>
      </c>
      <c r="B294" s="28" t="s">
        <v>872</v>
      </c>
      <c r="C294" s="14">
        <v>7</v>
      </c>
      <c r="D294" s="14">
        <v>13</v>
      </c>
      <c r="E294" s="29">
        <v>-0.46153846153846101</v>
      </c>
      <c r="F294" s="14">
        <v>0</v>
      </c>
      <c r="G294" s="14">
        <v>1</v>
      </c>
      <c r="H294" s="14">
        <v>3</v>
      </c>
      <c r="I294" s="14">
        <v>2</v>
      </c>
      <c r="J294" s="14">
        <v>1</v>
      </c>
      <c r="K294" s="14">
        <v>1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905</v>
      </c>
      <c r="B312" s="182"/>
      <c r="C312" s="25">
        <v>8</v>
      </c>
      <c r="D312" s="25">
        <v>7</v>
      </c>
      <c r="E312" s="26">
        <v>0.14285714285714299</v>
      </c>
      <c r="F312" s="25">
        <v>0</v>
      </c>
      <c r="G312" s="25">
        <v>0</v>
      </c>
      <c r="H312" s="25">
        <v>2</v>
      </c>
      <c r="I312" s="25">
        <v>1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2</v>
      </c>
      <c r="D313" s="14">
        <v>7</v>
      </c>
      <c r="E313" s="29">
        <v>-0.71428571428571397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910</v>
      </c>
      <c r="B315" s="28" t="s">
        <v>911</v>
      </c>
      <c r="C315" s="14">
        <v>6</v>
      </c>
      <c r="D315" s="14">
        <v>0</v>
      </c>
      <c r="E315" s="29">
        <v>0</v>
      </c>
      <c r="F315" s="14">
        <v>0</v>
      </c>
      <c r="G315" s="14">
        <v>0</v>
      </c>
      <c r="H315" s="14">
        <v>2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916</v>
      </c>
      <c r="B318" s="182"/>
      <c r="C318" s="25">
        <v>33</v>
      </c>
      <c r="D318" s="25">
        <v>0</v>
      </c>
      <c r="E318" s="26">
        <v>0</v>
      </c>
      <c r="F318" s="25">
        <v>1</v>
      </c>
      <c r="G318" s="25">
        <v>1</v>
      </c>
      <c r="H318" s="25">
        <v>6</v>
      </c>
      <c r="I318" s="25">
        <v>4</v>
      </c>
      <c r="J318" s="25">
        <v>0</v>
      </c>
      <c r="K318" s="25">
        <v>0</v>
      </c>
      <c r="L318" s="25">
        <v>0</v>
      </c>
      <c r="M318" s="25">
        <v>0</v>
      </c>
      <c r="N318" s="25">
        <v>26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33</v>
      </c>
      <c r="D319" s="14">
        <v>0</v>
      </c>
      <c r="E319" s="29">
        <v>0</v>
      </c>
      <c r="F319" s="14">
        <v>1</v>
      </c>
      <c r="G319" s="14">
        <v>1</v>
      </c>
      <c r="H319" s="14">
        <v>6</v>
      </c>
      <c r="I319" s="14">
        <v>4</v>
      </c>
      <c r="J319" s="14">
        <v>0</v>
      </c>
      <c r="K319" s="14">
        <v>0</v>
      </c>
      <c r="L319" s="14">
        <v>0</v>
      </c>
      <c r="M319" s="14">
        <v>0</v>
      </c>
      <c r="N319" s="14">
        <v>26</v>
      </c>
      <c r="O319" s="14">
        <v>0</v>
      </c>
      <c r="P319" s="22">
        <v>0</v>
      </c>
    </row>
    <row r="320" spans="1:16" x14ac:dyDescent="0.25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924</v>
      </c>
      <c r="B323" s="182"/>
      <c r="C323" s="25">
        <v>8014</v>
      </c>
      <c r="D323" s="25">
        <v>5118</v>
      </c>
      <c r="E323" s="26">
        <v>0.56584603360687802</v>
      </c>
      <c r="F323" s="25">
        <v>241</v>
      </c>
      <c r="G323" s="25">
        <v>51</v>
      </c>
      <c r="H323" s="25">
        <v>638</v>
      </c>
      <c r="I323" s="25">
        <v>364</v>
      </c>
      <c r="J323" s="25">
        <v>8</v>
      </c>
      <c r="K323" s="25">
        <v>2</v>
      </c>
      <c r="L323" s="25">
        <v>0</v>
      </c>
      <c r="M323" s="25">
        <v>0</v>
      </c>
      <c r="N323" s="25">
        <v>12</v>
      </c>
      <c r="O323" s="25">
        <v>0</v>
      </c>
      <c r="P323" s="27">
        <v>237</v>
      </c>
    </row>
    <row r="324" spans="1:16" x14ac:dyDescent="0.25">
      <c r="A324" s="28" t="s">
        <v>925</v>
      </c>
      <c r="B324" s="28" t="s">
        <v>926</v>
      </c>
      <c r="C324" s="14">
        <v>8014</v>
      </c>
      <c r="D324" s="14">
        <v>5118</v>
      </c>
      <c r="E324" s="29">
        <v>0.56584603360687802</v>
      </c>
      <c r="F324" s="14">
        <v>241</v>
      </c>
      <c r="G324" s="14">
        <v>51</v>
      </c>
      <c r="H324" s="14">
        <v>638</v>
      </c>
      <c r="I324" s="14">
        <v>364</v>
      </c>
      <c r="J324" s="14">
        <v>8</v>
      </c>
      <c r="K324" s="14">
        <v>2</v>
      </c>
      <c r="L324" s="14">
        <v>0</v>
      </c>
      <c r="M324" s="14">
        <v>0</v>
      </c>
      <c r="N324" s="14">
        <v>12</v>
      </c>
      <c r="O324" s="14">
        <v>0</v>
      </c>
      <c r="P324" s="22">
        <v>237</v>
      </c>
    </row>
    <row r="325" spans="1:16" x14ac:dyDescent="0.25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956</v>
      </c>
      <c r="B341" s="184"/>
      <c r="C341" s="30">
        <v>40956</v>
      </c>
      <c r="D341" s="30">
        <v>40721</v>
      </c>
      <c r="E341" s="31">
        <v>5.7709781193978496E-3</v>
      </c>
      <c r="F341" s="30">
        <v>3151</v>
      </c>
      <c r="G341" s="30">
        <v>1487</v>
      </c>
      <c r="H341" s="30">
        <v>4474</v>
      </c>
      <c r="I341" s="30">
        <v>3098</v>
      </c>
      <c r="J341" s="30">
        <v>85</v>
      </c>
      <c r="K341" s="30">
        <v>63</v>
      </c>
      <c r="L341" s="30">
        <v>13</v>
      </c>
      <c r="M341" s="30">
        <v>10</v>
      </c>
      <c r="N341" s="30">
        <v>91</v>
      </c>
      <c r="O341" s="30">
        <v>17</v>
      </c>
      <c r="P341" s="30">
        <v>3564</v>
      </c>
    </row>
    <row r="342" spans="1:16" x14ac:dyDescent="0.25">
      <c r="A342" s="6"/>
    </row>
  </sheetData>
  <sheetProtection algorithmName="SHA-512" hashValue="merlkNL12wefTFQAhn6mmn3ENCuqNcNF5mnb/Lbt0RWUcFtDZ6Ey0d2j3d83idrPPzW+MsU9nxW6PYSpxPQV9w==" saltValue="6kZjvBoNHXYzxoNcogl7m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5" t="s">
        <v>959</v>
      </c>
      <c r="B5" s="13" t="s">
        <v>960</v>
      </c>
      <c r="C5" s="22">
        <v>0</v>
      </c>
    </row>
    <row r="6" spans="1:3" x14ac:dyDescent="0.25">
      <c r="A6" s="177"/>
      <c r="B6" s="13" t="s">
        <v>334</v>
      </c>
      <c r="C6" s="22">
        <v>81</v>
      </c>
    </row>
    <row r="7" spans="1:3" x14ac:dyDescent="0.25">
      <c r="A7" s="177"/>
      <c r="B7" s="13" t="s">
        <v>961</v>
      </c>
      <c r="C7" s="22">
        <v>23</v>
      </c>
    </row>
    <row r="8" spans="1:3" x14ac:dyDescent="0.25">
      <c r="A8" s="177"/>
      <c r="B8" s="13" t="s">
        <v>962</v>
      </c>
      <c r="C8" s="22">
        <v>3</v>
      </c>
    </row>
    <row r="9" spans="1:3" x14ac:dyDescent="0.25">
      <c r="A9" s="177"/>
      <c r="B9" s="13" t="s">
        <v>963</v>
      </c>
      <c r="C9" s="22">
        <v>82</v>
      </c>
    </row>
    <row r="10" spans="1:3" x14ac:dyDescent="0.25">
      <c r="A10" s="177"/>
      <c r="B10" s="13" t="s">
        <v>964</v>
      </c>
      <c r="C10" s="22">
        <v>112</v>
      </c>
    </row>
    <row r="11" spans="1:3" x14ac:dyDescent="0.25">
      <c r="A11" s="177"/>
      <c r="B11" s="13" t="s">
        <v>965</v>
      </c>
      <c r="C11" s="22">
        <v>290</v>
      </c>
    </row>
    <row r="12" spans="1:3" x14ac:dyDescent="0.25">
      <c r="A12" s="177"/>
      <c r="B12" s="13" t="s">
        <v>518</v>
      </c>
      <c r="C12" s="22">
        <v>58</v>
      </c>
    </row>
    <row r="13" spans="1:3" x14ac:dyDescent="0.25">
      <c r="A13" s="177"/>
      <c r="B13" s="13" t="s">
        <v>966</v>
      </c>
      <c r="C13" s="22">
        <v>10</v>
      </c>
    </row>
    <row r="14" spans="1:3" x14ac:dyDescent="0.25">
      <c r="A14" s="177"/>
      <c r="B14" s="13" t="s">
        <v>967</v>
      </c>
      <c r="C14" s="22">
        <v>0</v>
      </c>
    </row>
    <row r="15" spans="1:3" x14ac:dyDescent="0.25">
      <c r="A15" s="177"/>
      <c r="B15" s="13" t="s">
        <v>651</v>
      </c>
      <c r="C15" s="22">
        <v>0</v>
      </c>
    </row>
    <row r="16" spans="1:3" x14ac:dyDescent="0.25">
      <c r="A16" s="177"/>
      <c r="B16" s="13" t="s">
        <v>968</v>
      </c>
      <c r="C16" s="22">
        <v>12</v>
      </c>
    </row>
    <row r="17" spans="1:3" x14ac:dyDescent="0.25">
      <c r="A17" s="177"/>
      <c r="B17" s="13" t="s">
        <v>969</v>
      </c>
      <c r="C17" s="22">
        <v>55</v>
      </c>
    </row>
    <row r="18" spans="1:3" x14ac:dyDescent="0.25">
      <c r="A18" s="177"/>
      <c r="B18" s="13" t="s">
        <v>970</v>
      </c>
      <c r="C18" s="22">
        <v>35</v>
      </c>
    </row>
    <row r="19" spans="1:3" x14ac:dyDescent="0.25">
      <c r="A19" s="176"/>
      <c r="B19" s="13" t="s">
        <v>111</v>
      </c>
      <c r="C19" s="22">
        <v>109</v>
      </c>
    </row>
    <row r="20" spans="1:3" x14ac:dyDescent="0.25">
      <c r="A20" s="175" t="s">
        <v>971</v>
      </c>
      <c r="B20" s="13" t="s">
        <v>972</v>
      </c>
      <c r="C20" s="22">
        <v>19</v>
      </c>
    </row>
    <row r="21" spans="1:3" x14ac:dyDescent="0.25">
      <c r="A21" s="176"/>
      <c r="B21" s="13" t="s">
        <v>973</v>
      </c>
      <c r="C21" s="22">
        <v>0</v>
      </c>
    </row>
    <row r="22" spans="1:3" x14ac:dyDescent="0.25">
      <c r="A22" s="175" t="s">
        <v>974</v>
      </c>
      <c r="B22" s="13" t="s">
        <v>975</v>
      </c>
      <c r="C22" s="22">
        <v>440</v>
      </c>
    </row>
    <row r="23" spans="1:3" x14ac:dyDescent="0.25">
      <c r="A23" s="177"/>
      <c r="B23" s="13" t="s">
        <v>976</v>
      </c>
      <c r="C23" s="22">
        <v>297</v>
      </c>
    </row>
    <row r="24" spans="1:3" x14ac:dyDescent="0.25">
      <c r="A24" s="176"/>
      <c r="B24" s="13" t="s">
        <v>977</v>
      </c>
      <c r="C24" s="22">
        <v>391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2">
        <v>655</v>
      </c>
    </row>
    <row r="29" spans="1:3" x14ac:dyDescent="0.25">
      <c r="A29" s="175" t="s">
        <v>980</v>
      </c>
      <c r="B29" s="13" t="s">
        <v>981</v>
      </c>
      <c r="C29" s="22">
        <v>9</v>
      </c>
    </row>
    <row r="30" spans="1:3" x14ac:dyDescent="0.25">
      <c r="A30" s="177"/>
      <c r="B30" s="13" t="s">
        <v>982</v>
      </c>
      <c r="C30" s="22">
        <v>77</v>
      </c>
    </row>
    <row r="31" spans="1:3" x14ac:dyDescent="0.25">
      <c r="A31" s="177"/>
      <c r="B31" s="13" t="s">
        <v>983</v>
      </c>
      <c r="C31" s="22">
        <v>0</v>
      </c>
    </row>
    <row r="32" spans="1:3" x14ac:dyDescent="0.25">
      <c r="A32" s="176"/>
      <c r="B32" s="13" t="s">
        <v>984</v>
      </c>
      <c r="C32" s="22">
        <v>5</v>
      </c>
    </row>
    <row r="33" spans="1:3" x14ac:dyDescent="0.25">
      <c r="A33" s="12" t="s">
        <v>985</v>
      </c>
      <c r="B33" s="16"/>
      <c r="C33" s="22">
        <v>35</v>
      </c>
    </row>
    <row r="34" spans="1:3" x14ac:dyDescent="0.25">
      <c r="A34" s="12" t="s">
        <v>986</v>
      </c>
      <c r="B34" s="16"/>
      <c r="C34" s="22">
        <v>419</v>
      </c>
    </row>
    <row r="35" spans="1:3" x14ac:dyDescent="0.25">
      <c r="A35" s="12" t="s">
        <v>987</v>
      </c>
      <c r="B35" s="16"/>
      <c r="C35" s="22">
        <v>86</v>
      </c>
    </row>
    <row r="36" spans="1:3" x14ac:dyDescent="0.25">
      <c r="A36" s="12" t="s">
        <v>988</v>
      </c>
      <c r="B36" s="16"/>
      <c r="C36" s="22">
        <v>0</v>
      </c>
    </row>
    <row r="37" spans="1:3" x14ac:dyDescent="0.25">
      <c r="A37" s="12" t="s">
        <v>989</v>
      </c>
      <c r="B37" s="16"/>
      <c r="C37" s="22">
        <v>14</v>
      </c>
    </row>
    <row r="38" spans="1:3" x14ac:dyDescent="0.25">
      <c r="A38" s="12" t="s">
        <v>990</v>
      </c>
      <c r="B38" s="16"/>
      <c r="C38" s="22">
        <v>9</v>
      </c>
    </row>
    <row r="39" spans="1:3" x14ac:dyDescent="0.25">
      <c r="A39" s="12" t="s">
        <v>977</v>
      </c>
      <c r="B39" s="16"/>
      <c r="C39" s="22">
        <v>82</v>
      </c>
    </row>
    <row r="40" spans="1:3" x14ac:dyDescent="0.25">
      <c r="A40" s="175" t="s">
        <v>991</v>
      </c>
      <c r="B40" s="13" t="s">
        <v>992</v>
      </c>
      <c r="C40" s="22">
        <v>38</v>
      </c>
    </row>
    <row r="41" spans="1:3" x14ac:dyDescent="0.25">
      <c r="A41" s="177"/>
      <c r="B41" s="13" t="s">
        <v>993</v>
      </c>
      <c r="C41" s="22">
        <v>12</v>
      </c>
    </row>
    <row r="42" spans="1:3" x14ac:dyDescent="0.25">
      <c r="A42" s="177"/>
      <c r="B42" s="13" t="s">
        <v>994</v>
      </c>
      <c r="C42" s="22">
        <v>6</v>
      </c>
    </row>
    <row r="43" spans="1:3" x14ac:dyDescent="0.25">
      <c r="A43" s="177"/>
      <c r="B43" s="13" t="s">
        <v>995</v>
      </c>
      <c r="C43" s="22">
        <v>0</v>
      </c>
    </row>
    <row r="44" spans="1:3" x14ac:dyDescent="0.25">
      <c r="A44" s="176"/>
      <c r="B44" s="13" t="s">
        <v>996</v>
      </c>
      <c r="C44" s="22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2">
        <v>42</v>
      </c>
    </row>
    <row r="49" spans="1:3" x14ac:dyDescent="0.25">
      <c r="A49" s="175" t="s">
        <v>81</v>
      </c>
      <c r="B49" s="13" t="s">
        <v>998</v>
      </c>
      <c r="C49" s="22">
        <v>112</v>
      </c>
    </row>
    <row r="50" spans="1:3" x14ac:dyDescent="0.25">
      <c r="A50" s="176"/>
      <c r="B50" s="13" t="s">
        <v>999</v>
      </c>
      <c r="C50" s="22">
        <v>397</v>
      </c>
    </row>
    <row r="51" spans="1:3" x14ac:dyDescent="0.25">
      <c r="A51" s="175" t="s">
        <v>1000</v>
      </c>
      <c r="B51" s="13" t="s">
        <v>1001</v>
      </c>
      <c r="C51" s="22">
        <v>0</v>
      </c>
    </row>
    <row r="52" spans="1:3" x14ac:dyDescent="0.25">
      <c r="A52" s="176"/>
      <c r="B52" s="13" t="s">
        <v>1002</v>
      </c>
      <c r="C52" s="22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5" t="s">
        <v>245</v>
      </c>
      <c r="B56" s="13" t="s">
        <v>20</v>
      </c>
      <c r="C56" s="22">
        <v>1947</v>
      </c>
    </row>
    <row r="57" spans="1:3" x14ac:dyDescent="0.25">
      <c r="A57" s="177"/>
      <c r="B57" s="13" t="s">
        <v>1004</v>
      </c>
      <c r="C57" s="22">
        <v>193</v>
      </c>
    </row>
    <row r="58" spans="1:3" x14ac:dyDescent="0.25">
      <c r="A58" s="177"/>
      <c r="B58" s="13" t="s">
        <v>1005</v>
      </c>
      <c r="C58" s="22">
        <v>200</v>
      </c>
    </row>
    <row r="59" spans="1:3" x14ac:dyDescent="0.25">
      <c r="A59" s="177"/>
      <c r="B59" s="13" t="s">
        <v>1006</v>
      </c>
      <c r="C59" s="22">
        <v>677</v>
      </c>
    </row>
    <row r="60" spans="1:3" x14ac:dyDescent="0.25">
      <c r="A60" s="176"/>
      <c r="B60" s="13" t="s">
        <v>1007</v>
      </c>
      <c r="C60" s="22">
        <v>75</v>
      </c>
    </row>
    <row r="61" spans="1:3" x14ac:dyDescent="0.25">
      <c r="A61" s="175" t="s">
        <v>1008</v>
      </c>
      <c r="B61" s="13" t="s">
        <v>1009</v>
      </c>
      <c r="C61" s="22">
        <v>802</v>
      </c>
    </row>
    <row r="62" spans="1:3" x14ac:dyDescent="0.25">
      <c r="A62" s="177"/>
      <c r="B62" s="13" t="s">
        <v>1010</v>
      </c>
      <c r="C62" s="22">
        <v>288</v>
      </c>
    </row>
    <row r="63" spans="1:3" x14ac:dyDescent="0.25">
      <c r="A63" s="177"/>
      <c r="B63" s="13" t="s">
        <v>1011</v>
      </c>
      <c r="C63" s="22">
        <v>39</v>
      </c>
    </row>
    <row r="64" spans="1:3" x14ac:dyDescent="0.25">
      <c r="A64" s="177"/>
      <c r="B64" s="13" t="s">
        <v>1012</v>
      </c>
      <c r="C64" s="22">
        <v>559</v>
      </c>
    </row>
    <row r="65" spans="1:3" x14ac:dyDescent="0.25">
      <c r="A65" s="176"/>
      <c r="B65" s="13" t="s">
        <v>1007</v>
      </c>
      <c r="C65" s="22">
        <v>45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2">
        <v>262</v>
      </c>
    </row>
    <row r="70" spans="1:3" x14ac:dyDescent="0.25">
      <c r="A70" s="12" t="s">
        <v>1015</v>
      </c>
      <c r="B70" s="16"/>
      <c r="C70" s="22">
        <v>138</v>
      </c>
    </row>
    <row r="71" spans="1:3" x14ac:dyDescent="0.25">
      <c r="A71" s="12" t="s">
        <v>1016</v>
      </c>
      <c r="B71" s="16"/>
      <c r="C71" s="22">
        <v>1809</v>
      </c>
    </row>
    <row r="72" spans="1:3" x14ac:dyDescent="0.25">
      <c r="A72" s="175" t="s">
        <v>1017</v>
      </c>
      <c r="B72" s="13" t="s">
        <v>1018</v>
      </c>
      <c r="C72" s="22">
        <v>0</v>
      </c>
    </row>
    <row r="73" spans="1:3" x14ac:dyDescent="0.25">
      <c r="A73" s="176"/>
      <c r="B73" s="13" t="s">
        <v>1019</v>
      </c>
      <c r="C73" s="22">
        <v>26</v>
      </c>
    </row>
    <row r="74" spans="1:3" x14ac:dyDescent="0.25">
      <c r="A74" s="12" t="s">
        <v>1020</v>
      </c>
      <c r="B74" s="16"/>
      <c r="C74" s="22">
        <v>0</v>
      </c>
    </row>
    <row r="75" spans="1:3" x14ac:dyDescent="0.25">
      <c r="A75" s="12" t="s">
        <v>1021</v>
      </c>
      <c r="B75" s="16"/>
      <c r="C75" s="22">
        <v>0</v>
      </c>
    </row>
    <row r="76" spans="1:3" x14ac:dyDescent="0.25">
      <c r="A76" s="12" t="s">
        <v>1022</v>
      </c>
      <c r="B76" s="16"/>
      <c r="C76" s="22">
        <v>0</v>
      </c>
    </row>
    <row r="77" spans="1:3" x14ac:dyDescent="0.25">
      <c r="A77" s="12" t="s">
        <v>1023</v>
      </c>
      <c r="B77" s="16"/>
      <c r="C77" s="22">
        <v>2</v>
      </c>
    </row>
    <row r="78" spans="1:3" x14ac:dyDescent="0.25">
      <c r="A78" s="12" t="s">
        <v>1024</v>
      </c>
      <c r="B78" s="16"/>
      <c r="C78" s="22">
        <v>0</v>
      </c>
    </row>
    <row r="79" spans="1:3" x14ac:dyDescent="0.25">
      <c r="A79" s="12" t="s">
        <v>1025</v>
      </c>
      <c r="B79" s="16"/>
      <c r="C79" s="22">
        <v>0</v>
      </c>
    </row>
    <row r="80" spans="1:3" x14ac:dyDescent="0.25">
      <c r="A80" s="6"/>
    </row>
  </sheetData>
  <sheetProtection algorithmName="SHA-512" hashValue="Z2bszbCz+SGMfsegVgibROKjwlmkNfaT5vpIJ6BGZRoISPUxI4+3nyLlaUb7ljpmg7MegpZgqZ5ecp/Xjy6XKQ==" saltValue="OdxXp/Ifz9HBgUs0OkfLp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66</v>
      </c>
    </row>
    <row r="6" spans="1:3" x14ac:dyDescent="0.25">
      <c r="A6" s="188"/>
      <c r="B6" s="36" t="s">
        <v>304</v>
      </c>
      <c r="C6" s="37">
        <v>411</v>
      </c>
    </row>
    <row r="7" spans="1:3" x14ac:dyDescent="0.25">
      <c r="A7" s="188"/>
      <c r="B7" s="36" t="s">
        <v>1030</v>
      </c>
      <c r="C7" s="37">
        <v>98</v>
      </c>
    </row>
    <row r="8" spans="1:3" x14ac:dyDescent="0.25">
      <c r="A8" s="188"/>
      <c r="B8" s="36" t="s">
        <v>1031</v>
      </c>
      <c r="C8" s="37">
        <v>3</v>
      </c>
    </row>
    <row r="9" spans="1:3" x14ac:dyDescent="0.25">
      <c r="A9" s="188"/>
      <c r="B9" s="36" t="s">
        <v>1032</v>
      </c>
      <c r="C9" s="37">
        <v>3</v>
      </c>
    </row>
    <row r="10" spans="1:3" x14ac:dyDescent="0.25">
      <c r="A10" s="188"/>
      <c r="B10" s="36" t="s">
        <v>1033</v>
      </c>
      <c r="C10" s="37">
        <v>3</v>
      </c>
    </row>
    <row r="11" spans="1:3" x14ac:dyDescent="0.25">
      <c r="A11" s="189"/>
      <c r="B11" s="36" t="s">
        <v>1034</v>
      </c>
      <c r="C11" s="37">
        <v>0</v>
      </c>
    </row>
    <row r="12" spans="1:3" x14ac:dyDescent="0.25">
      <c r="A12" s="187" t="s">
        <v>1035</v>
      </c>
      <c r="B12" s="36" t="s">
        <v>65</v>
      </c>
      <c r="C12" s="37">
        <v>121</v>
      </c>
    </row>
    <row r="13" spans="1:3" x14ac:dyDescent="0.25">
      <c r="A13" s="188"/>
      <c r="B13" s="36" t="s">
        <v>1036</v>
      </c>
      <c r="C13" s="37">
        <v>43</v>
      </c>
    </row>
    <row r="14" spans="1:3" x14ac:dyDescent="0.25">
      <c r="A14" s="188"/>
      <c r="B14" s="36" t="s">
        <v>1037</v>
      </c>
      <c r="C14" s="37">
        <v>38</v>
      </c>
    </row>
    <row r="15" spans="1:3" x14ac:dyDescent="0.25">
      <c r="A15" s="189"/>
      <c r="B15" s="36" t="s">
        <v>1038</v>
      </c>
      <c r="C15" s="37">
        <v>40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9</v>
      </c>
    </row>
    <row r="20" spans="1:3" x14ac:dyDescent="0.25">
      <c r="A20" s="35" t="s">
        <v>1041</v>
      </c>
      <c r="B20" s="38"/>
      <c r="C20" s="37">
        <v>26</v>
      </c>
    </row>
    <row r="21" spans="1:3" x14ac:dyDescent="0.25">
      <c r="A21" s="35" t="s">
        <v>1042</v>
      </c>
      <c r="B21" s="38"/>
      <c r="C21" s="37">
        <v>23</v>
      </c>
    </row>
    <row r="22" spans="1:3" x14ac:dyDescent="0.25">
      <c r="A22" s="35" t="s">
        <v>1043</v>
      </c>
      <c r="B22" s="38"/>
      <c r="C22" s="37">
        <v>41</v>
      </c>
    </row>
    <row r="23" spans="1:3" x14ac:dyDescent="0.25">
      <c r="A23" s="35" t="s">
        <v>1044</v>
      </c>
      <c r="B23" s="38"/>
      <c r="C23" s="37">
        <v>68</v>
      </c>
    </row>
    <row r="24" spans="1:3" x14ac:dyDescent="0.25">
      <c r="A24" s="35" t="s">
        <v>1045</v>
      </c>
      <c r="B24" s="38"/>
      <c r="C24" s="37">
        <v>18</v>
      </c>
    </row>
    <row r="25" spans="1:3" x14ac:dyDescent="0.25">
      <c r="A25" s="35" t="s">
        <v>1046</v>
      </c>
      <c r="B25" s="38"/>
      <c r="C25" s="37">
        <v>12</v>
      </c>
    </row>
    <row r="26" spans="1:3" x14ac:dyDescent="0.25">
      <c r="A26" s="35" t="s">
        <v>1047</v>
      </c>
      <c r="B26" s="38"/>
      <c r="C26" s="37">
        <v>0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0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5</v>
      </c>
    </row>
    <row r="33" spans="1:6" x14ac:dyDescent="0.25">
      <c r="A33" s="35" t="s">
        <v>1052</v>
      </c>
      <c r="B33" s="38"/>
      <c r="C33" s="37">
        <v>6</v>
      </c>
    </row>
    <row r="34" spans="1:6" x14ac:dyDescent="0.25">
      <c r="A34" s="35" t="s">
        <v>1053</v>
      </c>
      <c r="B34" s="38"/>
      <c r="C34" s="37">
        <v>35</v>
      </c>
    </row>
    <row r="35" spans="1:6" x14ac:dyDescent="0.25">
      <c r="A35" s="35" t="s">
        <v>1054</v>
      </c>
      <c r="B35" s="38"/>
      <c r="C35" s="37">
        <v>35</v>
      </c>
    </row>
    <row r="36" spans="1:6" x14ac:dyDescent="0.25">
      <c r="A36" s="35" t="s">
        <v>1055</v>
      </c>
      <c r="B36" s="38"/>
      <c r="C36" s="37">
        <v>5</v>
      </c>
    </row>
    <row r="37" spans="1:6" x14ac:dyDescent="0.25">
      <c r="A37" s="35" t="s">
        <v>1056</v>
      </c>
      <c r="B37" s="38"/>
      <c r="C37" s="37">
        <v>19</v>
      </c>
    </row>
    <row r="38" spans="1:6" x14ac:dyDescent="0.25">
      <c r="A38" s="35" t="s">
        <v>1057</v>
      </c>
      <c r="B38" s="38"/>
      <c r="C38" s="37">
        <v>11</v>
      </c>
    </row>
    <row r="39" spans="1:6" x14ac:dyDescent="0.25">
      <c r="A39" s="35" t="s">
        <v>1058</v>
      </c>
      <c r="B39" s="38"/>
      <c r="C39" s="37">
        <v>0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0</v>
      </c>
    </row>
    <row r="44" spans="1:6" x14ac:dyDescent="0.25">
      <c r="A44" s="35" t="s">
        <v>114</v>
      </c>
      <c r="B44" s="38"/>
      <c r="C44" s="37">
        <v>0</v>
      </c>
    </row>
    <row r="45" spans="1:6" x14ac:dyDescent="0.25">
      <c r="A45" s="35" t="s">
        <v>1060</v>
      </c>
      <c r="B45" s="38"/>
      <c r="C45" s="37">
        <v>0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42">
        <v>3</v>
      </c>
      <c r="D48" s="42">
        <v>3</v>
      </c>
      <c r="E48" s="42">
        <v>3</v>
      </c>
      <c r="F48" s="37">
        <v>0</v>
      </c>
    </row>
    <row r="49" spans="1:6" x14ac:dyDescent="0.25">
      <c r="A49" s="191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25">
      <c r="A50" s="191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25">
      <c r="A51" s="191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25">
      <c r="A52" s="191"/>
      <c r="B52" s="41" t="s">
        <v>334</v>
      </c>
      <c r="C52" s="42">
        <v>9</v>
      </c>
      <c r="D52" s="42">
        <v>8</v>
      </c>
      <c r="E52" s="42">
        <v>5</v>
      </c>
      <c r="F52" s="37">
        <v>3</v>
      </c>
    </row>
    <row r="53" spans="1:6" x14ac:dyDescent="0.25">
      <c r="A53" s="191"/>
      <c r="B53" s="41" t="s">
        <v>1067</v>
      </c>
      <c r="C53" s="42">
        <v>98</v>
      </c>
      <c r="D53" s="42">
        <v>67</v>
      </c>
      <c r="E53" s="42">
        <v>23</v>
      </c>
      <c r="F53" s="37">
        <v>18</v>
      </c>
    </row>
    <row r="54" spans="1:6" x14ac:dyDescent="0.25">
      <c r="A54" s="191"/>
      <c r="B54" s="41" t="s">
        <v>1068</v>
      </c>
      <c r="C54" s="42">
        <v>0</v>
      </c>
      <c r="D54" s="42">
        <v>0</v>
      </c>
      <c r="E54" s="42">
        <v>0</v>
      </c>
      <c r="F54" s="37">
        <v>0</v>
      </c>
    </row>
    <row r="55" spans="1:6" x14ac:dyDescent="0.25">
      <c r="A55" s="191"/>
      <c r="B55" s="41" t="s">
        <v>1069</v>
      </c>
      <c r="C55" s="42">
        <v>4</v>
      </c>
      <c r="D55" s="42">
        <v>2</v>
      </c>
      <c r="E55" s="42">
        <v>2</v>
      </c>
      <c r="F55" s="37">
        <v>0</v>
      </c>
    </row>
    <row r="56" spans="1:6" x14ac:dyDescent="0.25">
      <c r="A56" s="191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25">
      <c r="A57" s="191"/>
      <c r="B57" s="41" t="s">
        <v>1071</v>
      </c>
      <c r="C57" s="17"/>
      <c r="D57" s="17"/>
      <c r="E57" s="17"/>
      <c r="F57" s="23"/>
    </row>
    <row r="58" spans="1:6" x14ac:dyDescent="0.25">
      <c r="A58" s="191"/>
      <c r="B58" s="41" t="s">
        <v>1072</v>
      </c>
      <c r="C58" s="17"/>
      <c r="D58" s="17"/>
      <c r="E58" s="17"/>
      <c r="F58" s="23"/>
    </row>
    <row r="59" spans="1:6" x14ac:dyDescent="0.25">
      <c r="A59" s="191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25">
      <c r="A60" s="191"/>
      <c r="B60" s="41" t="s">
        <v>405</v>
      </c>
      <c r="C60" s="42">
        <v>3</v>
      </c>
      <c r="D60" s="42">
        <v>2</v>
      </c>
      <c r="E60" s="42">
        <v>0</v>
      </c>
      <c r="F60" s="37">
        <v>0</v>
      </c>
    </row>
    <row r="61" spans="1:6" x14ac:dyDescent="0.25">
      <c r="A61" s="191"/>
      <c r="B61" s="41" t="s">
        <v>1074</v>
      </c>
      <c r="C61" s="42">
        <v>3</v>
      </c>
      <c r="D61" s="42">
        <v>0</v>
      </c>
      <c r="E61" s="42">
        <v>0</v>
      </c>
      <c r="F61" s="37">
        <v>0</v>
      </c>
    </row>
    <row r="62" spans="1:6" x14ac:dyDescent="0.25">
      <c r="A62" s="191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25">
      <c r="A63" s="191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25">
      <c r="A64" s="191"/>
      <c r="B64" s="41" t="s">
        <v>1077</v>
      </c>
      <c r="C64" s="42">
        <v>26</v>
      </c>
      <c r="D64" s="42">
        <v>21</v>
      </c>
      <c r="E64" s="42">
        <v>12</v>
      </c>
      <c r="F64" s="37">
        <v>9</v>
      </c>
    </row>
    <row r="65" spans="1:6" x14ac:dyDescent="0.25">
      <c r="A65" s="191"/>
      <c r="B65" s="41" t="s">
        <v>1078</v>
      </c>
      <c r="C65" s="42">
        <v>23</v>
      </c>
      <c r="D65" s="42">
        <v>19</v>
      </c>
      <c r="E65" s="42">
        <v>9</v>
      </c>
      <c r="F65" s="37">
        <v>7</v>
      </c>
    </row>
    <row r="66" spans="1:6" x14ac:dyDescent="0.25">
      <c r="A66" s="192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25">
      <c r="A67" s="185" t="s">
        <v>1080</v>
      </c>
      <c r="B67" s="186"/>
      <c r="C67" s="43">
        <v>169</v>
      </c>
      <c r="D67" s="43">
        <v>122</v>
      </c>
      <c r="E67" s="43">
        <v>54</v>
      </c>
      <c r="F67" s="43">
        <v>37</v>
      </c>
    </row>
    <row r="68" spans="1:6" x14ac:dyDescent="0.25">
      <c r="A68" s="190" t="s">
        <v>974</v>
      </c>
      <c r="B68" s="41" t="s">
        <v>1081</v>
      </c>
      <c r="C68" s="42">
        <v>34</v>
      </c>
      <c r="D68" s="42">
        <v>23</v>
      </c>
      <c r="E68" s="42">
        <v>8</v>
      </c>
      <c r="F68" s="37">
        <v>0</v>
      </c>
    </row>
    <row r="69" spans="1:6" x14ac:dyDescent="0.25">
      <c r="A69" s="191"/>
      <c r="B69" s="41" t="s">
        <v>1082</v>
      </c>
      <c r="C69" s="42">
        <v>12</v>
      </c>
      <c r="D69" s="42">
        <v>4</v>
      </c>
      <c r="E69" s="42">
        <v>3</v>
      </c>
      <c r="F69" s="37">
        <v>0</v>
      </c>
    </row>
    <row r="70" spans="1:6" x14ac:dyDescent="0.25">
      <c r="A70" s="192"/>
      <c r="B70" s="41" t="s">
        <v>111</v>
      </c>
      <c r="C70" s="42">
        <v>23</v>
      </c>
      <c r="D70" s="42">
        <v>12</v>
      </c>
      <c r="E70" s="42">
        <v>8</v>
      </c>
      <c r="F70" s="37">
        <v>2</v>
      </c>
    </row>
    <row r="71" spans="1:6" x14ac:dyDescent="0.25">
      <c r="A71" s="185" t="s">
        <v>1083</v>
      </c>
      <c r="B71" s="186"/>
      <c r="C71" s="43">
        <v>69</v>
      </c>
      <c r="D71" s="43">
        <v>39</v>
      </c>
      <c r="E71" s="43">
        <v>19</v>
      </c>
      <c r="F71" s="43">
        <v>2</v>
      </c>
    </row>
    <row r="72" spans="1:6" x14ac:dyDescent="0.25">
      <c r="A72" s="6"/>
    </row>
  </sheetData>
  <sheetProtection algorithmName="SHA-512" hashValue="KJy3g8yw7ZfikmEH2l3WXiMWvpswBk7Vcp2I2jYC0Pw3SsQaWpGawzby/6J/67PTlXhC0XNKYCywK7bck0YiiA==" saltValue="UASVL1H+oEiFVsRwWCqD7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2" t="s">
        <v>1086</v>
      </c>
      <c r="B5" s="13" t="s">
        <v>1087</v>
      </c>
      <c r="C5" s="22">
        <v>1275</v>
      </c>
    </row>
    <row r="6" spans="1:3" x14ac:dyDescent="0.25">
      <c r="A6" s="173"/>
      <c r="B6" s="13" t="s">
        <v>1029</v>
      </c>
      <c r="C6" s="22">
        <v>569</v>
      </c>
    </row>
    <row r="7" spans="1:3" x14ac:dyDescent="0.25">
      <c r="A7" s="173"/>
      <c r="B7" s="13" t="s">
        <v>1088</v>
      </c>
      <c r="C7" s="22">
        <v>3882</v>
      </c>
    </row>
    <row r="8" spans="1:3" x14ac:dyDescent="0.25">
      <c r="A8" s="173"/>
      <c r="B8" s="13" t="s">
        <v>1089</v>
      </c>
      <c r="C8" s="22">
        <v>699</v>
      </c>
    </row>
    <row r="9" spans="1:3" x14ac:dyDescent="0.25">
      <c r="A9" s="173"/>
      <c r="B9" s="13" t="s">
        <v>1031</v>
      </c>
      <c r="C9" s="22">
        <v>5</v>
      </c>
    </row>
    <row r="10" spans="1:3" x14ac:dyDescent="0.25">
      <c r="A10" s="173"/>
      <c r="B10" s="13" t="s">
        <v>1032</v>
      </c>
      <c r="C10" s="22">
        <v>4</v>
      </c>
    </row>
    <row r="11" spans="1:3" x14ac:dyDescent="0.25">
      <c r="A11" s="173"/>
      <c r="B11" s="13" t="s">
        <v>1090</v>
      </c>
      <c r="C11" s="22">
        <v>3</v>
      </c>
    </row>
    <row r="12" spans="1:3" x14ac:dyDescent="0.25">
      <c r="A12" s="174"/>
      <c r="B12" s="13" t="s">
        <v>1091</v>
      </c>
      <c r="C12" s="22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2">
        <v>1079</v>
      </c>
    </row>
    <row r="17" spans="1:3" x14ac:dyDescent="0.25">
      <c r="A17" s="21" t="s">
        <v>1094</v>
      </c>
      <c r="B17" s="16"/>
      <c r="C17" s="22">
        <v>276</v>
      </c>
    </row>
    <row r="18" spans="1:3" x14ac:dyDescent="0.25">
      <c r="A18" s="21" t="s">
        <v>1095</v>
      </c>
      <c r="B18" s="16"/>
      <c r="C18" s="22">
        <v>460</v>
      </c>
    </row>
    <row r="19" spans="1:3" x14ac:dyDescent="0.25">
      <c r="A19" s="21" t="s">
        <v>1096</v>
      </c>
      <c r="B19" s="16"/>
      <c r="C19" s="22">
        <v>235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2">
        <v>14</v>
      </c>
    </row>
    <row r="24" spans="1:3" x14ac:dyDescent="0.25">
      <c r="A24" s="21" t="s">
        <v>1099</v>
      </c>
      <c r="B24" s="16"/>
      <c r="C24" s="22">
        <v>32</v>
      </c>
    </row>
    <row r="25" spans="1:3" x14ac:dyDescent="0.25">
      <c r="A25" s="21" t="s">
        <v>1100</v>
      </c>
      <c r="B25" s="16"/>
      <c r="C25" s="22">
        <v>0</v>
      </c>
    </row>
    <row r="26" spans="1:3" x14ac:dyDescent="0.25">
      <c r="A26" s="21" t="s">
        <v>1101</v>
      </c>
      <c r="B26" s="16"/>
      <c r="C26" s="22">
        <v>0</v>
      </c>
    </row>
    <row r="27" spans="1:3" x14ac:dyDescent="0.25">
      <c r="A27" s="21" t="s">
        <v>1102</v>
      </c>
      <c r="B27" s="16"/>
      <c r="C27" s="22">
        <v>2</v>
      </c>
    </row>
    <row r="28" spans="1:3" x14ac:dyDescent="0.25">
      <c r="A28" s="21" t="s">
        <v>1103</v>
      </c>
      <c r="B28" s="16"/>
      <c r="C28" s="23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>
        <v>0</v>
      </c>
    </row>
    <row r="33" spans="1:3" x14ac:dyDescent="0.25">
      <c r="A33" s="21" t="s">
        <v>1106</v>
      </c>
      <c r="B33" s="16"/>
      <c r="C33" s="22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2">
        <v>21</v>
      </c>
    </row>
    <row r="38" spans="1:3" x14ac:dyDescent="0.25">
      <c r="A38" s="21" t="s">
        <v>1108</v>
      </c>
      <c r="B38" s="16"/>
      <c r="C38" s="22">
        <v>194</v>
      </c>
    </row>
    <row r="39" spans="1:3" x14ac:dyDescent="0.25">
      <c r="A39" s="21" t="s">
        <v>1109</v>
      </c>
      <c r="B39" s="16"/>
      <c r="C39" s="22">
        <v>535</v>
      </c>
    </row>
    <row r="40" spans="1:3" x14ac:dyDescent="0.25">
      <c r="A40" s="21" t="s">
        <v>1110</v>
      </c>
      <c r="B40" s="16"/>
      <c r="C40" s="22">
        <v>91</v>
      </c>
    </row>
    <row r="41" spans="1:3" x14ac:dyDescent="0.25">
      <c r="A41" s="21" t="s">
        <v>1111</v>
      </c>
      <c r="B41" s="16"/>
      <c r="C41" s="22">
        <v>230</v>
      </c>
    </row>
    <row r="42" spans="1:3" x14ac:dyDescent="0.25">
      <c r="A42" s="21" t="s">
        <v>1112</v>
      </c>
      <c r="B42" s="16"/>
      <c r="C42" s="22">
        <v>214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2">
        <v>18</v>
      </c>
    </row>
    <row r="47" spans="1:3" x14ac:dyDescent="0.25">
      <c r="A47" s="21" t="s">
        <v>1115</v>
      </c>
      <c r="B47" s="16"/>
      <c r="C47" s="22">
        <v>0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2" t="s">
        <v>1117</v>
      </c>
      <c r="B51" s="13" t="s">
        <v>1118</v>
      </c>
      <c r="C51" s="22">
        <v>269</v>
      </c>
    </row>
    <row r="52" spans="1:6" x14ac:dyDescent="0.25">
      <c r="A52" s="173"/>
      <c r="B52" s="13" t="s">
        <v>1119</v>
      </c>
      <c r="C52" s="22">
        <v>460</v>
      </c>
    </row>
    <row r="53" spans="1:6" x14ac:dyDescent="0.25">
      <c r="A53" s="173"/>
      <c r="B53" s="13" t="s">
        <v>1120</v>
      </c>
      <c r="C53" s="22">
        <v>163</v>
      </c>
    </row>
    <row r="54" spans="1:6" x14ac:dyDescent="0.25">
      <c r="A54" s="174"/>
      <c r="B54" s="13" t="s">
        <v>1121</v>
      </c>
      <c r="C54" s="22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2">
        <v>0</v>
      </c>
    </row>
    <row r="59" spans="1:6" x14ac:dyDescent="0.25">
      <c r="A59" s="21" t="s">
        <v>114</v>
      </c>
      <c r="B59" s="16"/>
      <c r="C59" s="22">
        <v>0</v>
      </c>
    </row>
    <row r="60" spans="1:6" x14ac:dyDescent="0.25">
      <c r="A60" s="21" t="s">
        <v>1060</v>
      </c>
      <c r="B60" s="16"/>
      <c r="C60" s="22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2" t="s">
        <v>959</v>
      </c>
      <c r="B63" s="13" t="s">
        <v>1063</v>
      </c>
      <c r="C63" s="14">
        <v>3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1066</v>
      </c>
      <c r="C66" s="14">
        <v>1</v>
      </c>
      <c r="D66" s="14">
        <v>1</v>
      </c>
      <c r="E66" s="14">
        <v>0</v>
      </c>
      <c r="F66" s="22">
        <v>0</v>
      </c>
    </row>
    <row r="67" spans="1:6" x14ac:dyDescent="0.25">
      <c r="A67" s="173"/>
      <c r="B67" s="13" t="s">
        <v>334</v>
      </c>
      <c r="C67" s="14">
        <v>56</v>
      </c>
      <c r="D67" s="14">
        <v>5</v>
      </c>
      <c r="E67" s="14">
        <v>3</v>
      </c>
      <c r="F67" s="22">
        <v>1</v>
      </c>
    </row>
    <row r="68" spans="1:6" x14ac:dyDescent="0.25">
      <c r="A68" s="173"/>
      <c r="B68" s="13" t="s">
        <v>1122</v>
      </c>
      <c r="C68" s="14">
        <v>762</v>
      </c>
      <c r="D68" s="14">
        <v>543</v>
      </c>
      <c r="E68" s="14">
        <v>189</v>
      </c>
      <c r="F68" s="22">
        <v>234</v>
      </c>
    </row>
    <row r="69" spans="1:6" x14ac:dyDescent="0.25">
      <c r="A69" s="173"/>
      <c r="B69" s="13" t="s">
        <v>1123</v>
      </c>
      <c r="C69" s="14">
        <v>124</v>
      </c>
      <c r="D69" s="14">
        <v>87</v>
      </c>
      <c r="E69" s="14">
        <v>16</v>
      </c>
      <c r="F69" s="22">
        <v>21</v>
      </c>
    </row>
    <row r="70" spans="1:6" x14ac:dyDescent="0.25">
      <c r="A70" s="173"/>
      <c r="B70" s="13" t="s">
        <v>1069</v>
      </c>
      <c r="C70" s="14">
        <v>65</v>
      </c>
      <c r="D70" s="14">
        <v>43</v>
      </c>
      <c r="E70" s="14">
        <v>19</v>
      </c>
      <c r="F70" s="22">
        <v>21</v>
      </c>
    </row>
    <row r="71" spans="1:6" x14ac:dyDescent="0.25">
      <c r="A71" s="173"/>
      <c r="B71" s="13" t="s">
        <v>1124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3"/>
      <c r="B72" s="13" t="s">
        <v>1125</v>
      </c>
      <c r="C72" s="14">
        <v>357</v>
      </c>
      <c r="D72" s="14">
        <v>187</v>
      </c>
      <c r="E72" s="14">
        <v>78</v>
      </c>
      <c r="F72" s="22">
        <v>68</v>
      </c>
    </row>
    <row r="73" spans="1:6" x14ac:dyDescent="0.25">
      <c r="A73" s="173"/>
      <c r="B73" s="13" t="s">
        <v>1126</v>
      </c>
      <c r="C73" s="14">
        <v>219</v>
      </c>
      <c r="D73" s="14">
        <v>141</v>
      </c>
      <c r="E73" s="14">
        <v>31</v>
      </c>
      <c r="F73" s="22">
        <v>34</v>
      </c>
    </row>
    <row r="74" spans="1:6" x14ac:dyDescent="0.25">
      <c r="A74" s="173"/>
      <c r="B74" s="13" t="s">
        <v>1073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73"/>
      <c r="B75" s="13" t="s">
        <v>405</v>
      </c>
      <c r="C75" s="14">
        <v>1</v>
      </c>
      <c r="D75" s="14">
        <v>1</v>
      </c>
      <c r="E75" s="14">
        <v>1</v>
      </c>
      <c r="F75" s="22">
        <v>0</v>
      </c>
    </row>
    <row r="76" spans="1:6" x14ac:dyDescent="0.25">
      <c r="A76" s="173"/>
      <c r="B76" s="13" t="s">
        <v>1074</v>
      </c>
      <c r="C76" s="14">
        <v>5</v>
      </c>
      <c r="D76" s="14">
        <v>4</v>
      </c>
      <c r="E76" s="14">
        <v>0</v>
      </c>
      <c r="F76" s="22">
        <v>0</v>
      </c>
    </row>
    <row r="77" spans="1:6" x14ac:dyDescent="0.25">
      <c r="A77" s="173"/>
      <c r="B77" s="13" t="s">
        <v>1075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25">
      <c r="A78" s="173"/>
      <c r="B78" s="13" t="s">
        <v>1076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3"/>
      <c r="B79" s="13" t="s">
        <v>1077</v>
      </c>
      <c r="C79" s="14">
        <v>487</v>
      </c>
      <c r="D79" s="14">
        <v>294</v>
      </c>
      <c r="E79" s="14">
        <v>148</v>
      </c>
      <c r="F79" s="22">
        <v>110</v>
      </c>
    </row>
    <row r="80" spans="1:6" x14ac:dyDescent="0.25">
      <c r="A80" s="173"/>
      <c r="B80" s="13" t="s">
        <v>1078</v>
      </c>
      <c r="C80" s="14">
        <v>8</v>
      </c>
      <c r="D80" s="14">
        <v>8</v>
      </c>
      <c r="E80" s="14">
        <v>4</v>
      </c>
      <c r="F80" s="22">
        <v>4</v>
      </c>
    </row>
    <row r="81" spans="1:6" x14ac:dyDescent="0.25">
      <c r="A81" s="174"/>
      <c r="B81" s="13" t="s">
        <v>1079</v>
      </c>
      <c r="C81" s="14">
        <v>1</v>
      </c>
      <c r="D81" s="14">
        <v>1</v>
      </c>
      <c r="E81" s="14">
        <v>0</v>
      </c>
      <c r="F81" s="22">
        <v>1</v>
      </c>
    </row>
    <row r="82" spans="1:6" x14ac:dyDescent="0.25">
      <c r="A82" s="193" t="s">
        <v>1080</v>
      </c>
      <c r="B82" s="194"/>
      <c r="C82" s="30">
        <v>2089</v>
      </c>
      <c r="D82" s="30">
        <v>1315</v>
      </c>
      <c r="E82" s="30">
        <v>489</v>
      </c>
      <c r="F82" s="30">
        <v>494</v>
      </c>
    </row>
    <row r="83" spans="1:6" x14ac:dyDescent="0.25">
      <c r="A83" s="172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73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4"/>
      <c r="B85" s="13" t="s">
        <v>111</v>
      </c>
      <c r="C85" s="14">
        <v>56</v>
      </c>
      <c r="D85" s="14">
        <v>34</v>
      </c>
      <c r="E85" s="14">
        <v>23</v>
      </c>
      <c r="F85" s="22">
        <v>7</v>
      </c>
    </row>
    <row r="86" spans="1:6" x14ac:dyDescent="0.25">
      <c r="A86" s="193" t="s">
        <v>1128</v>
      </c>
      <c r="B86" s="194"/>
      <c r="C86" s="30">
        <v>56</v>
      </c>
      <c r="D86" s="30">
        <v>34</v>
      </c>
      <c r="E86" s="30">
        <v>23</v>
      </c>
      <c r="F86" s="30">
        <v>7</v>
      </c>
    </row>
    <row r="87" spans="1:6" x14ac:dyDescent="0.25">
      <c r="A87" s="6"/>
    </row>
  </sheetData>
  <sheetProtection algorithmName="SHA-512" hashValue="cTF2XOkKHsnNGJLXQ7shgcCGiXAFgLWGayG4H5eQoS5ZOIFIIzWiIJ9tk3GWHipNc8jtnU6qdIV4Q251R+hyMA==" saltValue="IqjyK5RBGIdf7ohNP2zfM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2">
        <v>10</v>
      </c>
    </row>
    <row r="6" spans="1:3" x14ac:dyDescent="0.25">
      <c r="A6" s="12" t="s">
        <v>1132</v>
      </c>
      <c r="B6" s="16"/>
      <c r="C6" s="22">
        <v>157</v>
      </c>
    </row>
    <row r="7" spans="1:3" x14ac:dyDescent="0.25">
      <c r="A7" s="12" t="s">
        <v>1133</v>
      </c>
      <c r="B7" s="16"/>
      <c r="C7" s="22">
        <v>5</v>
      </c>
    </row>
    <row r="8" spans="1:3" x14ac:dyDescent="0.25">
      <c r="A8" s="12" t="s">
        <v>1134</v>
      </c>
      <c r="B8" s="16"/>
      <c r="C8" s="23"/>
    </row>
    <row r="9" spans="1:3" x14ac:dyDescent="0.25">
      <c r="A9" s="12" t="s">
        <v>1135</v>
      </c>
      <c r="B9" s="16"/>
      <c r="C9" s="23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2">
        <v>1</v>
      </c>
    </row>
    <row r="14" spans="1:3" x14ac:dyDescent="0.25">
      <c r="A14" s="12" t="s">
        <v>1132</v>
      </c>
      <c r="B14" s="16"/>
      <c r="C14" s="22">
        <v>7</v>
      </c>
    </row>
    <row r="15" spans="1:3" x14ac:dyDescent="0.25">
      <c r="A15" s="12" t="s">
        <v>1137</v>
      </c>
      <c r="B15" s="16"/>
      <c r="C15" s="22">
        <v>7</v>
      </c>
    </row>
    <row r="16" spans="1:3" x14ac:dyDescent="0.25">
      <c r="A16" s="12" t="s">
        <v>1134</v>
      </c>
      <c r="B16" s="16"/>
      <c r="C16" s="23"/>
    </row>
    <row r="17" spans="1:3" x14ac:dyDescent="0.25">
      <c r="A17" s="12" t="s">
        <v>1135</v>
      </c>
      <c r="B17" s="16"/>
      <c r="C17" s="23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2">
        <v>5</v>
      </c>
    </row>
    <row r="22" spans="1:3" x14ac:dyDescent="0.25">
      <c r="A22" s="12" t="s">
        <v>1139</v>
      </c>
      <c r="B22" s="16"/>
      <c r="C22" s="23"/>
    </row>
    <row r="23" spans="1:3" x14ac:dyDescent="0.25">
      <c r="A23" s="12" t="s">
        <v>1140</v>
      </c>
      <c r="B23" s="16"/>
      <c r="C23" s="22">
        <v>5</v>
      </c>
    </row>
    <row r="24" spans="1:3" x14ac:dyDescent="0.25">
      <c r="A24" s="12" t="s">
        <v>1141</v>
      </c>
      <c r="B24" s="16"/>
      <c r="C24" s="23"/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2">
        <v>2</v>
      </c>
    </row>
    <row r="29" spans="1:3" x14ac:dyDescent="0.25">
      <c r="A29" s="12" t="s">
        <v>1144</v>
      </c>
      <c r="B29" s="16"/>
      <c r="C29" s="22">
        <v>2</v>
      </c>
    </row>
    <row r="30" spans="1:3" x14ac:dyDescent="0.25">
      <c r="A30" s="12" t="s">
        <v>1145</v>
      </c>
      <c r="B30" s="16"/>
      <c r="C30" s="22">
        <v>10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3"/>
    </row>
    <row r="35" spans="1:3" x14ac:dyDescent="0.25">
      <c r="A35" s="12" t="s">
        <v>1148</v>
      </c>
      <c r="B35" s="16"/>
      <c r="C35" s="22">
        <v>11</v>
      </c>
    </row>
    <row r="36" spans="1:3" x14ac:dyDescent="0.25">
      <c r="A36" s="12" t="s">
        <v>1149</v>
      </c>
      <c r="B36" s="16"/>
      <c r="C36" s="22">
        <v>2</v>
      </c>
    </row>
    <row r="37" spans="1:3" x14ac:dyDescent="0.25">
      <c r="A37" s="6"/>
    </row>
  </sheetData>
  <sheetProtection algorithmName="SHA-512" hashValue="NmNCy62R7AT0a0VDg8tN+dN3oPXZrU8FU2JdOSc4wejcENDkKMIm2OO0s8doH+XHoJQWUxFtBQQBPgc8prrscg==" saltValue="O8uZ85uBfQ8unzQ4dfwVP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2">
        <v>7</v>
      </c>
    </row>
    <row r="6" spans="1:3" x14ac:dyDescent="0.25">
      <c r="A6" s="12" t="s">
        <v>1153</v>
      </c>
      <c r="B6" s="16"/>
      <c r="C6" s="22">
        <v>223</v>
      </c>
    </row>
    <row r="7" spans="1:3" x14ac:dyDescent="0.25">
      <c r="A7" s="12" t="s">
        <v>1154</v>
      </c>
      <c r="B7" s="16"/>
      <c r="C7" s="22">
        <v>73</v>
      </c>
    </row>
    <row r="8" spans="1:3" x14ac:dyDescent="0.25">
      <c r="A8" s="12" t="s">
        <v>1155</v>
      </c>
      <c r="B8" s="16"/>
      <c r="C8" s="22">
        <v>8</v>
      </c>
    </row>
    <row r="9" spans="1:3" x14ac:dyDescent="0.25">
      <c r="A9" s="12" t="s">
        <v>1156</v>
      </c>
      <c r="B9" s="16"/>
      <c r="C9" s="23"/>
    </row>
    <row r="10" spans="1:3" x14ac:dyDescent="0.25">
      <c r="A10" s="12" t="s">
        <v>1157</v>
      </c>
      <c r="B10" s="16"/>
      <c r="C10" s="23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2">
        <v>23</v>
      </c>
    </row>
    <row r="15" spans="1:3" x14ac:dyDescent="0.25">
      <c r="A15" s="12" t="s">
        <v>1160</v>
      </c>
      <c r="B15" s="16"/>
      <c r="C15" s="23"/>
    </row>
    <row r="16" spans="1:3" x14ac:dyDescent="0.25">
      <c r="A16" s="12" t="s">
        <v>1161</v>
      </c>
      <c r="B16" s="16"/>
      <c r="C16" s="23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2">
        <v>10</v>
      </c>
    </row>
    <row r="21" spans="1:3" x14ac:dyDescent="0.25">
      <c r="A21" s="12" t="s">
        <v>1164</v>
      </c>
      <c r="B21" s="16"/>
      <c r="C21" s="22">
        <v>1</v>
      </c>
    </row>
    <row r="22" spans="1:3" x14ac:dyDescent="0.25">
      <c r="A22" s="12" t="s">
        <v>1165</v>
      </c>
      <c r="B22" s="16"/>
      <c r="C22" s="23"/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3"/>
    </row>
    <row r="27" spans="1:3" x14ac:dyDescent="0.25">
      <c r="A27" s="12" t="s">
        <v>1168</v>
      </c>
      <c r="B27" s="16"/>
      <c r="C27" s="23"/>
    </row>
    <row r="28" spans="1:3" x14ac:dyDescent="0.25">
      <c r="A28" s="12" t="s">
        <v>1169</v>
      </c>
      <c r="B28" s="16"/>
      <c r="C28" s="23"/>
    </row>
    <row r="29" spans="1:3" x14ac:dyDescent="0.25">
      <c r="A29" s="12" t="s">
        <v>1170</v>
      </c>
      <c r="B29" s="16"/>
      <c r="C29" s="23"/>
    </row>
    <row r="30" spans="1:3" x14ac:dyDescent="0.25">
      <c r="A30" s="12" t="s">
        <v>1171</v>
      </c>
      <c r="B30" s="16"/>
      <c r="C30" s="23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/>
    </row>
    <row r="35" spans="1:3" x14ac:dyDescent="0.25">
      <c r="A35" s="12" t="s">
        <v>1174</v>
      </c>
      <c r="B35" s="16"/>
      <c r="C35" s="23"/>
    </row>
    <row r="36" spans="1:3" x14ac:dyDescent="0.25">
      <c r="A36" s="12" t="s">
        <v>1175</v>
      </c>
      <c r="B36" s="16"/>
      <c r="C36" s="22">
        <v>2</v>
      </c>
    </row>
    <row r="37" spans="1:3" x14ac:dyDescent="0.25">
      <c r="A37" s="12" t="s">
        <v>1093</v>
      </c>
      <c r="B37" s="16"/>
      <c r="C37" s="23"/>
    </row>
    <row r="38" spans="1:3" x14ac:dyDescent="0.25">
      <c r="A38" s="12" t="s">
        <v>1176</v>
      </c>
      <c r="B38" s="16"/>
      <c r="C38" s="23"/>
    </row>
    <row r="39" spans="1:3" x14ac:dyDescent="0.25">
      <c r="A39" s="12" t="s">
        <v>1177</v>
      </c>
      <c r="B39" s="16"/>
      <c r="C39" s="23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3"/>
    </row>
    <row r="44" spans="1:3" x14ac:dyDescent="0.25">
      <c r="A44" s="12" t="s">
        <v>1174</v>
      </c>
      <c r="B44" s="16"/>
      <c r="C44" s="23"/>
    </row>
    <row r="45" spans="1:3" x14ac:dyDescent="0.25">
      <c r="A45" s="12" t="s">
        <v>1175</v>
      </c>
      <c r="B45" s="16"/>
      <c r="C45" s="22">
        <v>4</v>
      </c>
    </row>
    <row r="46" spans="1:3" x14ac:dyDescent="0.25">
      <c r="A46" s="12" t="s">
        <v>1093</v>
      </c>
      <c r="B46" s="16"/>
      <c r="C46" s="22">
        <v>5</v>
      </c>
    </row>
    <row r="47" spans="1:3" x14ac:dyDescent="0.25">
      <c r="A47" s="12" t="s">
        <v>1176</v>
      </c>
      <c r="B47" s="16"/>
      <c r="C47" s="22">
        <v>3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/>
    </row>
    <row r="52" spans="1:3" x14ac:dyDescent="0.25">
      <c r="A52" s="12" t="s">
        <v>1174</v>
      </c>
      <c r="B52" s="16"/>
      <c r="C52" s="23"/>
    </row>
    <row r="53" spans="1:3" x14ac:dyDescent="0.25">
      <c r="A53" s="12" t="s">
        <v>1175</v>
      </c>
      <c r="B53" s="16"/>
      <c r="C53" s="22">
        <v>4</v>
      </c>
    </row>
    <row r="54" spans="1:3" x14ac:dyDescent="0.25">
      <c r="A54" s="12" t="s">
        <v>1093</v>
      </c>
      <c r="B54" s="16"/>
      <c r="C54" s="22">
        <v>4</v>
      </c>
    </row>
    <row r="55" spans="1:3" x14ac:dyDescent="0.25">
      <c r="A55" s="12" t="s">
        <v>1176</v>
      </c>
      <c r="B55" s="16"/>
      <c r="C55" s="22">
        <v>2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/>
    </row>
    <row r="60" spans="1:3" x14ac:dyDescent="0.25">
      <c r="A60" s="12" t="s">
        <v>1174</v>
      </c>
      <c r="B60" s="16"/>
      <c r="C60" s="23"/>
    </row>
    <row r="61" spans="1:3" x14ac:dyDescent="0.25">
      <c r="A61" s="12" t="s">
        <v>1175</v>
      </c>
      <c r="B61" s="16"/>
      <c r="C61" s="23"/>
    </row>
    <row r="62" spans="1:3" x14ac:dyDescent="0.25">
      <c r="A62" s="12" t="s">
        <v>1093</v>
      </c>
      <c r="B62" s="16"/>
      <c r="C62" s="23"/>
    </row>
    <row r="63" spans="1:3" x14ac:dyDescent="0.25">
      <c r="A63" s="12" t="s">
        <v>1176</v>
      </c>
      <c r="B63" s="16"/>
      <c r="C63" s="23"/>
    </row>
    <row r="64" spans="1:3" x14ac:dyDescent="0.25">
      <c r="A64" s="6"/>
    </row>
  </sheetData>
  <sheetProtection algorithmName="SHA-512" hashValue="H7r/81irhsXZVLdM50u+kbYXTo8jSOopOLB51BmOCC4R/+XfI7KthLIym0zyEjWo7lq3pR7lj2T/UoCQDT6cQA==" saltValue="u6Jx3sD51+7f7RqJU5sPy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282</v>
      </c>
      <c r="D4" s="30">
        <v>211</v>
      </c>
      <c r="E4" s="31">
        <v>0</v>
      </c>
      <c r="F4" s="30">
        <v>801</v>
      </c>
      <c r="G4" s="30">
        <v>685</v>
      </c>
      <c r="H4" s="30">
        <v>108</v>
      </c>
      <c r="I4" s="30">
        <v>86</v>
      </c>
      <c r="J4" s="30">
        <v>0</v>
      </c>
      <c r="K4" s="30">
        <v>0</v>
      </c>
      <c r="L4" s="30">
        <v>0</v>
      </c>
      <c r="M4" s="30">
        <v>1</v>
      </c>
      <c r="N4" s="30">
        <v>0</v>
      </c>
      <c r="O4" s="30">
        <v>0</v>
      </c>
      <c r="P4" s="30">
        <v>977</v>
      </c>
    </row>
    <row r="5" spans="1:16" ht="45" x14ac:dyDescent="0.25">
      <c r="A5" s="45" t="s">
        <v>646</v>
      </c>
      <c r="B5" s="45" t="s">
        <v>647</v>
      </c>
      <c r="C5" s="14">
        <v>12</v>
      </c>
      <c r="D5" s="14">
        <v>7</v>
      </c>
      <c r="E5" s="29">
        <v>0</v>
      </c>
      <c r="F5" s="14">
        <v>5</v>
      </c>
      <c r="G5" s="14">
        <v>6</v>
      </c>
      <c r="H5" s="14">
        <v>2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7</v>
      </c>
    </row>
    <row r="6" spans="1:16" ht="33.75" x14ac:dyDescent="0.25">
      <c r="A6" s="45" t="s">
        <v>648</v>
      </c>
      <c r="B6" s="45" t="s">
        <v>649</v>
      </c>
      <c r="C6" s="14">
        <v>105</v>
      </c>
      <c r="D6" s="14">
        <v>100</v>
      </c>
      <c r="E6" s="29">
        <v>0</v>
      </c>
      <c r="F6" s="14">
        <v>401</v>
      </c>
      <c r="G6" s="14">
        <v>355</v>
      </c>
      <c r="H6" s="14">
        <v>37</v>
      </c>
      <c r="I6" s="14">
        <v>29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505</v>
      </c>
    </row>
    <row r="7" spans="1:16" ht="22.5" x14ac:dyDescent="0.25">
      <c r="A7" s="45" t="s">
        <v>650</v>
      </c>
      <c r="B7" s="45" t="s">
        <v>651</v>
      </c>
      <c r="C7" s="14">
        <v>25</v>
      </c>
      <c r="D7" s="14">
        <v>19</v>
      </c>
      <c r="E7" s="29">
        <v>0</v>
      </c>
      <c r="F7" s="14">
        <v>12</v>
      </c>
      <c r="G7" s="14">
        <v>8</v>
      </c>
      <c r="H7" s="14">
        <v>10</v>
      </c>
      <c r="I7" s="14">
        <v>10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0</v>
      </c>
      <c r="P7" s="22">
        <v>15</v>
      </c>
    </row>
    <row r="8" spans="1:16" ht="33.75" x14ac:dyDescent="0.25">
      <c r="A8" s="45" t="s">
        <v>652</v>
      </c>
      <c r="B8" s="45" t="s">
        <v>653</v>
      </c>
      <c r="C8" s="14">
        <v>3</v>
      </c>
      <c r="D8" s="14">
        <v>0</v>
      </c>
      <c r="E8" s="29">
        <v>0</v>
      </c>
      <c r="F8" s="14">
        <v>1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5" t="s">
        <v>654</v>
      </c>
      <c r="B9" s="45" t="s">
        <v>655</v>
      </c>
      <c r="C9" s="14">
        <v>8</v>
      </c>
      <c r="D9" s="14">
        <v>10</v>
      </c>
      <c r="E9" s="29">
        <v>-1</v>
      </c>
      <c r="F9" s="14">
        <v>21</v>
      </c>
      <c r="G9" s="14">
        <v>16</v>
      </c>
      <c r="H9" s="14">
        <v>5</v>
      </c>
      <c r="I9" s="14">
        <v>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18</v>
      </c>
    </row>
    <row r="10" spans="1:16" ht="22.5" x14ac:dyDescent="0.25">
      <c r="A10" s="45" t="s">
        <v>656</v>
      </c>
      <c r="B10" s="45" t="s">
        <v>657</v>
      </c>
      <c r="C10" s="14">
        <v>129</v>
      </c>
      <c r="D10" s="14">
        <v>74</v>
      </c>
      <c r="E10" s="29">
        <v>0</v>
      </c>
      <c r="F10" s="14">
        <v>361</v>
      </c>
      <c r="G10" s="14">
        <v>300</v>
      </c>
      <c r="H10" s="14">
        <v>52</v>
      </c>
      <c r="I10" s="14">
        <v>41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432</v>
      </c>
    </row>
    <row r="11" spans="1:16" ht="33.75" x14ac:dyDescent="0.25">
      <c r="A11" s="45" t="s">
        <v>658</v>
      </c>
      <c r="B11" s="45" t="s">
        <v>659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6"/>
    </row>
  </sheetData>
  <sheetProtection algorithmName="SHA-512" hashValue="JtfUpK7XOFkoLQzkpaSMTO+BAaH7qmMryqzHlmCobDoceCO/CSqe6BlOY56C46aPMer85mlL9018WsBfgzdnOw==" saltValue="QJv5BPIoHJuNFyLlhP/5L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2024-05-21T11:53:08Z</dcterms:created>
  <dcterms:modified xsi:type="dcterms:W3CDTF">2024-06-20T11:30:12Z</dcterms:modified>
</cp:coreProperties>
</file>