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39" documentId="13_ncr:1_{74F72E22-4F10-47F9-9E51-21795C6E8516}" xr6:coauthVersionLast="47" xr6:coauthVersionMax="47" xr10:uidLastSave="{A25F5F25-A2FE-47D5-8A91-0EFF149BB62B}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I43" i="18" s="1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E43" i="18" s="1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J43" i="18" s="1"/>
  <c r="I11" i="18"/>
  <c r="H11" i="18"/>
  <c r="G11" i="18"/>
  <c r="F11" i="18"/>
  <c r="E11" i="18"/>
  <c r="D11" i="18"/>
  <c r="D123" i="18"/>
  <c r="E82" i="18"/>
  <c r="D82" i="18"/>
  <c r="K43" i="18"/>
  <c r="H43" i="18"/>
  <c r="G43" i="18"/>
  <c r="F43" i="18"/>
  <c r="D43" i="18"/>
  <c r="L4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1BE91B2-E3CC-4811-A0BB-C96E07B299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556989C-D4F1-4CEF-8651-FE66BB4A07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B81D8B-7B3F-45D5-9C3B-B23EE79D04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BC1A1D0-8B92-42DF-902E-A7F92C127B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7D146BF-7D93-4F4F-9B4D-9507C7F528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E36312A-7F92-4F68-A1BA-5AA9EC6EC3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DAFED16-6A26-4733-8AF9-1210C19EB7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9FEB956-FA6C-442C-93DA-A58CFCCAF4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A024D03-5B1A-4EED-8E8C-A9D1FC253D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4B0E8E4-2444-46AF-9898-431F6712D5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41CC2A0-53C2-4E79-A1FC-1F9FEA6F81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43D8E2F-46BA-4707-AC88-7584BCEBE3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88F1E14-1452-49D1-91CD-352A449FE9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C38EFA8-3F68-4AAE-A56B-4BBE58A31A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399301F-9F7A-4C8D-B6A5-D8DAB2FBFF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5316F0A-563A-4FB4-B68B-B13ACA97EE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7DE72E9-77B2-445A-A7D3-609D0BE434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E4B2F60-6864-434E-851A-B808C09FB3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C9EF4EE-429C-4C8B-A255-6DCAD1589C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D441809-A3A3-4FC1-80A2-6BDA9D5075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452585B-B215-421D-B373-9F0A57DFF1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9533108-E379-48C3-8F43-71567BBAEB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F8140B4-2877-44B3-99DC-5757322CE6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F67F9CF-8B88-4588-8318-1B8E5B47E3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DCE145A-D7DB-4307-8DC0-735BF3866F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81914FC-92EC-49B2-A249-8CD2D81FB3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AA3C8DE-732B-4A14-BD72-0873A9726E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43658FF-F15C-48D8-BAA2-E664B31668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F0DF5AE-CE57-498C-BEF8-F82418C892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77BC008-5841-4F8B-8084-541813CB9F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ECE9C96-6BBB-4FF9-B334-A3738C8890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5BC9968-01B1-42F8-A95C-143E5E0544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<sst xmlns="http://schemas.openxmlformats.org/spreadsheetml/2006/main" count="2521" uniqueCount="1527">
  <si>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</si>
  <si>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</si>
  <si>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</si>
  <si>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</si>
  <si>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</si>
  <si>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</si>
  <si>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</si>
  <si>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Zamora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</si>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</sst>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CD0BA6AE-1018-4C23-9612-AA9BDF502E4F}"/>
    <cellStyle name="Normal" xfId="0" builtinId="0"/>
    <cellStyle name="Normal 2" xfId="1" xr:uid="{A34AC831-C8A9-41B0-85D7-6128F5718E72}"/>
    <cellStyle name="Normal 3" xfId="3" xr:uid="{A2064FB1-1C6D-4DCF-B18A-451F87D2AB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B9-4936-91F0-869A4B5C59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B9-4936-91F0-869A4B5C59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1204</c:v>
                </c:pt>
                <c:pt idx="1">
                  <c:v>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9-4936-91F0-869A4B5C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BF-4B71-9710-9AB43FB16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BF-4B71-9710-9AB43FB16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BF-4B71-9710-9AB43FB161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</c:v>
                </c:pt>
                <c:pt idx="1">
                  <c:v>6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F-4B71-9710-9AB43FB1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8D-4151-A20D-A10BE8947F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8D-4151-A20D-A10BE8947F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237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D-4151-A20D-A10BE894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FF-430A-9D2B-DA5C5B322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FF-430A-9D2B-DA5C5B3224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147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F-430A-9D2B-DA5C5B32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B0-47B4-B23F-F67D410EF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B0-47B4-B23F-F67D410EF7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0-47B4-B23F-F67D410E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A0-477B-8930-56554D8CD1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A0-477B-8930-56554D8CD1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0-477B-8930-56554D8C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CE-49FA-AB12-3AD149987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CE-49FA-AB12-3AD149987C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E-49FA-AB12-3AD14998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D5-4CD4-81B2-3FF56BDE4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D5-4CD4-81B2-3FF56BDE4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D5-4CD4-81B2-3FF56BDE4E0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D5-4CD4-81B2-3FF56BDE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33-4D59-B6BA-2C99AAD46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33-4D59-B6BA-2C99AAD46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124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3-4D59-B6BA-2C99AAD4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CF-40C7-BF17-ADD206E75B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CF-40C7-BF17-ADD206E75B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CF-40C7-BF17-ADD206E75B2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126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CF-40C7-BF17-ADD206E75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9A-4A52-8208-EF540B8E20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9A-4A52-8208-EF540B8E20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9A-4A52-8208-EF540B8E20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A-4A52-8208-EF540B8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8B-460B-890E-B368A88D00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8B-460B-890E-B368A88D0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71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60B-890E-B368A88D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01-467A-A5A3-04DCEE8E9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01-467A-A5A3-04DCEE8E9F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717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1-467A-A5A3-04DCEE8E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480</c:v>
              </c:pt>
              <c:pt idx="1">
                <c:v>673</c:v>
              </c:pt>
              <c:pt idx="2">
                <c:v>7</c:v>
              </c:pt>
              <c:pt idx="3">
                <c:v>2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8B1A-486F-945D-D170142B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279</c:v>
              </c:pt>
              <c:pt idx="1">
                <c:v>458</c:v>
              </c:pt>
              <c:pt idx="2">
                <c:v>25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791-48BA-A58D-4F7030DF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</c:v>
              </c:pt>
              <c:pt idx="2">
                <c:v>7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1A0-4480-93D3-E1881A02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28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CDC-4641-A4BD-37B84A31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368</c:v>
              </c:pt>
              <c:pt idx="1">
                <c:v>8</c:v>
              </c:pt>
              <c:pt idx="2">
                <c:v>129</c:v>
              </c:pt>
              <c:pt idx="3">
                <c:v>10</c:v>
              </c:pt>
              <c:pt idx="4">
                <c:v>8</c:v>
              </c:pt>
              <c:pt idx="5">
                <c:v>42</c:v>
              </c:pt>
              <c:pt idx="6">
                <c:v>3</c:v>
              </c:pt>
              <c:pt idx="7">
                <c:v>109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FE1-44FB-9575-7D3753C9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Defensor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</c:v>
              </c:pt>
              <c:pt idx="1">
                <c:v>40</c:v>
              </c:pt>
              <c:pt idx="2">
                <c:v>33</c:v>
              </c:pt>
              <c:pt idx="3">
                <c:v>24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2A7-486D-907D-B681DB90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1943</c:v>
              </c:pt>
              <c:pt idx="1">
                <c:v>385</c:v>
              </c:pt>
              <c:pt idx="2">
                <c:v>346</c:v>
              </c:pt>
              <c:pt idx="3">
                <c:v>1116</c:v>
              </c:pt>
              <c:pt idx="4">
                <c:v>126</c:v>
              </c:pt>
              <c:pt idx="5">
                <c:v>183</c:v>
              </c:pt>
              <c:pt idx="6">
                <c:v>1116</c:v>
              </c:pt>
              <c:pt idx="7">
                <c:v>448</c:v>
              </c:pt>
            </c:numLit>
          </c:val>
          <c:extLst>
            <c:ext xmlns:c16="http://schemas.microsoft.com/office/drawing/2014/chart" uri="{C3380CC4-5D6E-409C-BE32-E72D297353CC}">
              <c16:uniqueId val="{00000000-3226-459C-BFB6-845587FE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270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8F08-4A9C-BF05-2024C2AC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Aux!$H$2:$H$4</c:f>
              <c:strCache>
                <c:ptCount val="3"/>
                <c:pt idx="0">
                  <c:v>Drogas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234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2EE-4DDB-A261-BB75549AA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85</c:v>
              </c:pt>
              <c:pt idx="1">
                <c:v>161</c:v>
              </c:pt>
              <c:pt idx="2">
                <c:v>291</c:v>
              </c:pt>
              <c:pt idx="3">
                <c:v>70</c:v>
              </c:pt>
              <c:pt idx="4">
                <c:v>86</c:v>
              </c:pt>
              <c:pt idx="5">
                <c:v>136</c:v>
              </c:pt>
              <c:pt idx="6">
                <c:v>65</c:v>
              </c:pt>
              <c:pt idx="7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9037-483A-815E-5B9125EA6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Administración Justicia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135</c:v>
              </c:pt>
              <c:pt idx="1">
                <c:v>59</c:v>
              </c:pt>
              <c:pt idx="2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0CA3-4111-A4B9-2D8D6F75D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A79-4D7D-8FD5-123213C8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5C7-460C-B6F6-B46795AC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3F-4F6A-A76E-9F0B8AE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90C1-4BA6-AF8D-F009D98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6</c:v>
              </c:pt>
              <c:pt idx="5">
                <c:v>13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3C-4F7B-9D50-7587ADEB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248</c:v>
              </c:pt>
              <c:pt idx="2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CBA1-4CDF-B58F-2A713683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0A-4A3B-AA69-96A92CF4E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0A-4A3B-AA69-96A92CF4E9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0A-4A3B-AA69-96A92CF4E9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0A-4A3B-AA69-96A92CF4E99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A-4A3B-AA69-96A92CF4E9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A-4A3B-AA69-96A92CF4E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A-4A3B-AA69-96A92CF4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F4-4A97-928A-046C3944E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F4-4A97-928A-046C3944E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F4-4A97-928A-046C3944E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F4-4A97-928A-046C3944ED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9F4-4A97-928A-046C3944ED9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4-4A97-928A-046C3944ED9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4-4A97-928A-046C3944ED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4-4A97-928A-046C3944ED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4-4A97-928A-046C3944E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F4-4A97-928A-046C3944E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051073747164843"/>
          <c:y val="0.36857851332119396"/>
          <c:w val="0.34304735210032311"/>
          <c:h val="0.4560548715940894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191</c:v>
              </c:pt>
              <c:pt idx="1">
                <c:v>43</c:v>
              </c:pt>
              <c:pt idx="2">
                <c:v>18</c:v>
              </c:pt>
              <c:pt idx="3">
                <c:v>36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9B3-4DD2-8136-10537BAC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</c:v>
              </c:pt>
              <c:pt idx="1">
                <c:v>2</c:v>
              </c:pt>
              <c:pt idx="2">
                <c:v>7</c:v>
              </c:pt>
              <c:pt idx="3">
                <c:v>69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C9D-4A92-83EB-8DA9DFD1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10</c:v>
              </c:pt>
              <c:pt idx="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3B0A-4C59-B837-B6757B43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</c:v>
              </c:pt>
              <c:pt idx="1">
                <c:v>4</c:v>
              </c:pt>
              <c:pt idx="2">
                <c:v>1</c:v>
              </c:pt>
              <c:pt idx="3">
                <c:v>27</c:v>
              </c:pt>
              <c:pt idx="4">
                <c:v>20</c:v>
              </c:pt>
              <c:pt idx="5">
                <c:v>7</c:v>
              </c:pt>
              <c:pt idx="6">
                <c:v>5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276-4788-9A5D-99F5965B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35</c:v>
              </c:pt>
              <c:pt idx="1">
                <c:v>5</c:v>
              </c:pt>
              <c:pt idx="2">
                <c:v>7</c:v>
              </c:pt>
              <c:pt idx="3">
                <c:v>1</c:v>
              </c:pt>
              <c:pt idx="4">
                <c:v>26</c:v>
              </c:pt>
              <c:pt idx="5">
                <c:v>8</c:v>
              </c:pt>
              <c:pt idx="6">
                <c:v>6</c:v>
              </c:pt>
              <c:pt idx="7">
                <c:v>2</c:v>
              </c:pt>
              <c:pt idx="8">
                <c:v>13</c:v>
              </c:pt>
              <c:pt idx="9">
                <c:v>1</c:v>
              </c:pt>
              <c:pt idx="10">
                <c:v>44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1DC-440D-8946-83040A16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17</c:v>
              </c:pt>
              <c:pt idx="2">
                <c:v>21</c:v>
              </c:pt>
              <c:pt idx="3">
                <c:v>17</c:v>
              </c:pt>
              <c:pt idx="4">
                <c:v>7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BCD-439F-B501-FCEF0FFB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FF-4485-B48C-4A2664063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FF-4485-B48C-4A26640633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F-4485-B48C-4A266406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5A-4E38-B102-031724948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5A-4E38-B102-0317249489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5A-4E38-B102-0317249489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5A-4E38-B102-03172494891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5A-4E38-B102-0317249489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A-4E38-B102-03172494891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5A-4E38-B102-0317249489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6086446921179507"/>
          <c:y val="0.66163357205551243"/>
          <c:w val="0.47827106157640981"/>
          <c:h val="0.1606604505616119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2CD-4CD7-8E02-703B4244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6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1D6-4430-A831-E6856D5E7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14</c:v>
              </c:pt>
              <c:pt idx="2">
                <c:v>4</c:v>
              </c:pt>
              <c:pt idx="3">
                <c:v>7</c:v>
              </c:pt>
              <c:pt idx="4">
                <c:v>9</c:v>
              </c:pt>
              <c:pt idx="5">
                <c:v>1</c:v>
              </c:pt>
              <c:pt idx="6">
                <c:v>1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F25-4E45-BA3E-9DAD7C19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C6-49B5-BBC2-DB400B54FA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C6-49B5-BBC2-DB400B54F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6-49B5-BBC2-DB400B54F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BF-4FEF-AFC5-165D2D5CE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BF-4FEF-AFC5-165D2D5CE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BF-4FEF-AFC5-165D2D5CE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BF-4FEF-AFC5-165D2D5CEC0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F-4FEF-AFC5-165D2D5CE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</c:v>
                </c:pt>
                <c:pt idx="1">
                  <c:v>59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F-4FEF-AFC5-165D2D5CE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193</c:v>
              </c:pt>
              <c:pt idx="1">
                <c:v>51</c:v>
              </c:pt>
              <c:pt idx="2">
                <c:v>2</c:v>
              </c:pt>
              <c:pt idx="3">
                <c:v>1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1913-40D7-B2CF-058080C9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101</c:v>
              </c:pt>
              <c:pt idx="1">
                <c:v>22</c:v>
              </c:pt>
              <c:pt idx="2">
                <c:v>1</c:v>
              </c:pt>
              <c:pt idx="3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EE30-4677-AC54-98EF95D32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BF6-4CAF-BC80-ADF58436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185-4536-9298-AEF176B7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5</c:v>
              </c:pt>
              <c:pt idx="2">
                <c:v>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FD5-4982-88D7-CF3FFA665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74E-4183-8802-72956E51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72-4111-B9E3-3335492C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61</c:v>
              </c:pt>
              <c:pt idx="2">
                <c:v>8</c:v>
              </c:pt>
              <c:pt idx="3">
                <c:v>6</c:v>
              </c:pt>
              <c:pt idx="4">
                <c:v>47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200-4F02-A6D3-6D2EDDAC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127</c:v>
              </c:pt>
              <c:pt idx="2">
                <c:v>4</c:v>
              </c:pt>
              <c:pt idx="3">
                <c:v>6</c:v>
              </c:pt>
              <c:pt idx="4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0538-46F5-BBE2-5D73CEA5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115</c:v>
              </c:pt>
              <c:pt idx="2">
                <c:v>2</c:v>
              </c:pt>
              <c:pt idx="3">
                <c:v>2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1A36-4E90-9261-25C64677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14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FAC-42A4-BE68-2CB49355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8</c:v>
              </c:pt>
              <c:pt idx="2">
                <c:v>5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B6B-4D58-A05C-DEC05186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BFE-42CB-91AC-0DEB8496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120</c:v>
              </c:pt>
              <c:pt idx="2">
                <c:v>7</c:v>
              </c:pt>
              <c:pt idx="3">
                <c:v>3</c:v>
              </c:pt>
              <c:pt idx="4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4CB8-473C-A8C5-418BC671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0F2-4BA4-B65A-165AFF27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41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A2CE-467C-99F3-84B071C8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6E9-4C22-B7C5-AE800E0A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FA12F18-8160-4C1D-AE0B-CF7A0CE2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1CA68AD-503E-4D91-8618-83E1A394A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1B5D624-747B-40AA-A838-819FB0908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6B39A73-F571-410A-A0C8-00A822372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A189F7F-D7A1-4495-A2BE-25FB7E0A2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9077106-2D51-48DB-AD67-A01635694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18D2F21-9E39-4280-89CE-BC35445E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C0FC5AA-7591-4450-B382-689BDB90E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95B88D9-E0FF-4789-8E4B-1CD717884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55504C0-093C-4038-9255-AEB61656F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0C878D2-A9BC-4F67-A3AB-36C841F83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86CCB2D-DB23-4DBF-882B-D803FC264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9BBA13C-15B3-4BA5-9E78-FB9A3EB9C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E3AFC94-0231-DD79-2D6A-B2D27504B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174625</xdr:colOff>
      <xdr:row>6</xdr:row>
      <xdr:rowOff>133350</xdr:rowOff>
    </xdr:from>
    <xdr:to>
      <xdr:col>21</xdr:col>
      <xdr:colOff>619125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AAFFB9A-1A85-A959-09BD-577FF9D63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346075</xdr:colOff>
      <xdr:row>8</xdr:row>
      <xdr:rowOff>38100</xdr:rowOff>
    </xdr:from>
    <xdr:to>
      <xdr:col>54</xdr:col>
      <xdr:colOff>107950</xdr:colOff>
      <xdr:row>17</xdr:row>
      <xdr:rowOff>104775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0274B7C-C3B1-4F53-B044-8D78DA6A3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628650</xdr:colOff>
      <xdr:row>6</xdr:row>
      <xdr:rowOff>231775</xdr:rowOff>
    </xdr:from>
    <xdr:to>
      <xdr:col>60</xdr:col>
      <xdr:colOff>523875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5967975-3A13-5446-4436-9D7567585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BCEDD66-A85C-42DA-5F21-3440D1FFD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10D5912-4DC9-5351-3F9B-C2C20EC9C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4150D8A-446C-AC27-C583-A097F6DAF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18FA567-204F-9657-36A7-86B85AE7C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F747815-1036-E1A5-B73D-82528A805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DAAEF62-1A6E-EC3C-7DB9-831008DE2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74AF5D2-C8A5-23AA-C061-5CC4A1A50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F82AD15-F586-0A87-0334-9756BA677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725F0A2-539E-5FCD-BBC6-91E96220F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5D517EA-2E15-88E8-C7F2-72F1E7C47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F3ED13E7-319D-0D95-18D6-B12D5C2CC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960535EF-9716-C8F2-CDC9-264009439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D9D2AA07-BE67-DB41-A2E2-89F0EDCCE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58011C-DFC0-457A-BBEC-8260164C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7BB0C1-1D81-4095-8991-219B648BB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D376A66-38B3-7902-602A-4F9A07DB1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C4C925E-76A0-0D46-1023-659E98286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9B94559-EDB0-5423-0102-60F53D911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34ADE37-31DA-9B2E-ED80-13300A5CA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8E05DB7F-D1B7-538C-1178-34D4F2687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BDCD658-B020-133E-B42A-A680877B7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80DACD6-ED0E-4812-AAB2-80366044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918697E-FDCE-4FD5-9C43-2BC68AF03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4242646-7706-51D1-EA0F-DE8AC8F8C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EAAED02-3E03-EFC6-D041-EE27E7886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86A6F42-6719-95AE-141C-942839510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43F4BC4-B5F1-46F6-B5D3-E9373BF4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11B0A9B-743C-4E4F-BA13-8D41AD79F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97A592B-4B36-9CD2-3722-CECC337BC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E105215-621F-BEDE-D472-D9BAD7EE5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7E4BD5D-3C19-4750-9E4F-9E2359210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C57F777-51EF-4F9F-8040-7F841CAEE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46CD169-F6FE-B120-1DA3-4003118D4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E50957E-E654-1D94-923B-F069AF4AD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567A30E-2747-ACD4-DDBA-F588BA4F5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D3C148B-E3C5-563E-23FE-3B6C77627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C12469C-AC22-02F9-8A67-FF16AFCB0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777E88C-B3F5-9673-B2C2-FA90D26BF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CD21782-19BA-08E1-B9A1-E50980125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E71C351-5B03-0736-269F-F1A032D38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51F56A5-CB99-92DA-409E-976F9C364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2A6D9B5-BCCC-F3D0-AAE2-FD180AEDA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60325</xdr:colOff>
      <xdr:row>3</xdr:row>
      <xdr:rowOff>123825</xdr:rowOff>
    </xdr:from>
    <xdr:to>
      <xdr:col>49</xdr:col>
      <xdr:colOff>3092450</xdr:colOff>
      <xdr:row>20</xdr:row>
      <xdr:rowOff>60325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A5A9CDF-2CE1-3473-CBF9-D05CACD24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136525</xdr:colOff>
      <xdr:row>3</xdr:row>
      <xdr:rowOff>66675</xdr:rowOff>
    </xdr:from>
    <xdr:to>
      <xdr:col>59</xdr:col>
      <xdr:colOff>3168650</xdr:colOff>
      <xdr:row>20</xdr:row>
      <xdr:rowOff>3175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11C5ABB9-0DFF-29F3-27E7-DEEC5D4DF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CB42B50-97A3-5C9A-6983-026D551EF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CBE6B7D-6A05-4E85-6FE4-5968B18E2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2BF8E03-67FE-66C4-E3DC-444CB7409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0" t="s">
        <v>1</v>
      </c>
      <c r="B3" s="170"/>
      <c r="C3" s="170"/>
      <c r="D3" s="170"/>
      <c r="E3" s="170"/>
      <c r="F3" s="170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0Fzo1JR9bGE1000mpgBud0K0Wg5Z6xzY/ajRBDa2+Sr0EfczGxlf0CphpdaWos26bOEJcRZQBnkT2NlfE7jc9g==" saltValue="3vXbUEjmHoLHYcawJEgqx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1" t="s">
        <v>18</v>
      </c>
      <c r="B7" s="13" t="s">
        <v>19</v>
      </c>
      <c r="C7" s="14">
        <v>3780</v>
      </c>
      <c r="D7" s="14">
        <v>2912</v>
      </c>
      <c r="E7" s="15">
        <v>0.29807692307692302</v>
      </c>
    </row>
    <row r="8" spans="1:5" x14ac:dyDescent="0.25">
      <c r="A8" s="172"/>
      <c r="B8" s="13" t="s">
        <v>20</v>
      </c>
      <c r="C8" s="14">
        <v>5732</v>
      </c>
      <c r="D8" s="14">
        <v>6247</v>
      </c>
      <c r="E8" s="15">
        <v>-8.2439570994077199E-2</v>
      </c>
    </row>
    <row r="9" spans="1:5" x14ac:dyDescent="0.25">
      <c r="A9" s="172"/>
      <c r="B9" s="13" t="s">
        <v>21</v>
      </c>
      <c r="C9" s="14">
        <v>5238</v>
      </c>
      <c r="D9" s="14">
        <v>5697</v>
      </c>
      <c r="E9" s="15">
        <v>-8.0568720379146905E-2</v>
      </c>
    </row>
    <row r="10" spans="1:5" x14ac:dyDescent="0.25">
      <c r="A10" s="172"/>
      <c r="B10" s="13" t="s">
        <v>22</v>
      </c>
      <c r="C10" s="14">
        <v>91</v>
      </c>
      <c r="D10" s="14">
        <v>81</v>
      </c>
      <c r="E10" s="15">
        <v>0.12345679012345701</v>
      </c>
    </row>
    <row r="11" spans="1:5" x14ac:dyDescent="0.25">
      <c r="A11" s="173"/>
      <c r="B11" s="13" t="s">
        <v>23</v>
      </c>
      <c r="C11" s="14">
        <v>3967</v>
      </c>
      <c r="D11" s="14">
        <v>3339</v>
      </c>
      <c r="E11" s="15">
        <v>0.188080263551962</v>
      </c>
    </row>
    <row r="12" spans="1:5" x14ac:dyDescent="0.25">
      <c r="A12" s="171" t="s">
        <v>24</v>
      </c>
      <c r="B12" s="13" t="s">
        <v>25</v>
      </c>
      <c r="C12" s="14">
        <v>1305</v>
      </c>
      <c r="D12" s="14">
        <v>1440</v>
      </c>
      <c r="E12" s="15">
        <v>-9.375E-2</v>
      </c>
    </row>
    <row r="13" spans="1:5" x14ac:dyDescent="0.25">
      <c r="A13" s="172"/>
      <c r="B13" s="13" t="s">
        <v>26</v>
      </c>
      <c r="C13" s="14">
        <v>965</v>
      </c>
      <c r="D13" s="14">
        <v>772</v>
      </c>
      <c r="E13" s="15">
        <v>0.25</v>
      </c>
    </row>
    <row r="14" spans="1:5" x14ac:dyDescent="0.25">
      <c r="A14" s="173"/>
      <c r="B14" s="13" t="s">
        <v>27</v>
      </c>
      <c r="C14" s="14">
        <v>2073</v>
      </c>
      <c r="D14" s="14">
        <v>2390</v>
      </c>
      <c r="E14" s="15">
        <v>-0.13263598326359799</v>
      </c>
    </row>
    <row r="15" spans="1:5" x14ac:dyDescent="0.25">
      <c r="A15" s="171" t="s">
        <v>28</v>
      </c>
      <c r="B15" s="13" t="s">
        <v>29</v>
      </c>
      <c r="C15" s="14">
        <v>480</v>
      </c>
      <c r="D15" s="14">
        <v>520</v>
      </c>
      <c r="E15" s="15">
        <v>-7.69230769230769E-2</v>
      </c>
    </row>
    <row r="16" spans="1:5" x14ac:dyDescent="0.25">
      <c r="A16" s="172"/>
      <c r="B16" s="13" t="s">
        <v>30</v>
      </c>
      <c r="C16" s="14">
        <v>673</v>
      </c>
      <c r="D16" s="14">
        <v>685</v>
      </c>
      <c r="E16" s="15">
        <v>-1.7518248175182501E-2</v>
      </c>
    </row>
    <row r="17" spans="1:5" x14ac:dyDescent="0.25">
      <c r="A17" s="172"/>
      <c r="B17" s="13" t="s">
        <v>31</v>
      </c>
      <c r="C17" s="14">
        <v>7</v>
      </c>
      <c r="D17" s="14">
        <v>3</v>
      </c>
      <c r="E17" s="15">
        <v>1.3333333333333299</v>
      </c>
    </row>
    <row r="18" spans="1:5" x14ac:dyDescent="0.25">
      <c r="A18" s="172"/>
      <c r="B18" s="13" t="s">
        <v>32</v>
      </c>
      <c r="C18" s="14">
        <v>2</v>
      </c>
      <c r="D18" s="16"/>
      <c r="E18" s="15">
        <v>0</v>
      </c>
    </row>
    <row r="19" spans="1:5" x14ac:dyDescent="0.25">
      <c r="A19" s="173"/>
      <c r="B19" s="13" t="s">
        <v>33</v>
      </c>
      <c r="C19" s="14">
        <v>42</v>
      </c>
      <c r="D19" s="14">
        <v>73</v>
      </c>
      <c r="E19" s="15">
        <v>-0.42465753424657499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7"/>
      <c r="C23" s="16"/>
      <c r="D23" s="16"/>
      <c r="E23" s="15">
        <v>0</v>
      </c>
    </row>
    <row r="24" spans="1:5" x14ac:dyDescent="0.25">
      <c r="A24" s="12" t="s">
        <v>36</v>
      </c>
      <c r="B24" s="17"/>
      <c r="C24" s="16"/>
      <c r="D24" s="16"/>
      <c r="E24" s="15">
        <v>0</v>
      </c>
    </row>
    <row r="25" spans="1:5" x14ac:dyDescent="0.25">
      <c r="A25" s="12" t="s">
        <v>37</v>
      </c>
      <c r="B25" s="17"/>
      <c r="C25" s="14">
        <v>241</v>
      </c>
      <c r="D25" s="14">
        <v>248</v>
      </c>
      <c r="E25" s="15">
        <v>-2.8225806451612899E-2</v>
      </c>
    </row>
    <row r="26" spans="1:5" x14ac:dyDescent="0.25">
      <c r="A26" s="12" t="s">
        <v>38</v>
      </c>
      <c r="B26" s="17"/>
      <c r="C26" s="14">
        <v>294</v>
      </c>
      <c r="D26" s="14">
        <v>326</v>
      </c>
      <c r="E26" s="15">
        <v>-9.8159509202454004E-2</v>
      </c>
    </row>
    <row r="27" spans="1:5" x14ac:dyDescent="0.25">
      <c r="A27" s="12" t="s">
        <v>39</v>
      </c>
      <c r="B27" s="17"/>
      <c r="C27" s="14">
        <v>17</v>
      </c>
      <c r="D27" s="14">
        <v>8</v>
      </c>
      <c r="E27" s="15">
        <v>1.125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296</v>
      </c>
      <c r="D31" s="14">
        <v>371</v>
      </c>
      <c r="E31" s="15">
        <v>-0.20215633423180601</v>
      </c>
    </row>
    <row r="32" spans="1:5" x14ac:dyDescent="0.25">
      <c r="A32" s="171" t="s">
        <v>42</v>
      </c>
      <c r="B32" s="13" t="s">
        <v>43</v>
      </c>
      <c r="C32" s="14">
        <v>13</v>
      </c>
      <c r="D32" s="14">
        <v>5</v>
      </c>
      <c r="E32" s="15">
        <v>1.6</v>
      </c>
    </row>
    <row r="33" spans="1:5" x14ac:dyDescent="0.25">
      <c r="A33" s="172"/>
      <c r="B33" s="13" t="s">
        <v>44</v>
      </c>
      <c r="C33" s="14">
        <v>6</v>
      </c>
      <c r="D33" s="14">
        <v>42</v>
      </c>
      <c r="E33" s="15">
        <v>-0.85714285714285698</v>
      </c>
    </row>
    <row r="34" spans="1:5" x14ac:dyDescent="0.25">
      <c r="A34" s="172"/>
      <c r="B34" s="13" t="s">
        <v>45</v>
      </c>
      <c r="C34" s="16"/>
      <c r="D34" s="14">
        <v>0</v>
      </c>
      <c r="E34" s="15">
        <v>0</v>
      </c>
    </row>
    <row r="35" spans="1:5" x14ac:dyDescent="0.25">
      <c r="A35" s="172"/>
      <c r="B35" s="13" t="s">
        <v>46</v>
      </c>
      <c r="C35" s="14">
        <v>5</v>
      </c>
      <c r="D35" s="14">
        <v>2</v>
      </c>
      <c r="E35" s="15">
        <v>1.5</v>
      </c>
    </row>
    <row r="36" spans="1:5" x14ac:dyDescent="0.25">
      <c r="A36" s="173"/>
      <c r="B36" s="13" t="s">
        <v>47</v>
      </c>
      <c r="C36" s="14">
        <v>279</v>
      </c>
      <c r="D36" s="14">
        <v>323</v>
      </c>
      <c r="E36" s="15">
        <v>-0.13622291021671801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7"/>
      <c r="C40" s="14">
        <v>717</v>
      </c>
      <c r="D40" s="14">
        <v>946</v>
      </c>
      <c r="E40" s="15">
        <v>-0.24207188160676499</v>
      </c>
    </row>
    <row r="41" spans="1:5" x14ac:dyDescent="0.25">
      <c r="A41" s="12" t="s">
        <v>50</v>
      </c>
      <c r="B41" s="17"/>
      <c r="C41" s="14">
        <v>391</v>
      </c>
      <c r="D41" s="14">
        <v>561</v>
      </c>
      <c r="E41" s="15">
        <v>-0.30303030303030298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1" t="s">
        <v>52</v>
      </c>
      <c r="B45" s="13" t="s">
        <v>19</v>
      </c>
      <c r="C45" s="14">
        <v>414</v>
      </c>
      <c r="D45" s="14">
        <v>359</v>
      </c>
      <c r="E45" s="15">
        <v>0.153203342618384</v>
      </c>
    </row>
    <row r="46" spans="1:5" x14ac:dyDescent="0.25">
      <c r="A46" s="172"/>
      <c r="B46" s="13" t="s">
        <v>53</v>
      </c>
      <c r="C46" s="14">
        <v>15</v>
      </c>
      <c r="D46" s="14">
        <v>20</v>
      </c>
      <c r="E46" s="15">
        <v>-0.25</v>
      </c>
    </row>
    <row r="47" spans="1:5" x14ac:dyDescent="0.25">
      <c r="A47" s="172"/>
      <c r="B47" s="13" t="s">
        <v>54</v>
      </c>
      <c r="C47" s="14">
        <v>673</v>
      </c>
      <c r="D47" s="14">
        <v>685</v>
      </c>
      <c r="E47" s="15">
        <v>-1.7518248175182501E-2</v>
      </c>
    </row>
    <row r="48" spans="1:5" x14ac:dyDescent="0.25">
      <c r="A48" s="173"/>
      <c r="B48" s="13" t="s">
        <v>23</v>
      </c>
      <c r="C48" s="14">
        <v>313</v>
      </c>
      <c r="D48" s="14">
        <v>264</v>
      </c>
      <c r="E48" s="15">
        <v>0.185606060606061</v>
      </c>
    </row>
    <row r="49" spans="1:5" x14ac:dyDescent="0.25">
      <c r="A49" s="171" t="s">
        <v>55</v>
      </c>
      <c r="B49" s="13" t="s">
        <v>56</v>
      </c>
      <c r="C49" s="14">
        <v>458</v>
      </c>
      <c r="D49" s="14">
        <v>505</v>
      </c>
      <c r="E49" s="15">
        <v>-9.3069306930693096E-2</v>
      </c>
    </row>
    <row r="50" spans="1:5" x14ac:dyDescent="0.25">
      <c r="A50" s="172"/>
      <c r="B50" s="13" t="s">
        <v>57</v>
      </c>
      <c r="C50" s="14">
        <v>25</v>
      </c>
      <c r="D50" s="14">
        <v>23</v>
      </c>
      <c r="E50" s="15">
        <v>8.6956521739130405E-2</v>
      </c>
    </row>
    <row r="51" spans="1:5" x14ac:dyDescent="0.25">
      <c r="A51" s="172"/>
      <c r="B51" s="13" t="s">
        <v>58</v>
      </c>
      <c r="C51" s="14">
        <v>49</v>
      </c>
      <c r="D51" s="14">
        <v>51</v>
      </c>
      <c r="E51" s="15">
        <v>-3.9215686274509803E-2</v>
      </c>
    </row>
    <row r="52" spans="1:5" x14ac:dyDescent="0.25">
      <c r="A52" s="173"/>
      <c r="B52" s="13" t="s">
        <v>59</v>
      </c>
      <c r="C52" s="14">
        <v>6</v>
      </c>
      <c r="D52" s="14">
        <v>8</v>
      </c>
      <c r="E52" s="15">
        <v>-0.25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1" t="s">
        <v>61</v>
      </c>
      <c r="B56" s="13" t="s">
        <v>54</v>
      </c>
      <c r="C56" s="14">
        <v>6</v>
      </c>
      <c r="D56" s="14">
        <v>4</v>
      </c>
      <c r="E56" s="15">
        <v>0.5</v>
      </c>
    </row>
    <row r="57" spans="1:5" x14ac:dyDescent="0.25">
      <c r="A57" s="172"/>
      <c r="B57" s="13" t="s">
        <v>53</v>
      </c>
      <c r="C57" s="16"/>
      <c r="D57" s="16"/>
      <c r="E57" s="15">
        <v>0</v>
      </c>
    </row>
    <row r="58" spans="1:5" x14ac:dyDescent="0.25">
      <c r="A58" s="172"/>
      <c r="B58" s="13" t="s">
        <v>19</v>
      </c>
      <c r="C58" s="14">
        <v>5</v>
      </c>
      <c r="D58" s="14">
        <v>5</v>
      </c>
      <c r="E58" s="15">
        <v>0</v>
      </c>
    </row>
    <row r="59" spans="1:5" x14ac:dyDescent="0.25">
      <c r="A59" s="172"/>
      <c r="B59" s="13" t="s">
        <v>23</v>
      </c>
      <c r="C59" s="14">
        <v>8</v>
      </c>
      <c r="D59" s="14">
        <v>5</v>
      </c>
      <c r="E59" s="15">
        <v>0.6</v>
      </c>
    </row>
    <row r="60" spans="1:5" x14ac:dyDescent="0.25">
      <c r="A60" s="172"/>
      <c r="B60" s="13" t="s">
        <v>62</v>
      </c>
      <c r="C60" s="14">
        <v>4</v>
      </c>
      <c r="D60" s="14">
        <v>5</v>
      </c>
      <c r="E60" s="15">
        <v>-0.2</v>
      </c>
    </row>
    <row r="61" spans="1:5" x14ac:dyDescent="0.25">
      <c r="A61" s="173"/>
      <c r="B61" s="13" t="s">
        <v>63</v>
      </c>
      <c r="C61" s="16"/>
      <c r="D61" s="16"/>
      <c r="E61" s="15">
        <v>0</v>
      </c>
    </row>
    <row r="62" spans="1:5" x14ac:dyDescent="0.25">
      <c r="A62" s="171" t="s">
        <v>64</v>
      </c>
      <c r="B62" s="13" t="s">
        <v>65</v>
      </c>
      <c r="C62" s="14">
        <v>4</v>
      </c>
      <c r="D62" s="14">
        <v>2</v>
      </c>
      <c r="E62" s="15">
        <v>1</v>
      </c>
    </row>
    <row r="63" spans="1:5" x14ac:dyDescent="0.25">
      <c r="A63" s="172"/>
      <c r="B63" s="13" t="s">
        <v>58</v>
      </c>
      <c r="C63" s="16"/>
      <c r="D63" s="16"/>
      <c r="E63" s="15">
        <v>0</v>
      </c>
    </row>
    <row r="64" spans="1:5" x14ac:dyDescent="0.25">
      <c r="A64" s="173"/>
      <c r="B64" s="13" t="s">
        <v>66</v>
      </c>
      <c r="C64" s="16"/>
      <c r="D64" s="16"/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7"/>
      <c r="C68" s="16"/>
      <c r="D68" s="16"/>
      <c r="E68" s="15">
        <v>0</v>
      </c>
    </row>
    <row r="69" spans="1:5" x14ac:dyDescent="0.25">
      <c r="A69" s="12" t="s">
        <v>36</v>
      </c>
      <c r="B69" s="17"/>
      <c r="C69" s="16"/>
      <c r="D69" s="16"/>
      <c r="E69" s="15">
        <v>0</v>
      </c>
    </row>
    <row r="70" spans="1:5" x14ac:dyDescent="0.25">
      <c r="A70" s="12" t="s">
        <v>37</v>
      </c>
      <c r="B70" s="17"/>
      <c r="C70" s="14">
        <v>1</v>
      </c>
      <c r="D70" s="16"/>
      <c r="E70" s="15">
        <v>0</v>
      </c>
    </row>
    <row r="71" spans="1:5" x14ac:dyDescent="0.25">
      <c r="A71" s="12" t="s">
        <v>38</v>
      </c>
      <c r="B71" s="17"/>
      <c r="C71" s="14">
        <v>1</v>
      </c>
      <c r="D71" s="16"/>
      <c r="E71" s="15">
        <v>0</v>
      </c>
    </row>
    <row r="72" spans="1:5" x14ac:dyDescent="0.25">
      <c r="A72" s="12" t="s">
        <v>39</v>
      </c>
      <c r="B72" s="17"/>
      <c r="C72" s="16"/>
      <c r="D72" s="16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4"/>
      <c r="B76" s="13" t="s">
        <v>49</v>
      </c>
      <c r="C76" s="14">
        <v>2</v>
      </c>
      <c r="D76" s="14">
        <v>0</v>
      </c>
      <c r="E76" s="15">
        <v>0</v>
      </c>
    </row>
    <row r="77" spans="1:5" x14ac:dyDescent="0.25">
      <c r="A77" s="175"/>
      <c r="B77" s="13" t="s">
        <v>58</v>
      </c>
      <c r="C77" s="16"/>
      <c r="D77" s="14">
        <v>0</v>
      </c>
      <c r="E77" s="15">
        <v>0</v>
      </c>
    </row>
    <row r="78" spans="1:5" x14ac:dyDescent="0.25">
      <c r="A78" s="175"/>
      <c r="B78" s="13" t="s">
        <v>65</v>
      </c>
      <c r="C78" s="16"/>
      <c r="D78" s="16"/>
      <c r="E78" s="15">
        <v>0</v>
      </c>
    </row>
    <row r="79" spans="1:5" x14ac:dyDescent="0.25">
      <c r="A79" s="175"/>
      <c r="B79" s="13" t="s">
        <v>69</v>
      </c>
      <c r="C79" s="16"/>
      <c r="D79" s="16"/>
      <c r="E79" s="15">
        <v>0</v>
      </c>
    </row>
    <row r="80" spans="1:5" x14ac:dyDescent="0.25">
      <c r="A80" s="176"/>
      <c r="B80" s="13" t="s">
        <v>70</v>
      </c>
      <c r="C80" s="16"/>
      <c r="D80" s="16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1" t="s">
        <v>72</v>
      </c>
      <c r="B84" s="13" t="s">
        <v>73</v>
      </c>
      <c r="C84" s="14">
        <v>391</v>
      </c>
      <c r="D84" s="14">
        <v>561</v>
      </c>
      <c r="E84" s="15">
        <v>-0.30303030303030298</v>
      </c>
    </row>
    <row r="85" spans="1:5" x14ac:dyDescent="0.25">
      <c r="A85" s="173"/>
      <c r="B85" s="13" t="s">
        <v>74</v>
      </c>
      <c r="C85" s="14">
        <v>225</v>
      </c>
      <c r="D85" s="14">
        <v>237</v>
      </c>
      <c r="E85" s="15">
        <v>-5.0632911392405097E-2</v>
      </c>
    </row>
    <row r="86" spans="1:5" x14ac:dyDescent="0.25">
      <c r="A86" s="171" t="s">
        <v>75</v>
      </c>
      <c r="B86" s="13" t="s">
        <v>73</v>
      </c>
      <c r="C86" s="14">
        <v>215</v>
      </c>
      <c r="D86" s="14">
        <v>472</v>
      </c>
      <c r="E86" s="15">
        <v>-0.54449152542372903</v>
      </c>
    </row>
    <row r="87" spans="1:5" x14ac:dyDescent="0.25">
      <c r="A87" s="173"/>
      <c r="B87" s="13" t="s">
        <v>74</v>
      </c>
      <c r="C87" s="14">
        <v>182</v>
      </c>
      <c r="D87" s="14">
        <v>80</v>
      </c>
      <c r="E87" s="15">
        <v>1.2749999999999999</v>
      </c>
    </row>
    <row r="88" spans="1:5" x14ac:dyDescent="0.25">
      <c r="A88" s="171" t="s">
        <v>76</v>
      </c>
      <c r="B88" s="13" t="s">
        <v>73</v>
      </c>
      <c r="C88" s="14">
        <v>27</v>
      </c>
      <c r="D88" s="14">
        <v>24</v>
      </c>
      <c r="E88" s="15">
        <v>0.125</v>
      </c>
    </row>
    <row r="89" spans="1:5" x14ac:dyDescent="0.25">
      <c r="A89" s="173"/>
      <c r="B89" s="13" t="s">
        <v>74</v>
      </c>
      <c r="C89" s="14">
        <v>14</v>
      </c>
      <c r="D89" s="14">
        <v>12</v>
      </c>
      <c r="E89" s="15">
        <v>0.16666666666666699</v>
      </c>
    </row>
    <row r="90" spans="1:5" x14ac:dyDescent="0.25">
      <c r="A90" s="171" t="s">
        <v>77</v>
      </c>
      <c r="B90" s="13" t="s">
        <v>73</v>
      </c>
      <c r="C90" s="16"/>
      <c r="D90" s="16"/>
      <c r="E90" s="15">
        <v>0</v>
      </c>
    </row>
    <row r="91" spans="1:5" x14ac:dyDescent="0.25">
      <c r="A91" s="173"/>
      <c r="B91" s="13" t="s">
        <v>74</v>
      </c>
      <c r="C91" s="16"/>
      <c r="D91" s="16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7"/>
      <c r="C95" s="14">
        <v>237</v>
      </c>
      <c r="D95" s="14">
        <v>302</v>
      </c>
      <c r="E95" s="15">
        <v>-0.21523178807946999</v>
      </c>
    </row>
    <row r="96" spans="1:5" x14ac:dyDescent="0.25">
      <c r="A96" s="12" t="s">
        <v>79</v>
      </c>
      <c r="B96" s="17"/>
      <c r="C96" s="16"/>
      <c r="D96" s="16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7"/>
      <c r="C100" s="14">
        <v>196</v>
      </c>
      <c r="D100" s="14">
        <v>284</v>
      </c>
      <c r="E100" s="15">
        <v>-0.309859154929577</v>
      </c>
    </row>
    <row r="101" spans="1:5" x14ac:dyDescent="0.25">
      <c r="A101" s="12" t="s">
        <v>82</v>
      </c>
      <c r="B101" s="17"/>
      <c r="C101" s="14">
        <v>187</v>
      </c>
      <c r="D101" s="14">
        <v>225</v>
      </c>
      <c r="E101" s="15">
        <v>-0.168888888888889</v>
      </c>
    </row>
    <row r="102" spans="1:5" x14ac:dyDescent="0.25">
      <c r="A102" s="12" t="s">
        <v>79</v>
      </c>
      <c r="B102" s="17"/>
      <c r="C102" s="14">
        <v>5</v>
      </c>
      <c r="D102" s="14">
        <v>4</v>
      </c>
      <c r="E102" s="15">
        <v>0.25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1" t="s">
        <v>81</v>
      </c>
      <c r="B106" s="13" t="s">
        <v>84</v>
      </c>
      <c r="C106" s="14">
        <v>106</v>
      </c>
      <c r="D106" s="14">
        <v>239</v>
      </c>
      <c r="E106" s="15">
        <v>-0.55648535564853596</v>
      </c>
    </row>
    <row r="107" spans="1:5" x14ac:dyDescent="0.25">
      <c r="A107" s="172"/>
      <c r="B107" s="13" t="s">
        <v>85</v>
      </c>
      <c r="C107" s="14">
        <v>27</v>
      </c>
      <c r="D107" s="14">
        <v>85</v>
      </c>
      <c r="E107" s="15">
        <v>-0.68235294117647005</v>
      </c>
    </row>
    <row r="108" spans="1:5" x14ac:dyDescent="0.25">
      <c r="A108" s="173"/>
      <c r="B108" s="13" t="s">
        <v>86</v>
      </c>
      <c r="C108" s="14">
        <v>37</v>
      </c>
      <c r="D108" s="14">
        <v>78</v>
      </c>
      <c r="E108" s="15">
        <v>-0.52564102564102599</v>
      </c>
    </row>
    <row r="109" spans="1:5" x14ac:dyDescent="0.25">
      <c r="A109" s="171" t="s">
        <v>82</v>
      </c>
      <c r="B109" s="13" t="s">
        <v>87</v>
      </c>
      <c r="C109" s="14">
        <v>14</v>
      </c>
      <c r="D109" s="14">
        <v>23</v>
      </c>
      <c r="E109" s="15">
        <v>-0.39130434782608697</v>
      </c>
    </row>
    <row r="110" spans="1:5" x14ac:dyDescent="0.25">
      <c r="A110" s="173"/>
      <c r="B110" s="13" t="s">
        <v>86</v>
      </c>
      <c r="C110" s="14">
        <v>28</v>
      </c>
      <c r="D110" s="14">
        <v>58</v>
      </c>
      <c r="E110" s="15">
        <v>-0.51724137931034497</v>
      </c>
    </row>
    <row r="111" spans="1:5" x14ac:dyDescent="0.25">
      <c r="A111" s="12" t="s">
        <v>79</v>
      </c>
      <c r="B111" s="17"/>
      <c r="C111" s="14">
        <v>7</v>
      </c>
      <c r="D111" s="14">
        <v>4</v>
      </c>
      <c r="E111" s="15">
        <v>0.75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1" t="s">
        <v>81</v>
      </c>
      <c r="B115" s="13" t="s">
        <v>84</v>
      </c>
      <c r="C115" s="14">
        <v>11</v>
      </c>
      <c r="D115" s="14">
        <v>10</v>
      </c>
      <c r="E115" s="15">
        <v>0.1</v>
      </c>
    </row>
    <row r="116" spans="1:5" x14ac:dyDescent="0.25">
      <c r="A116" s="172"/>
      <c r="B116" s="13" t="s">
        <v>85</v>
      </c>
      <c r="C116" s="14">
        <v>3</v>
      </c>
      <c r="D116" s="14">
        <v>7</v>
      </c>
      <c r="E116" s="15">
        <v>-0.57142857142857095</v>
      </c>
    </row>
    <row r="117" spans="1:5" x14ac:dyDescent="0.25">
      <c r="A117" s="173"/>
      <c r="B117" s="13" t="s">
        <v>86</v>
      </c>
      <c r="C117" s="14">
        <v>5</v>
      </c>
      <c r="D117" s="14">
        <v>5</v>
      </c>
      <c r="E117" s="15">
        <v>0</v>
      </c>
    </row>
    <row r="118" spans="1:5" x14ac:dyDescent="0.25">
      <c r="A118" s="171" t="s">
        <v>82</v>
      </c>
      <c r="B118" s="13" t="s">
        <v>87</v>
      </c>
      <c r="C118" s="14">
        <v>3</v>
      </c>
      <c r="D118" s="14">
        <v>1</v>
      </c>
      <c r="E118" s="15">
        <v>2</v>
      </c>
    </row>
    <row r="119" spans="1:5" x14ac:dyDescent="0.25">
      <c r="A119" s="173"/>
      <c r="B119" s="13" t="s">
        <v>86</v>
      </c>
      <c r="C119" s="14">
        <v>6</v>
      </c>
      <c r="D119" s="14">
        <v>5</v>
      </c>
      <c r="E119" s="15">
        <v>0.2</v>
      </c>
    </row>
    <row r="120" spans="1:5" x14ac:dyDescent="0.25">
      <c r="A120" s="12" t="s">
        <v>79</v>
      </c>
      <c r="B120" s="17"/>
      <c r="C120" s="14">
        <v>1</v>
      </c>
      <c r="D120" s="14">
        <v>1</v>
      </c>
      <c r="E120" s="15">
        <v>0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1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3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71" t="s">
        <v>93</v>
      </c>
      <c r="B126" s="13" t="s">
        <v>91</v>
      </c>
      <c r="C126" s="14">
        <v>26</v>
      </c>
      <c r="D126" s="14">
        <v>20</v>
      </c>
      <c r="E126" s="15">
        <v>0.3</v>
      </c>
    </row>
    <row r="127" spans="1:5" x14ac:dyDescent="0.25">
      <c r="A127" s="173"/>
      <c r="B127" s="13" t="s">
        <v>92</v>
      </c>
      <c r="C127" s="14">
        <v>405</v>
      </c>
      <c r="D127" s="14">
        <v>317</v>
      </c>
      <c r="E127" s="15">
        <v>0.27760252365930599</v>
      </c>
    </row>
    <row r="128" spans="1:5" x14ac:dyDescent="0.25">
      <c r="A128" s="171" t="s">
        <v>94</v>
      </c>
      <c r="B128" s="13" t="s">
        <v>91</v>
      </c>
      <c r="C128" s="14">
        <v>1079</v>
      </c>
      <c r="D128" s="14">
        <v>681</v>
      </c>
      <c r="E128" s="15">
        <v>0.58443465491923596</v>
      </c>
    </row>
    <row r="129" spans="1:5" x14ac:dyDescent="0.25">
      <c r="A129" s="173"/>
      <c r="B129" s="13" t="s">
        <v>92</v>
      </c>
      <c r="C129" s="14">
        <v>2675</v>
      </c>
      <c r="D129" s="14">
        <v>2778</v>
      </c>
      <c r="E129" s="15">
        <v>-3.7077033837293001E-2</v>
      </c>
    </row>
    <row r="130" spans="1:5" x14ac:dyDescent="0.25">
      <c r="A130" s="171" t="s">
        <v>95</v>
      </c>
      <c r="B130" s="13" t="s">
        <v>91</v>
      </c>
      <c r="C130" s="14">
        <v>430</v>
      </c>
      <c r="D130" s="14">
        <v>318</v>
      </c>
      <c r="E130" s="15">
        <v>0.35220125786163498</v>
      </c>
    </row>
    <row r="131" spans="1:5" x14ac:dyDescent="0.25">
      <c r="A131" s="173"/>
      <c r="B131" s="13" t="s">
        <v>92</v>
      </c>
      <c r="C131" s="14">
        <v>836</v>
      </c>
      <c r="D131" s="14">
        <v>848</v>
      </c>
      <c r="E131" s="15">
        <v>-1.41509433962264E-2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1" t="s">
        <v>97</v>
      </c>
      <c r="B135" s="13" t="s">
        <v>98</v>
      </c>
      <c r="C135" s="14">
        <v>32</v>
      </c>
      <c r="D135" s="14">
        <v>29</v>
      </c>
      <c r="E135" s="15">
        <v>0.10344827586206901</v>
      </c>
    </row>
    <row r="136" spans="1:5" x14ac:dyDescent="0.25">
      <c r="A136" s="173"/>
      <c r="B136" s="13" t="s">
        <v>99</v>
      </c>
      <c r="C136" s="14">
        <v>0</v>
      </c>
      <c r="D136" s="14">
        <v>1</v>
      </c>
      <c r="E136" s="15">
        <v>-1</v>
      </c>
    </row>
    <row r="137" spans="1:5" x14ac:dyDescent="0.25">
      <c r="A137" s="171" t="s">
        <v>100</v>
      </c>
      <c r="B137" s="13" t="s">
        <v>98</v>
      </c>
      <c r="C137" s="14">
        <v>3</v>
      </c>
      <c r="D137" s="14">
        <v>2</v>
      </c>
      <c r="E137" s="15">
        <v>0.5</v>
      </c>
    </row>
    <row r="138" spans="1:5" x14ac:dyDescent="0.25">
      <c r="A138" s="173"/>
      <c r="B138" s="13" t="s">
        <v>99</v>
      </c>
      <c r="C138" s="14">
        <v>0</v>
      </c>
      <c r="D138" s="14">
        <v>1</v>
      </c>
      <c r="E138" s="15">
        <v>-1</v>
      </c>
    </row>
    <row r="139" spans="1:5" x14ac:dyDescent="0.25">
      <c r="A139" s="171" t="s">
        <v>101</v>
      </c>
      <c r="B139" s="13" t="s">
        <v>98</v>
      </c>
      <c r="C139" s="14">
        <v>1</v>
      </c>
      <c r="D139" s="14">
        <v>1</v>
      </c>
      <c r="E139" s="15">
        <v>0</v>
      </c>
    </row>
    <row r="140" spans="1:5" x14ac:dyDescent="0.25">
      <c r="A140" s="173"/>
      <c r="B140" s="13" t="s">
        <v>102</v>
      </c>
      <c r="C140" s="14">
        <v>0</v>
      </c>
      <c r="D140" s="16"/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7"/>
      <c r="C144" s="14">
        <v>43</v>
      </c>
      <c r="D144" s="14">
        <v>40</v>
      </c>
      <c r="E144" s="15">
        <v>7.4999999999999997E-2</v>
      </c>
    </row>
    <row r="145" spans="1:5" x14ac:dyDescent="0.25">
      <c r="A145" s="171" t="s">
        <v>105</v>
      </c>
      <c r="B145" s="13" t="s">
        <v>106</v>
      </c>
      <c r="C145" s="14">
        <v>1</v>
      </c>
      <c r="D145" s="14">
        <v>0</v>
      </c>
      <c r="E145" s="15">
        <v>0</v>
      </c>
    </row>
    <row r="146" spans="1:5" x14ac:dyDescent="0.25">
      <c r="A146" s="172"/>
      <c r="B146" s="13" t="s">
        <v>107</v>
      </c>
      <c r="C146" s="14">
        <v>13</v>
      </c>
      <c r="D146" s="14">
        <v>12</v>
      </c>
      <c r="E146" s="15">
        <v>8.3333333333333301E-2</v>
      </c>
    </row>
    <row r="147" spans="1:5" x14ac:dyDescent="0.25">
      <c r="A147" s="172"/>
      <c r="B147" s="13" t="s">
        <v>108</v>
      </c>
      <c r="C147" s="16"/>
      <c r="D147" s="14">
        <v>0</v>
      </c>
      <c r="E147" s="15">
        <v>0</v>
      </c>
    </row>
    <row r="148" spans="1:5" x14ac:dyDescent="0.25">
      <c r="A148" s="172"/>
      <c r="B148" s="13" t="s">
        <v>109</v>
      </c>
      <c r="C148" s="14">
        <v>7</v>
      </c>
      <c r="D148" s="14">
        <v>4</v>
      </c>
      <c r="E148" s="15">
        <v>0.75</v>
      </c>
    </row>
    <row r="149" spans="1:5" x14ac:dyDescent="0.25">
      <c r="A149" s="172"/>
      <c r="B149" s="13" t="s">
        <v>110</v>
      </c>
      <c r="C149" s="14">
        <v>22</v>
      </c>
      <c r="D149" s="14">
        <v>24</v>
      </c>
      <c r="E149" s="15">
        <v>-8.3333333333333301E-2</v>
      </c>
    </row>
    <row r="150" spans="1:5" x14ac:dyDescent="0.25">
      <c r="A150" s="173"/>
      <c r="B150" s="13" t="s">
        <v>111</v>
      </c>
      <c r="C150" s="16"/>
      <c r="D150" s="14">
        <v>0</v>
      </c>
      <c r="E150" s="15">
        <v>0</v>
      </c>
    </row>
    <row r="151" spans="1:5" x14ac:dyDescent="0.25">
      <c r="A151" s="171" t="s">
        <v>112</v>
      </c>
      <c r="B151" s="13" t="s">
        <v>113</v>
      </c>
      <c r="C151" s="14">
        <v>14</v>
      </c>
      <c r="D151" s="14">
        <v>18</v>
      </c>
      <c r="E151" s="15">
        <v>-0.22222222222222199</v>
      </c>
    </row>
    <row r="152" spans="1:5" x14ac:dyDescent="0.25">
      <c r="A152" s="173"/>
      <c r="B152" s="13" t="s">
        <v>114</v>
      </c>
      <c r="C152" s="14">
        <v>28</v>
      </c>
      <c r="D152" s="14">
        <v>17</v>
      </c>
      <c r="E152" s="15">
        <v>0.64705882352941202</v>
      </c>
    </row>
    <row r="153" spans="1:5" x14ac:dyDescent="0.25">
      <c r="A153" s="171" t="s">
        <v>115</v>
      </c>
      <c r="B153" s="13" t="s">
        <v>19</v>
      </c>
      <c r="C153" s="14">
        <v>10</v>
      </c>
      <c r="D153" s="14">
        <v>3</v>
      </c>
      <c r="E153" s="15">
        <v>2.3333333333333299</v>
      </c>
    </row>
    <row r="154" spans="1:5" x14ac:dyDescent="0.25">
      <c r="A154" s="173"/>
      <c r="B154" s="13" t="s">
        <v>23</v>
      </c>
      <c r="C154" s="14">
        <v>11</v>
      </c>
      <c r="D154" s="14">
        <v>8</v>
      </c>
      <c r="E154" s="15">
        <v>0.375</v>
      </c>
    </row>
    <row r="155" spans="1:5" x14ac:dyDescent="0.25">
      <c r="A155" s="12" t="s">
        <v>116</v>
      </c>
      <c r="B155" s="17"/>
      <c r="C155" s="16"/>
      <c r="D155" s="14">
        <v>0</v>
      </c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1" t="s">
        <v>118</v>
      </c>
      <c r="B159" s="13" t="s">
        <v>119</v>
      </c>
      <c r="C159" s="16"/>
      <c r="D159" s="16"/>
      <c r="E159" s="15">
        <v>0</v>
      </c>
    </row>
    <row r="160" spans="1:5" x14ac:dyDescent="0.25">
      <c r="A160" s="172"/>
      <c r="B160" s="13" t="s">
        <v>120</v>
      </c>
      <c r="C160" s="14">
        <v>6</v>
      </c>
      <c r="D160" s="14">
        <v>6</v>
      </c>
      <c r="E160" s="15">
        <v>0</v>
      </c>
    </row>
    <row r="161" spans="1:5" x14ac:dyDescent="0.25">
      <c r="A161" s="172"/>
      <c r="B161" s="13" t="s">
        <v>121</v>
      </c>
      <c r="C161" s="16"/>
      <c r="D161" s="16"/>
      <c r="E161" s="15">
        <v>0</v>
      </c>
    </row>
    <row r="162" spans="1:5" x14ac:dyDescent="0.25">
      <c r="A162" s="172"/>
      <c r="B162" s="13" t="s">
        <v>122</v>
      </c>
      <c r="C162" s="16"/>
      <c r="D162" s="16"/>
      <c r="E162" s="15">
        <v>0</v>
      </c>
    </row>
    <row r="163" spans="1:5" x14ac:dyDescent="0.25">
      <c r="A163" s="172"/>
      <c r="B163" s="13" t="s">
        <v>123</v>
      </c>
      <c r="C163" s="16"/>
      <c r="D163" s="16"/>
      <c r="E163" s="15">
        <v>0</v>
      </c>
    </row>
    <row r="164" spans="1:5" x14ac:dyDescent="0.25">
      <c r="A164" s="172"/>
      <c r="B164" s="13" t="s">
        <v>124</v>
      </c>
      <c r="C164" s="16"/>
      <c r="D164" s="16"/>
      <c r="E164" s="15">
        <v>0</v>
      </c>
    </row>
    <row r="165" spans="1:5" x14ac:dyDescent="0.25">
      <c r="A165" s="172"/>
      <c r="B165" s="13" t="s">
        <v>125</v>
      </c>
      <c r="C165" s="16"/>
      <c r="D165" s="16"/>
      <c r="E165" s="15">
        <v>0</v>
      </c>
    </row>
    <row r="166" spans="1:5" x14ac:dyDescent="0.25">
      <c r="A166" s="172"/>
      <c r="B166" s="13" t="s">
        <v>126</v>
      </c>
      <c r="C166" s="16"/>
      <c r="D166" s="16"/>
      <c r="E166" s="15">
        <v>0</v>
      </c>
    </row>
    <row r="167" spans="1:5" x14ac:dyDescent="0.25">
      <c r="A167" s="172"/>
      <c r="B167" s="13" t="s">
        <v>127</v>
      </c>
      <c r="C167" s="16"/>
      <c r="D167" s="16"/>
      <c r="E167" s="15">
        <v>0</v>
      </c>
    </row>
    <row r="168" spans="1:5" x14ac:dyDescent="0.25">
      <c r="A168" s="172"/>
      <c r="B168" s="13" t="s">
        <v>128</v>
      </c>
      <c r="C168" s="16"/>
      <c r="D168" s="16"/>
      <c r="E168" s="15">
        <v>0</v>
      </c>
    </row>
    <row r="169" spans="1:5" x14ac:dyDescent="0.25">
      <c r="A169" s="172"/>
      <c r="B169" s="13" t="s">
        <v>129</v>
      </c>
      <c r="C169" s="16"/>
      <c r="D169" s="16"/>
      <c r="E169" s="15">
        <v>0</v>
      </c>
    </row>
    <row r="170" spans="1:5" x14ac:dyDescent="0.25">
      <c r="A170" s="172"/>
      <c r="B170" s="13" t="s">
        <v>130</v>
      </c>
      <c r="C170" s="16"/>
      <c r="D170" s="16"/>
      <c r="E170" s="15">
        <v>0</v>
      </c>
    </row>
    <row r="171" spans="1:5" x14ac:dyDescent="0.25">
      <c r="A171" s="172"/>
      <c r="B171" s="13" t="s">
        <v>131</v>
      </c>
      <c r="C171" s="16"/>
      <c r="D171" s="16"/>
      <c r="E171" s="15">
        <v>0</v>
      </c>
    </row>
    <row r="172" spans="1:5" x14ac:dyDescent="0.25">
      <c r="A172" s="172"/>
      <c r="B172" s="13" t="s">
        <v>132</v>
      </c>
      <c r="C172" s="16"/>
      <c r="D172" s="16"/>
      <c r="E172" s="15">
        <v>0</v>
      </c>
    </row>
    <row r="173" spans="1:5" x14ac:dyDescent="0.25">
      <c r="A173" s="172"/>
      <c r="B173" s="13" t="s">
        <v>133</v>
      </c>
      <c r="C173" s="16"/>
      <c r="D173" s="16"/>
      <c r="E173" s="15">
        <v>0</v>
      </c>
    </row>
    <row r="174" spans="1:5" x14ac:dyDescent="0.25">
      <c r="A174" s="172"/>
      <c r="B174" s="13" t="s">
        <v>134</v>
      </c>
      <c r="C174" s="16"/>
      <c r="D174" s="16"/>
      <c r="E174" s="15">
        <v>0</v>
      </c>
    </row>
    <row r="175" spans="1:5" x14ac:dyDescent="0.25">
      <c r="A175" s="172"/>
      <c r="B175" s="13" t="s">
        <v>135</v>
      </c>
      <c r="C175" s="16"/>
      <c r="D175" s="16"/>
      <c r="E175" s="15">
        <v>0</v>
      </c>
    </row>
    <row r="176" spans="1:5" x14ac:dyDescent="0.25">
      <c r="A176" s="172"/>
      <c r="B176" s="13" t="s">
        <v>136</v>
      </c>
      <c r="C176" s="16"/>
      <c r="D176" s="16"/>
      <c r="E176" s="15">
        <v>0</v>
      </c>
    </row>
    <row r="177" spans="1:5" x14ac:dyDescent="0.25">
      <c r="A177" s="172"/>
      <c r="B177" s="13" t="s">
        <v>137</v>
      </c>
      <c r="C177" s="16"/>
      <c r="D177" s="16"/>
      <c r="E177" s="15">
        <v>0</v>
      </c>
    </row>
    <row r="178" spans="1:5" x14ac:dyDescent="0.25">
      <c r="A178" s="172"/>
      <c r="B178" s="13" t="s">
        <v>138</v>
      </c>
      <c r="C178" s="16"/>
      <c r="D178" s="16"/>
      <c r="E178" s="15">
        <v>0</v>
      </c>
    </row>
    <row r="179" spans="1:5" x14ac:dyDescent="0.25">
      <c r="A179" s="172"/>
      <c r="B179" s="13" t="s">
        <v>139</v>
      </c>
      <c r="C179" s="16"/>
      <c r="D179" s="16"/>
      <c r="E179" s="15">
        <v>0</v>
      </c>
    </row>
    <row r="180" spans="1:5" x14ac:dyDescent="0.25">
      <c r="A180" s="172"/>
      <c r="B180" s="13" t="s">
        <v>140</v>
      </c>
      <c r="C180" s="16"/>
      <c r="D180" s="16"/>
      <c r="E180" s="15">
        <v>0</v>
      </c>
    </row>
    <row r="181" spans="1:5" x14ac:dyDescent="0.25">
      <c r="A181" s="172"/>
      <c r="B181" s="13" t="s">
        <v>141</v>
      </c>
      <c r="C181" s="16"/>
      <c r="D181" s="16"/>
      <c r="E181" s="15">
        <v>0</v>
      </c>
    </row>
    <row r="182" spans="1:5" x14ac:dyDescent="0.25">
      <c r="A182" s="172"/>
      <c r="B182" s="13" t="s">
        <v>142</v>
      </c>
      <c r="C182" s="16"/>
      <c r="D182" s="16"/>
      <c r="E182" s="15">
        <v>0</v>
      </c>
    </row>
    <row r="183" spans="1:5" x14ac:dyDescent="0.25">
      <c r="A183" s="172"/>
      <c r="B183" s="13" t="s">
        <v>143</v>
      </c>
      <c r="C183" s="16"/>
      <c r="D183" s="16"/>
      <c r="E183" s="15">
        <v>0</v>
      </c>
    </row>
    <row r="184" spans="1:5" x14ac:dyDescent="0.25">
      <c r="A184" s="172"/>
      <c r="B184" s="13" t="s">
        <v>144</v>
      </c>
      <c r="C184" s="16"/>
      <c r="D184" s="16"/>
      <c r="E184" s="15">
        <v>0</v>
      </c>
    </row>
    <row r="185" spans="1:5" x14ac:dyDescent="0.25">
      <c r="A185" s="172"/>
      <c r="B185" s="13" t="s">
        <v>145</v>
      </c>
      <c r="C185" s="16"/>
      <c r="D185" s="16"/>
      <c r="E185" s="15">
        <v>0</v>
      </c>
    </row>
    <row r="186" spans="1:5" x14ac:dyDescent="0.25">
      <c r="A186" s="172"/>
      <c r="B186" s="13" t="s">
        <v>146</v>
      </c>
      <c r="C186" s="16"/>
      <c r="D186" s="16"/>
      <c r="E186" s="15">
        <v>0</v>
      </c>
    </row>
    <row r="187" spans="1:5" x14ac:dyDescent="0.25">
      <c r="A187" s="172"/>
      <c r="B187" s="13" t="s">
        <v>147</v>
      </c>
      <c r="C187" s="16"/>
      <c r="D187" s="16"/>
      <c r="E187" s="15">
        <v>0</v>
      </c>
    </row>
    <row r="188" spans="1:5" x14ac:dyDescent="0.25">
      <c r="A188" s="172"/>
      <c r="B188" s="13" t="s">
        <v>148</v>
      </c>
      <c r="C188" s="16"/>
      <c r="D188" s="16"/>
      <c r="E188" s="15">
        <v>0</v>
      </c>
    </row>
    <row r="189" spans="1:5" x14ac:dyDescent="0.25">
      <c r="A189" s="172"/>
      <c r="B189" s="13" t="s">
        <v>149</v>
      </c>
      <c r="C189" s="16"/>
      <c r="D189" s="16"/>
      <c r="E189" s="15">
        <v>0</v>
      </c>
    </row>
    <row r="190" spans="1:5" x14ac:dyDescent="0.25">
      <c r="A190" s="172"/>
      <c r="B190" s="13" t="s">
        <v>150</v>
      </c>
      <c r="C190" s="16"/>
      <c r="D190" s="16"/>
      <c r="E190" s="15">
        <v>0</v>
      </c>
    </row>
    <row r="191" spans="1:5" x14ac:dyDescent="0.25">
      <c r="A191" s="172"/>
      <c r="B191" s="13" t="s">
        <v>151</v>
      </c>
      <c r="C191" s="16"/>
      <c r="D191" s="16"/>
      <c r="E191" s="15">
        <v>0</v>
      </c>
    </row>
    <row r="192" spans="1:5" x14ac:dyDescent="0.25">
      <c r="A192" s="172"/>
      <c r="B192" s="13" t="s">
        <v>152</v>
      </c>
      <c r="C192" s="16"/>
      <c r="D192" s="16"/>
      <c r="E192" s="15">
        <v>0</v>
      </c>
    </row>
    <row r="193" spans="1:5" x14ac:dyDescent="0.25">
      <c r="A193" s="172"/>
      <c r="B193" s="13" t="s">
        <v>153</v>
      </c>
      <c r="C193" s="16"/>
      <c r="D193" s="16"/>
      <c r="E193" s="15">
        <v>0</v>
      </c>
    </row>
    <row r="194" spans="1:5" x14ac:dyDescent="0.25">
      <c r="A194" s="172"/>
      <c r="B194" s="13" t="s">
        <v>154</v>
      </c>
      <c r="C194" s="16"/>
      <c r="D194" s="16"/>
      <c r="E194" s="15">
        <v>0</v>
      </c>
    </row>
    <row r="195" spans="1:5" x14ac:dyDescent="0.25">
      <c r="A195" s="172"/>
      <c r="B195" s="13" t="s">
        <v>155</v>
      </c>
      <c r="C195" s="16"/>
      <c r="D195" s="16"/>
      <c r="E195" s="15">
        <v>0</v>
      </c>
    </row>
    <row r="196" spans="1:5" x14ac:dyDescent="0.25">
      <c r="A196" s="172"/>
      <c r="B196" s="13" t="s">
        <v>156</v>
      </c>
      <c r="C196" s="16"/>
      <c r="D196" s="16"/>
      <c r="E196" s="15">
        <v>0</v>
      </c>
    </row>
    <row r="197" spans="1:5" x14ac:dyDescent="0.25">
      <c r="A197" s="172"/>
      <c r="B197" s="13" t="s">
        <v>157</v>
      </c>
      <c r="C197" s="16"/>
      <c r="D197" s="16"/>
      <c r="E197" s="15">
        <v>0</v>
      </c>
    </row>
    <row r="198" spans="1:5" x14ac:dyDescent="0.25">
      <c r="A198" s="172"/>
      <c r="B198" s="13" t="s">
        <v>158</v>
      </c>
      <c r="C198" s="16"/>
      <c r="D198" s="16"/>
      <c r="E198" s="15">
        <v>0</v>
      </c>
    </row>
    <row r="199" spans="1:5" x14ac:dyDescent="0.25">
      <c r="A199" s="172"/>
      <c r="B199" s="13" t="s">
        <v>159</v>
      </c>
      <c r="C199" s="16"/>
      <c r="D199" s="16"/>
      <c r="E199" s="15">
        <v>0</v>
      </c>
    </row>
    <row r="200" spans="1:5" x14ac:dyDescent="0.25">
      <c r="A200" s="173"/>
      <c r="B200" s="13" t="s">
        <v>160</v>
      </c>
      <c r="C200" s="16"/>
      <c r="D200" s="16"/>
      <c r="E200" s="15">
        <v>0</v>
      </c>
    </row>
    <row r="201" spans="1:5" x14ac:dyDescent="0.25">
      <c r="A201" s="171" t="s">
        <v>161</v>
      </c>
      <c r="B201" s="13" t="s">
        <v>162</v>
      </c>
      <c r="C201" s="16"/>
      <c r="D201" s="16"/>
      <c r="E201" s="15">
        <v>0</v>
      </c>
    </row>
    <row r="202" spans="1:5" x14ac:dyDescent="0.25">
      <c r="A202" s="172"/>
      <c r="B202" s="13" t="s">
        <v>120</v>
      </c>
      <c r="C202" s="16"/>
      <c r="D202" s="16"/>
      <c r="E202" s="15">
        <v>0</v>
      </c>
    </row>
    <row r="203" spans="1:5" x14ac:dyDescent="0.25">
      <c r="A203" s="172"/>
      <c r="B203" s="13" t="s">
        <v>163</v>
      </c>
      <c r="C203" s="16"/>
      <c r="D203" s="16"/>
      <c r="E203" s="15">
        <v>0</v>
      </c>
    </row>
    <row r="204" spans="1:5" x14ac:dyDescent="0.25">
      <c r="A204" s="172"/>
      <c r="B204" s="13" t="s">
        <v>122</v>
      </c>
      <c r="C204" s="16"/>
      <c r="D204" s="16"/>
      <c r="E204" s="15">
        <v>0</v>
      </c>
    </row>
    <row r="205" spans="1:5" x14ac:dyDescent="0.25">
      <c r="A205" s="172"/>
      <c r="B205" s="13" t="s">
        <v>123</v>
      </c>
      <c r="C205" s="16"/>
      <c r="D205" s="16"/>
      <c r="E205" s="15">
        <v>0</v>
      </c>
    </row>
    <row r="206" spans="1:5" x14ac:dyDescent="0.25">
      <c r="A206" s="172"/>
      <c r="B206" s="13" t="s">
        <v>124</v>
      </c>
      <c r="C206" s="16"/>
      <c r="D206" s="16"/>
      <c r="E206" s="15">
        <v>0</v>
      </c>
    </row>
    <row r="207" spans="1:5" x14ac:dyDescent="0.25">
      <c r="A207" s="172"/>
      <c r="B207" s="13" t="s">
        <v>125</v>
      </c>
      <c r="C207" s="16"/>
      <c r="D207" s="16"/>
      <c r="E207" s="15">
        <v>0</v>
      </c>
    </row>
    <row r="208" spans="1:5" x14ac:dyDescent="0.25">
      <c r="A208" s="172"/>
      <c r="B208" s="13" t="s">
        <v>164</v>
      </c>
      <c r="C208" s="16"/>
      <c r="D208" s="16"/>
      <c r="E208" s="15">
        <v>0</v>
      </c>
    </row>
    <row r="209" spans="1:5" x14ac:dyDescent="0.25">
      <c r="A209" s="172"/>
      <c r="B209" s="13" t="s">
        <v>127</v>
      </c>
      <c r="C209" s="16"/>
      <c r="D209" s="16"/>
      <c r="E209" s="15">
        <v>0</v>
      </c>
    </row>
    <row r="210" spans="1:5" x14ac:dyDescent="0.25">
      <c r="A210" s="172"/>
      <c r="B210" s="13" t="s">
        <v>165</v>
      </c>
      <c r="C210" s="16"/>
      <c r="D210" s="16"/>
      <c r="E210" s="15">
        <v>0</v>
      </c>
    </row>
    <row r="211" spans="1:5" x14ac:dyDescent="0.25">
      <c r="A211" s="172"/>
      <c r="B211" s="13" t="s">
        <v>129</v>
      </c>
      <c r="C211" s="16"/>
      <c r="D211" s="16"/>
      <c r="E211" s="15">
        <v>0</v>
      </c>
    </row>
    <row r="212" spans="1:5" x14ac:dyDescent="0.25">
      <c r="A212" s="172"/>
      <c r="B212" s="13" t="s">
        <v>130</v>
      </c>
      <c r="C212" s="16"/>
      <c r="D212" s="16"/>
      <c r="E212" s="15">
        <v>0</v>
      </c>
    </row>
    <row r="213" spans="1:5" x14ac:dyDescent="0.25">
      <c r="A213" s="172"/>
      <c r="B213" s="13" t="s">
        <v>131</v>
      </c>
      <c r="C213" s="16"/>
      <c r="D213" s="16"/>
      <c r="E213" s="15">
        <v>0</v>
      </c>
    </row>
    <row r="214" spans="1:5" x14ac:dyDescent="0.25">
      <c r="A214" s="172"/>
      <c r="B214" s="13" t="s">
        <v>132</v>
      </c>
      <c r="C214" s="16"/>
      <c r="D214" s="16"/>
      <c r="E214" s="15">
        <v>0</v>
      </c>
    </row>
    <row r="215" spans="1:5" x14ac:dyDescent="0.25">
      <c r="A215" s="172"/>
      <c r="B215" s="13" t="s">
        <v>133</v>
      </c>
      <c r="C215" s="16"/>
      <c r="D215" s="16"/>
      <c r="E215" s="15">
        <v>0</v>
      </c>
    </row>
    <row r="216" spans="1:5" x14ac:dyDescent="0.25">
      <c r="A216" s="172"/>
      <c r="B216" s="13" t="s">
        <v>134</v>
      </c>
      <c r="C216" s="16"/>
      <c r="D216" s="16"/>
      <c r="E216" s="15">
        <v>0</v>
      </c>
    </row>
    <row r="217" spans="1:5" x14ac:dyDescent="0.25">
      <c r="A217" s="172"/>
      <c r="B217" s="13" t="s">
        <v>135</v>
      </c>
      <c r="C217" s="16"/>
      <c r="D217" s="16"/>
      <c r="E217" s="15">
        <v>0</v>
      </c>
    </row>
    <row r="218" spans="1:5" x14ac:dyDescent="0.25">
      <c r="A218" s="172"/>
      <c r="B218" s="13" t="s">
        <v>136</v>
      </c>
      <c r="C218" s="16"/>
      <c r="D218" s="16"/>
      <c r="E218" s="15">
        <v>0</v>
      </c>
    </row>
    <row r="219" spans="1:5" x14ac:dyDescent="0.25">
      <c r="A219" s="172"/>
      <c r="B219" s="13" t="s">
        <v>137</v>
      </c>
      <c r="C219" s="16"/>
      <c r="D219" s="16"/>
      <c r="E219" s="15">
        <v>0</v>
      </c>
    </row>
    <row r="220" spans="1:5" x14ac:dyDescent="0.25">
      <c r="A220" s="172"/>
      <c r="B220" s="13" t="s">
        <v>138</v>
      </c>
      <c r="C220" s="16"/>
      <c r="D220" s="16"/>
      <c r="E220" s="15">
        <v>0</v>
      </c>
    </row>
    <row r="221" spans="1:5" x14ac:dyDescent="0.25">
      <c r="A221" s="172"/>
      <c r="B221" s="13" t="s">
        <v>139</v>
      </c>
      <c r="C221" s="16"/>
      <c r="D221" s="16"/>
      <c r="E221" s="15">
        <v>0</v>
      </c>
    </row>
    <row r="222" spans="1:5" x14ac:dyDescent="0.25">
      <c r="A222" s="172"/>
      <c r="B222" s="13" t="s">
        <v>166</v>
      </c>
      <c r="C222" s="16"/>
      <c r="D222" s="16"/>
      <c r="E222" s="15">
        <v>0</v>
      </c>
    </row>
    <row r="223" spans="1:5" x14ac:dyDescent="0.25">
      <c r="A223" s="172"/>
      <c r="B223" s="13" t="s">
        <v>141</v>
      </c>
      <c r="C223" s="16"/>
      <c r="D223" s="16"/>
      <c r="E223" s="15">
        <v>0</v>
      </c>
    </row>
    <row r="224" spans="1:5" x14ac:dyDescent="0.25">
      <c r="A224" s="172"/>
      <c r="B224" s="13" t="s">
        <v>142</v>
      </c>
      <c r="C224" s="16"/>
      <c r="D224" s="16"/>
      <c r="E224" s="15">
        <v>0</v>
      </c>
    </row>
    <row r="225" spans="1:5" x14ac:dyDescent="0.25">
      <c r="A225" s="172"/>
      <c r="B225" s="13" t="s">
        <v>143</v>
      </c>
      <c r="C225" s="16"/>
      <c r="D225" s="16"/>
      <c r="E225" s="15">
        <v>0</v>
      </c>
    </row>
    <row r="226" spans="1:5" x14ac:dyDescent="0.25">
      <c r="A226" s="172"/>
      <c r="B226" s="13" t="s">
        <v>144</v>
      </c>
      <c r="C226" s="16"/>
      <c r="D226" s="16"/>
      <c r="E226" s="15">
        <v>0</v>
      </c>
    </row>
    <row r="227" spans="1:5" x14ac:dyDescent="0.25">
      <c r="A227" s="172"/>
      <c r="B227" s="13" t="s">
        <v>167</v>
      </c>
      <c r="C227" s="16"/>
      <c r="D227" s="16"/>
      <c r="E227" s="15">
        <v>0</v>
      </c>
    </row>
    <row r="228" spans="1:5" x14ac:dyDescent="0.25">
      <c r="A228" s="172"/>
      <c r="B228" s="13" t="s">
        <v>146</v>
      </c>
      <c r="C228" s="16"/>
      <c r="D228" s="16"/>
      <c r="E228" s="15">
        <v>0</v>
      </c>
    </row>
    <row r="229" spans="1:5" x14ac:dyDescent="0.25">
      <c r="A229" s="172"/>
      <c r="B229" s="13" t="s">
        <v>147</v>
      </c>
      <c r="C229" s="16"/>
      <c r="D229" s="16"/>
      <c r="E229" s="15">
        <v>0</v>
      </c>
    </row>
    <row r="230" spans="1:5" x14ac:dyDescent="0.25">
      <c r="A230" s="172"/>
      <c r="B230" s="13" t="s">
        <v>148</v>
      </c>
      <c r="C230" s="16"/>
      <c r="D230" s="16"/>
      <c r="E230" s="15">
        <v>0</v>
      </c>
    </row>
    <row r="231" spans="1:5" x14ac:dyDescent="0.25">
      <c r="A231" s="172"/>
      <c r="B231" s="13" t="s">
        <v>149</v>
      </c>
      <c r="C231" s="16"/>
      <c r="D231" s="16"/>
      <c r="E231" s="15">
        <v>0</v>
      </c>
    </row>
    <row r="232" spans="1:5" x14ac:dyDescent="0.25">
      <c r="A232" s="172"/>
      <c r="B232" s="13" t="s">
        <v>150</v>
      </c>
      <c r="C232" s="16"/>
      <c r="D232" s="16"/>
      <c r="E232" s="15">
        <v>0</v>
      </c>
    </row>
    <row r="233" spans="1:5" x14ac:dyDescent="0.25">
      <c r="A233" s="172"/>
      <c r="B233" s="13" t="s">
        <v>151</v>
      </c>
      <c r="C233" s="16"/>
      <c r="D233" s="16"/>
      <c r="E233" s="15">
        <v>0</v>
      </c>
    </row>
    <row r="234" spans="1:5" x14ac:dyDescent="0.25">
      <c r="A234" s="172"/>
      <c r="B234" s="13" t="s">
        <v>152</v>
      </c>
      <c r="C234" s="16"/>
      <c r="D234" s="16"/>
      <c r="E234" s="15">
        <v>0</v>
      </c>
    </row>
    <row r="235" spans="1:5" x14ac:dyDescent="0.25">
      <c r="A235" s="172"/>
      <c r="B235" s="13" t="s">
        <v>153</v>
      </c>
      <c r="C235" s="16"/>
      <c r="D235" s="16"/>
      <c r="E235" s="15">
        <v>0</v>
      </c>
    </row>
    <row r="236" spans="1:5" x14ac:dyDescent="0.25">
      <c r="A236" s="172"/>
      <c r="B236" s="13" t="s">
        <v>154</v>
      </c>
      <c r="C236" s="16"/>
      <c r="D236" s="16"/>
      <c r="E236" s="15">
        <v>0</v>
      </c>
    </row>
    <row r="237" spans="1:5" x14ac:dyDescent="0.25">
      <c r="A237" s="172"/>
      <c r="B237" s="13" t="s">
        <v>155</v>
      </c>
      <c r="C237" s="16"/>
      <c r="D237" s="16"/>
      <c r="E237" s="15">
        <v>0</v>
      </c>
    </row>
    <row r="238" spans="1:5" x14ac:dyDescent="0.25">
      <c r="A238" s="172"/>
      <c r="B238" s="13" t="s">
        <v>156</v>
      </c>
      <c r="C238" s="16"/>
      <c r="D238" s="16"/>
      <c r="E238" s="15">
        <v>0</v>
      </c>
    </row>
    <row r="239" spans="1:5" x14ac:dyDescent="0.25">
      <c r="A239" s="172"/>
      <c r="B239" s="13" t="s">
        <v>157</v>
      </c>
      <c r="C239" s="16"/>
      <c r="D239" s="16"/>
      <c r="E239" s="15">
        <v>0</v>
      </c>
    </row>
    <row r="240" spans="1:5" x14ac:dyDescent="0.25">
      <c r="A240" s="172"/>
      <c r="B240" s="13" t="s">
        <v>158</v>
      </c>
      <c r="C240" s="16"/>
      <c r="D240" s="16"/>
      <c r="E240" s="15">
        <v>0</v>
      </c>
    </row>
    <row r="241" spans="1:5" x14ac:dyDescent="0.25">
      <c r="A241" s="172"/>
      <c r="B241" s="13" t="s">
        <v>159</v>
      </c>
      <c r="C241" s="16"/>
      <c r="D241" s="16"/>
      <c r="E241" s="15">
        <v>0</v>
      </c>
    </row>
    <row r="242" spans="1:5" x14ac:dyDescent="0.25">
      <c r="A242" s="173"/>
      <c r="B242" s="13" t="s">
        <v>160</v>
      </c>
      <c r="C242" s="16"/>
      <c r="D242" s="16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7"/>
      <c r="C246" s="14">
        <v>5</v>
      </c>
      <c r="D246" s="14">
        <v>2</v>
      </c>
      <c r="E246" s="15">
        <v>1.5</v>
      </c>
    </row>
    <row r="247" spans="1:5" x14ac:dyDescent="0.25">
      <c r="A247" s="12" t="s">
        <v>170</v>
      </c>
      <c r="B247" s="17"/>
      <c r="C247" s="14">
        <v>11</v>
      </c>
      <c r="D247" s="14">
        <v>21</v>
      </c>
      <c r="E247" s="15">
        <v>-0.476190476190476</v>
      </c>
    </row>
    <row r="248" spans="1:5" x14ac:dyDescent="0.25">
      <c r="A248" s="12" t="s">
        <v>171</v>
      </c>
      <c r="B248" s="17"/>
      <c r="C248" s="14">
        <v>17</v>
      </c>
      <c r="D248" s="14">
        <v>17</v>
      </c>
      <c r="E248" s="15">
        <v>0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7"/>
      <c r="C252" s="14">
        <v>6</v>
      </c>
      <c r="D252" s="14">
        <v>3</v>
      </c>
      <c r="E252" s="15">
        <v>1</v>
      </c>
    </row>
    <row r="253" spans="1:5" x14ac:dyDescent="0.25">
      <c r="A253" s="171" t="s">
        <v>174</v>
      </c>
      <c r="B253" s="13" t="s">
        <v>175</v>
      </c>
      <c r="C253" s="14">
        <v>0</v>
      </c>
      <c r="D253" s="14">
        <v>0</v>
      </c>
      <c r="E253" s="15">
        <v>0</v>
      </c>
    </row>
    <row r="254" spans="1:5" x14ac:dyDescent="0.25">
      <c r="A254" s="172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25">
      <c r="A255" s="173"/>
      <c r="B255" s="13" t="s">
        <v>177</v>
      </c>
      <c r="C255" s="14">
        <v>1</v>
      </c>
      <c r="D255" s="14">
        <v>0</v>
      </c>
      <c r="E255" s="15">
        <v>0</v>
      </c>
    </row>
    <row r="256" spans="1:5" x14ac:dyDescent="0.25">
      <c r="A256" s="12" t="s">
        <v>178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179</v>
      </c>
      <c r="B257" s="17"/>
      <c r="C257" s="14">
        <v>10</v>
      </c>
      <c r="D257" s="14">
        <v>5</v>
      </c>
      <c r="E257" s="15">
        <v>1</v>
      </c>
    </row>
    <row r="258" spans="1:5" x14ac:dyDescent="0.25">
      <c r="A258" s="12" t="s">
        <v>111</v>
      </c>
      <c r="B258" s="17"/>
      <c r="C258" s="14">
        <v>25</v>
      </c>
      <c r="D258" s="14">
        <v>0</v>
      </c>
      <c r="E258" s="15">
        <v>0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7"/>
      <c r="C262" s="14">
        <v>3</v>
      </c>
      <c r="D262" s="14">
        <v>4</v>
      </c>
      <c r="E262" s="15">
        <v>-0.25</v>
      </c>
    </row>
    <row r="263" spans="1:5" x14ac:dyDescent="0.25">
      <c r="A263" s="171" t="s">
        <v>69</v>
      </c>
      <c r="B263" s="13" t="s">
        <v>182</v>
      </c>
      <c r="C263" s="14">
        <v>49</v>
      </c>
      <c r="D263" s="14">
        <v>32</v>
      </c>
      <c r="E263" s="15">
        <v>0.53125</v>
      </c>
    </row>
    <row r="264" spans="1:5" x14ac:dyDescent="0.25">
      <c r="A264" s="173"/>
      <c r="B264" s="13" t="s">
        <v>111</v>
      </c>
      <c r="C264" s="14">
        <v>0</v>
      </c>
      <c r="D264" s="14">
        <v>9</v>
      </c>
      <c r="E264" s="15">
        <v>-1</v>
      </c>
    </row>
    <row r="265" spans="1:5" x14ac:dyDescent="0.25">
      <c r="A265" s="12" t="s">
        <v>183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7"/>
      <c r="C266" s="14">
        <v>1</v>
      </c>
      <c r="D266" s="14">
        <v>1</v>
      </c>
      <c r="E266" s="15">
        <v>0</v>
      </c>
    </row>
    <row r="267" spans="1:5" x14ac:dyDescent="0.25">
      <c r="A267" s="12" t="s">
        <v>185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1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25">
      <c r="A272" s="173"/>
      <c r="B272" s="13" t="s">
        <v>189</v>
      </c>
      <c r="C272" s="14">
        <v>1</v>
      </c>
      <c r="D272" s="14">
        <v>1</v>
      </c>
      <c r="E272" s="15">
        <v>0</v>
      </c>
    </row>
    <row r="273" spans="1:5" x14ac:dyDescent="0.25">
      <c r="A273" s="12" t="s">
        <v>190</v>
      </c>
      <c r="B273" s="17"/>
      <c r="C273" s="14">
        <v>16</v>
      </c>
      <c r="D273" s="14">
        <v>8</v>
      </c>
      <c r="E273" s="15">
        <v>1</v>
      </c>
    </row>
    <row r="274" spans="1:5" x14ac:dyDescent="0.25">
      <c r="A274" s="12" t="s">
        <v>191</v>
      </c>
      <c r="B274" s="17"/>
      <c r="C274" s="14">
        <v>6</v>
      </c>
      <c r="D274" s="14">
        <v>9</v>
      </c>
      <c r="E274" s="15">
        <v>-0.33333333333333298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7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25">
      <c r="A284" s="178"/>
      <c r="B284" s="13" t="s">
        <v>200</v>
      </c>
      <c r="C284" s="14">
        <v>109</v>
      </c>
      <c r="D284" s="14">
        <v>125</v>
      </c>
      <c r="E284" s="22">
        <v>0</v>
      </c>
    </row>
    <row r="285" spans="1:5" x14ac:dyDescent="0.25">
      <c r="A285" s="179"/>
      <c r="B285" s="13" t="s">
        <v>201</v>
      </c>
      <c r="C285" s="14">
        <v>0</v>
      </c>
      <c r="D285" s="14">
        <v>0</v>
      </c>
      <c r="E285" s="22">
        <v>0</v>
      </c>
    </row>
    <row r="286" spans="1:5" x14ac:dyDescent="0.25">
      <c r="A286" s="177" t="s">
        <v>202</v>
      </c>
      <c r="B286" s="13" t="s">
        <v>203</v>
      </c>
      <c r="C286" s="14">
        <v>15</v>
      </c>
      <c r="D286" s="14">
        <v>15</v>
      </c>
      <c r="E286" s="22">
        <v>0</v>
      </c>
    </row>
    <row r="287" spans="1:5" x14ac:dyDescent="0.25">
      <c r="A287" s="178"/>
      <c r="B287" s="13" t="s">
        <v>204</v>
      </c>
      <c r="C287" s="14">
        <v>27</v>
      </c>
      <c r="D287" s="14">
        <v>21</v>
      </c>
      <c r="E287" s="22">
        <v>0</v>
      </c>
    </row>
    <row r="288" spans="1:5" x14ac:dyDescent="0.25">
      <c r="A288" s="179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25">
      <c r="A289" s="21" t="s">
        <v>206</v>
      </c>
      <c r="B289" s="13" t="s">
        <v>207</v>
      </c>
      <c r="C289" s="14">
        <v>10</v>
      </c>
      <c r="D289" s="14">
        <v>0</v>
      </c>
      <c r="E289" s="22">
        <v>7</v>
      </c>
    </row>
    <row r="290" spans="1:5" x14ac:dyDescent="0.25">
      <c r="A290" s="177" t="s">
        <v>208</v>
      </c>
      <c r="B290" s="13" t="s">
        <v>209</v>
      </c>
      <c r="C290" s="14">
        <v>2</v>
      </c>
      <c r="D290" s="14">
        <v>7</v>
      </c>
      <c r="E290" s="22">
        <v>1</v>
      </c>
    </row>
    <row r="291" spans="1:5" x14ac:dyDescent="0.25">
      <c r="A291" s="178"/>
      <c r="B291" s="13" t="s">
        <v>210</v>
      </c>
      <c r="C291" s="14">
        <v>0</v>
      </c>
      <c r="D291" s="14">
        <v>0</v>
      </c>
      <c r="E291" s="22">
        <v>0</v>
      </c>
    </row>
    <row r="292" spans="1:5" x14ac:dyDescent="0.25">
      <c r="A292" s="179"/>
      <c r="B292" s="13" t="s">
        <v>211</v>
      </c>
      <c r="C292" s="14">
        <v>1</v>
      </c>
      <c r="D292" s="14">
        <v>1</v>
      </c>
      <c r="E292" s="22">
        <v>0</v>
      </c>
    </row>
    <row r="293" spans="1:5" x14ac:dyDescent="0.25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25">
      <c r="A294" s="177" t="s">
        <v>214</v>
      </c>
      <c r="B294" s="13" t="s">
        <v>205</v>
      </c>
      <c r="C294" s="14">
        <v>0</v>
      </c>
      <c r="D294" s="14">
        <v>0</v>
      </c>
      <c r="E294" s="22">
        <v>0</v>
      </c>
    </row>
    <row r="295" spans="1:5" x14ac:dyDescent="0.25">
      <c r="A295" s="178"/>
      <c r="B295" s="13" t="s">
        <v>215</v>
      </c>
      <c r="C295" s="14">
        <v>8</v>
      </c>
      <c r="D295" s="14">
        <v>11</v>
      </c>
      <c r="E295" s="22">
        <v>3</v>
      </c>
    </row>
    <row r="296" spans="1:5" x14ac:dyDescent="0.25">
      <c r="A296" s="179"/>
      <c r="B296" s="13" t="s">
        <v>216</v>
      </c>
      <c r="C296" s="14">
        <v>0</v>
      </c>
      <c r="D296" s="14">
        <v>0</v>
      </c>
      <c r="E296" s="22">
        <v>0</v>
      </c>
    </row>
    <row r="297" spans="1:5" x14ac:dyDescent="0.25">
      <c r="A297" s="177" t="s">
        <v>217</v>
      </c>
      <c r="B297" s="13" t="s">
        <v>218</v>
      </c>
      <c r="C297" s="14">
        <v>0</v>
      </c>
      <c r="D297" s="14">
        <v>0</v>
      </c>
      <c r="E297" s="22">
        <v>0</v>
      </c>
    </row>
    <row r="298" spans="1:5" x14ac:dyDescent="0.25">
      <c r="A298" s="178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25">
      <c r="A299" s="178"/>
      <c r="B299" s="13" t="s">
        <v>220</v>
      </c>
      <c r="C299" s="14">
        <v>57</v>
      </c>
      <c r="D299" s="14">
        <v>84</v>
      </c>
      <c r="E299" s="22">
        <v>21</v>
      </c>
    </row>
    <row r="300" spans="1:5" x14ac:dyDescent="0.25">
      <c r="A300" s="178"/>
      <c r="B300" s="13" t="s">
        <v>221</v>
      </c>
      <c r="C300" s="14">
        <v>69</v>
      </c>
      <c r="D300" s="14">
        <v>108</v>
      </c>
      <c r="E300" s="22">
        <v>0</v>
      </c>
    </row>
    <row r="301" spans="1:5" x14ac:dyDescent="0.25">
      <c r="A301" s="178"/>
      <c r="B301" s="13" t="s">
        <v>222</v>
      </c>
      <c r="C301" s="14">
        <v>6</v>
      </c>
      <c r="D301" s="14">
        <v>4</v>
      </c>
      <c r="E301" s="22">
        <v>0</v>
      </c>
    </row>
    <row r="302" spans="1:5" x14ac:dyDescent="0.25">
      <c r="A302" s="178"/>
      <c r="B302" s="13" t="s">
        <v>223</v>
      </c>
      <c r="C302" s="14">
        <v>62</v>
      </c>
      <c r="D302" s="14">
        <v>116</v>
      </c>
      <c r="E302" s="22">
        <v>37</v>
      </c>
    </row>
    <row r="303" spans="1:5" x14ac:dyDescent="0.25">
      <c r="A303" s="178"/>
      <c r="B303" s="13" t="s">
        <v>224</v>
      </c>
      <c r="C303" s="14">
        <v>9</v>
      </c>
      <c r="D303" s="14">
        <v>13</v>
      </c>
      <c r="E303" s="22">
        <v>0</v>
      </c>
    </row>
    <row r="304" spans="1:5" x14ac:dyDescent="0.25">
      <c r="A304" s="178"/>
      <c r="B304" s="13" t="s">
        <v>225</v>
      </c>
      <c r="C304" s="14">
        <v>1</v>
      </c>
      <c r="D304" s="14">
        <v>2</v>
      </c>
      <c r="E304" s="22">
        <v>0</v>
      </c>
    </row>
    <row r="305" spans="1:5" x14ac:dyDescent="0.25">
      <c r="A305" s="178"/>
      <c r="B305" s="13" t="s">
        <v>226</v>
      </c>
      <c r="C305" s="14">
        <v>53</v>
      </c>
      <c r="D305" s="14">
        <v>24</v>
      </c>
      <c r="E305" s="22">
        <v>28</v>
      </c>
    </row>
    <row r="306" spans="1:5" x14ac:dyDescent="0.25">
      <c r="A306" s="178"/>
      <c r="B306" s="13" t="s">
        <v>227</v>
      </c>
      <c r="C306" s="14">
        <v>0</v>
      </c>
      <c r="D306" s="14">
        <v>0</v>
      </c>
      <c r="E306" s="22">
        <v>0</v>
      </c>
    </row>
    <row r="307" spans="1:5" x14ac:dyDescent="0.25">
      <c r="A307" s="178"/>
      <c r="B307" s="13" t="s">
        <v>228</v>
      </c>
      <c r="C307" s="14">
        <v>0</v>
      </c>
      <c r="D307" s="14">
        <v>0</v>
      </c>
      <c r="E307" s="22">
        <v>0</v>
      </c>
    </row>
    <row r="308" spans="1:5" x14ac:dyDescent="0.25">
      <c r="A308" s="178"/>
      <c r="B308" s="13" t="s">
        <v>229</v>
      </c>
      <c r="C308" s="14">
        <v>65</v>
      </c>
      <c r="D308" s="14">
        <v>86</v>
      </c>
      <c r="E308" s="22">
        <v>32</v>
      </c>
    </row>
    <row r="309" spans="1:5" x14ac:dyDescent="0.25">
      <c r="A309" s="178"/>
      <c r="B309" s="13" t="s">
        <v>230</v>
      </c>
      <c r="C309" s="14">
        <v>40</v>
      </c>
      <c r="D309" s="14">
        <v>47</v>
      </c>
      <c r="E309" s="22">
        <v>0</v>
      </c>
    </row>
    <row r="310" spans="1:5" x14ac:dyDescent="0.25">
      <c r="A310" s="178"/>
      <c r="B310" s="13" t="s">
        <v>231</v>
      </c>
      <c r="C310" s="14">
        <v>2</v>
      </c>
      <c r="D310" s="14">
        <v>4</v>
      </c>
      <c r="E310" s="22">
        <v>1</v>
      </c>
    </row>
    <row r="311" spans="1:5" x14ac:dyDescent="0.25">
      <c r="A311" s="179"/>
      <c r="B311" s="13" t="s">
        <v>232</v>
      </c>
      <c r="C311" s="14">
        <v>4</v>
      </c>
      <c r="D311" s="14">
        <v>5</v>
      </c>
      <c r="E311" s="22">
        <v>0</v>
      </c>
    </row>
    <row r="312" spans="1:5" x14ac:dyDescent="0.25">
      <c r="A312" s="177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25">
      <c r="A313" s="178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25">
      <c r="A314" s="178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25">
      <c r="A315" s="178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25">
      <c r="A316" s="178"/>
      <c r="B316" s="13" t="s">
        <v>238</v>
      </c>
      <c r="C316" s="14">
        <v>6</v>
      </c>
      <c r="D316" s="14">
        <v>11</v>
      </c>
      <c r="E316" s="22">
        <v>0</v>
      </c>
    </row>
    <row r="317" spans="1:5" x14ac:dyDescent="0.25">
      <c r="A317" s="178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25">
      <c r="A318" s="178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25">
      <c r="A319" s="178"/>
      <c r="B319" s="13" t="s">
        <v>241</v>
      </c>
      <c r="C319" s="14">
        <v>2</v>
      </c>
      <c r="D319" s="14">
        <v>4</v>
      </c>
      <c r="E319" s="22">
        <v>0</v>
      </c>
    </row>
    <row r="320" spans="1:5" x14ac:dyDescent="0.25">
      <c r="A320" s="178"/>
      <c r="B320" s="13" t="s">
        <v>242</v>
      </c>
      <c r="C320" s="14">
        <v>33</v>
      </c>
      <c r="D320" s="14">
        <v>75</v>
      </c>
      <c r="E320" s="22">
        <v>1</v>
      </c>
    </row>
    <row r="321" spans="1:5" x14ac:dyDescent="0.25">
      <c r="A321" s="178"/>
      <c r="B321" s="13" t="s">
        <v>243</v>
      </c>
      <c r="C321" s="14">
        <v>24</v>
      </c>
      <c r="D321" s="14">
        <v>34</v>
      </c>
      <c r="E321" s="22">
        <v>0</v>
      </c>
    </row>
    <row r="322" spans="1:5" x14ac:dyDescent="0.25">
      <c r="A322" s="178"/>
      <c r="B322" s="13" t="s">
        <v>244</v>
      </c>
      <c r="C322" s="14">
        <v>3</v>
      </c>
      <c r="D322" s="14">
        <v>7</v>
      </c>
      <c r="E322" s="22">
        <v>3</v>
      </c>
    </row>
    <row r="323" spans="1:5" x14ac:dyDescent="0.25">
      <c r="A323" s="178"/>
      <c r="B323" s="13" t="s">
        <v>245</v>
      </c>
      <c r="C323" s="14">
        <v>3</v>
      </c>
      <c r="D323" s="14">
        <v>1</v>
      </c>
      <c r="E323" s="22">
        <v>0</v>
      </c>
    </row>
    <row r="324" spans="1:5" x14ac:dyDescent="0.25">
      <c r="A324" s="178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25">
      <c r="A325" s="178"/>
      <c r="B325" s="13" t="s">
        <v>247</v>
      </c>
      <c r="C325" s="14">
        <v>0</v>
      </c>
      <c r="D325" s="14">
        <v>0</v>
      </c>
      <c r="E325" s="22">
        <v>0</v>
      </c>
    </row>
    <row r="326" spans="1:5" x14ac:dyDescent="0.25">
      <c r="A326" s="178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25">
      <c r="A327" s="178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25">
      <c r="A328" s="178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25">
      <c r="A329" s="178"/>
      <c r="B329" s="13" t="s">
        <v>251</v>
      </c>
      <c r="C329" s="14">
        <v>6</v>
      </c>
      <c r="D329" s="14">
        <v>10</v>
      </c>
      <c r="E329" s="22">
        <v>4</v>
      </c>
    </row>
    <row r="330" spans="1:5" x14ac:dyDescent="0.25">
      <c r="A330" s="178"/>
      <c r="B330" s="13" t="s">
        <v>252</v>
      </c>
      <c r="C330" s="14">
        <v>3</v>
      </c>
      <c r="D330" s="14">
        <v>2</v>
      </c>
      <c r="E330" s="22">
        <v>1</v>
      </c>
    </row>
    <row r="331" spans="1:5" x14ac:dyDescent="0.25">
      <c r="A331" s="178"/>
      <c r="B331" s="13" t="s">
        <v>253</v>
      </c>
      <c r="C331" s="14">
        <v>1</v>
      </c>
      <c r="D331" s="14">
        <v>3</v>
      </c>
      <c r="E331" s="22">
        <v>2</v>
      </c>
    </row>
    <row r="332" spans="1:5" x14ac:dyDescent="0.25">
      <c r="A332" s="178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25">
      <c r="A333" s="178"/>
      <c r="B333" s="13" t="s">
        <v>255</v>
      </c>
      <c r="C333" s="14">
        <v>0</v>
      </c>
      <c r="D333" s="14">
        <v>0</v>
      </c>
      <c r="E333" s="22">
        <v>0</v>
      </c>
    </row>
    <row r="334" spans="1:5" x14ac:dyDescent="0.25">
      <c r="A334" s="178"/>
      <c r="B334" s="13" t="s">
        <v>256</v>
      </c>
      <c r="C334" s="14">
        <v>0</v>
      </c>
      <c r="D334" s="14">
        <v>0</v>
      </c>
      <c r="E334" s="22">
        <v>0</v>
      </c>
    </row>
    <row r="335" spans="1:5" x14ac:dyDescent="0.25">
      <c r="A335" s="178"/>
      <c r="B335" s="13" t="s">
        <v>257</v>
      </c>
      <c r="C335" s="14">
        <v>17</v>
      </c>
      <c r="D335" s="14">
        <v>21</v>
      </c>
      <c r="E335" s="22">
        <v>5</v>
      </c>
    </row>
    <row r="336" spans="1:5" x14ac:dyDescent="0.25">
      <c r="A336" s="178"/>
      <c r="B336" s="13" t="s">
        <v>258</v>
      </c>
      <c r="C336" s="14">
        <v>30</v>
      </c>
      <c r="D336" s="14">
        <v>11</v>
      </c>
      <c r="E336" s="22">
        <v>16</v>
      </c>
    </row>
    <row r="337" spans="1:5" x14ac:dyDescent="0.25">
      <c r="A337" s="178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25">
      <c r="A338" s="178"/>
      <c r="B338" s="13" t="s">
        <v>260</v>
      </c>
      <c r="C338" s="14">
        <v>0</v>
      </c>
      <c r="D338" s="14">
        <v>0</v>
      </c>
      <c r="E338" s="22">
        <v>0</v>
      </c>
    </row>
    <row r="339" spans="1:5" x14ac:dyDescent="0.25">
      <c r="A339" s="178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25">
      <c r="A340" s="178"/>
      <c r="B340" s="13" t="s">
        <v>262</v>
      </c>
      <c r="C340" s="14">
        <v>0</v>
      </c>
      <c r="D340" s="14">
        <v>1</v>
      </c>
      <c r="E340" s="22">
        <v>0</v>
      </c>
    </row>
    <row r="341" spans="1:5" x14ac:dyDescent="0.25">
      <c r="A341" s="178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25">
      <c r="A342" s="178"/>
      <c r="B342" s="13" t="s">
        <v>264</v>
      </c>
      <c r="C342" s="14">
        <v>1</v>
      </c>
      <c r="D342" s="14">
        <v>0</v>
      </c>
      <c r="E342" s="22">
        <v>0</v>
      </c>
    </row>
    <row r="343" spans="1:5" x14ac:dyDescent="0.25">
      <c r="A343" s="178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25">
      <c r="A344" s="179"/>
      <c r="B344" s="13" t="s">
        <v>266</v>
      </c>
      <c r="C344" s="14">
        <v>0</v>
      </c>
      <c r="D344" s="14">
        <v>6</v>
      </c>
      <c r="E344" s="22">
        <v>0</v>
      </c>
    </row>
    <row r="345" spans="1:5" x14ac:dyDescent="0.25">
      <c r="A345" s="177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25">
      <c r="A346" s="178"/>
      <c r="B346" s="13" t="s">
        <v>269</v>
      </c>
      <c r="C346" s="14">
        <v>0</v>
      </c>
      <c r="D346" s="14">
        <v>0</v>
      </c>
      <c r="E346" s="22">
        <v>0</v>
      </c>
    </row>
    <row r="347" spans="1:5" x14ac:dyDescent="0.25">
      <c r="A347" s="178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25">
      <c r="A348" s="178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25">
      <c r="A349" s="178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25">
      <c r="A350" s="178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25">
      <c r="A351" s="178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25">
      <c r="A352" s="178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25">
      <c r="A353" s="178"/>
      <c r="B353" s="13" t="s">
        <v>276</v>
      </c>
      <c r="C353" s="14">
        <v>0</v>
      </c>
      <c r="D353" s="14">
        <v>0</v>
      </c>
      <c r="E353" s="22">
        <v>0</v>
      </c>
    </row>
    <row r="354" spans="1:5" x14ac:dyDescent="0.25">
      <c r="A354" s="178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25">
      <c r="A355" s="179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25">
      <c r="A356" s="177" t="s">
        <v>279</v>
      </c>
      <c r="B356" s="13" t="s">
        <v>280</v>
      </c>
      <c r="C356" s="14">
        <v>8</v>
      </c>
      <c r="D356" s="14">
        <v>18</v>
      </c>
      <c r="E356" s="22">
        <v>0</v>
      </c>
    </row>
    <row r="357" spans="1:5" x14ac:dyDescent="0.25">
      <c r="A357" s="178"/>
      <c r="B357" s="13" t="s">
        <v>281</v>
      </c>
      <c r="C357" s="14">
        <v>0</v>
      </c>
      <c r="D357" s="14">
        <v>0</v>
      </c>
      <c r="E357" s="22">
        <v>0</v>
      </c>
    </row>
    <row r="358" spans="1:5" x14ac:dyDescent="0.25">
      <c r="A358" s="178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25">
      <c r="A359" s="178"/>
      <c r="B359" s="13" t="s">
        <v>283</v>
      </c>
      <c r="C359" s="14">
        <v>0</v>
      </c>
      <c r="D359" s="14">
        <v>0</v>
      </c>
      <c r="E359" s="22">
        <v>0</v>
      </c>
    </row>
    <row r="360" spans="1:5" x14ac:dyDescent="0.25">
      <c r="A360" s="178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25">
      <c r="A361" s="178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25">
      <c r="A362" s="178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25">
      <c r="A363" s="178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25">
      <c r="A364" s="179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25">
      <c r="A365" s="177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25">
      <c r="A366" s="178"/>
      <c r="B366" s="13" t="s">
        <v>291</v>
      </c>
      <c r="C366" s="14">
        <v>0</v>
      </c>
      <c r="D366" s="14">
        <v>1</v>
      </c>
      <c r="E366" s="22">
        <v>0</v>
      </c>
    </row>
    <row r="367" spans="1:5" x14ac:dyDescent="0.25">
      <c r="A367" s="178"/>
      <c r="B367" s="13" t="s">
        <v>292</v>
      </c>
      <c r="C367" s="14">
        <v>0</v>
      </c>
      <c r="D367" s="14">
        <v>0</v>
      </c>
      <c r="E367" s="22">
        <v>0</v>
      </c>
    </row>
    <row r="368" spans="1:5" x14ac:dyDescent="0.25">
      <c r="A368" s="178"/>
      <c r="B368" s="13" t="s">
        <v>293</v>
      </c>
      <c r="C368" s="14">
        <v>1</v>
      </c>
      <c r="D368" s="14">
        <v>2</v>
      </c>
      <c r="E368" s="22">
        <v>0</v>
      </c>
    </row>
    <row r="369" spans="1:5" x14ac:dyDescent="0.25">
      <c r="A369" s="178"/>
      <c r="B369" s="13" t="s">
        <v>209</v>
      </c>
      <c r="C369" s="14">
        <v>3</v>
      </c>
      <c r="D369" s="14">
        <v>4</v>
      </c>
      <c r="E369" s="22">
        <v>0</v>
      </c>
    </row>
    <row r="370" spans="1:5" x14ac:dyDescent="0.25">
      <c r="A370" s="178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25">
      <c r="A371" s="178"/>
      <c r="B371" s="13" t="s">
        <v>295</v>
      </c>
      <c r="C371" s="14">
        <v>0</v>
      </c>
      <c r="D371" s="14">
        <v>0</v>
      </c>
      <c r="E371" s="22">
        <v>0</v>
      </c>
    </row>
    <row r="372" spans="1:5" x14ac:dyDescent="0.25">
      <c r="A372" s="178"/>
      <c r="B372" s="13" t="s">
        <v>296</v>
      </c>
      <c r="C372" s="14">
        <v>3</v>
      </c>
      <c r="D372" s="14">
        <v>5</v>
      </c>
      <c r="E372" s="22">
        <v>0</v>
      </c>
    </row>
    <row r="373" spans="1:5" x14ac:dyDescent="0.25">
      <c r="A373" s="178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25">
      <c r="A374" s="178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25">
      <c r="A375" s="178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25">
      <c r="A376" s="178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25">
      <c r="A377" s="179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ahjeN+IOpJ2O/uwCMFwG/gabi/oSaxczR5Uw7wwzFhTrWfndhiluhQXwZAOlzQBfqfyg57IOuVH32o4GRo2Ylw==" saltValue="OqrZP8dXd4F5EWbbwuSoH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80" t="s">
        <v>318</v>
      </c>
      <c r="B5" s="181"/>
      <c r="C5" s="24">
        <v>6</v>
      </c>
      <c r="D5" s="24">
        <v>3</v>
      </c>
      <c r="E5" s="25">
        <v>1</v>
      </c>
      <c r="F5" s="24">
        <v>0</v>
      </c>
      <c r="G5" s="24">
        <v>0</v>
      </c>
      <c r="H5" s="24">
        <v>3</v>
      </c>
      <c r="I5" s="24">
        <v>5</v>
      </c>
      <c r="J5" s="24">
        <v>0</v>
      </c>
      <c r="K5" s="24">
        <v>2</v>
      </c>
      <c r="L5" s="24">
        <v>1</v>
      </c>
      <c r="M5" s="24">
        <v>0</v>
      </c>
      <c r="N5" s="24">
        <v>0</v>
      </c>
      <c r="O5" s="24">
        <v>2</v>
      </c>
      <c r="P5" s="26">
        <v>4</v>
      </c>
    </row>
    <row r="6" spans="1:16" x14ac:dyDescent="0.25">
      <c r="A6" s="27" t="s">
        <v>319</v>
      </c>
      <c r="B6" s="27" t="s">
        <v>320</v>
      </c>
      <c r="C6" s="14">
        <v>1</v>
      </c>
      <c r="D6" s="14">
        <v>0</v>
      </c>
      <c r="E6" s="28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2</v>
      </c>
      <c r="L6" s="14">
        <v>1</v>
      </c>
      <c r="M6" s="14">
        <v>0</v>
      </c>
      <c r="N6" s="14">
        <v>0</v>
      </c>
      <c r="O6" s="14">
        <v>2</v>
      </c>
      <c r="P6" s="22">
        <v>2</v>
      </c>
    </row>
    <row r="7" spans="1:16" x14ac:dyDescent="0.25">
      <c r="A7" s="27" t="s">
        <v>321</v>
      </c>
      <c r="B7" s="27" t="s">
        <v>322</v>
      </c>
      <c r="C7" s="14">
        <v>0</v>
      </c>
      <c r="D7" s="14">
        <v>0</v>
      </c>
      <c r="E7" s="28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x14ac:dyDescent="0.25">
      <c r="A8" s="27" t="s">
        <v>323</v>
      </c>
      <c r="B8" s="27" t="s">
        <v>324</v>
      </c>
      <c r="C8" s="14">
        <v>4</v>
      </c>
      <c r="D8" s="14">
        <v>3</v>
      </c>
      <c r="E8" s="28">
        <v>0.33333333333333298</v>
      </c>
      <c r="F8" s="14">
        <v>0</v>
      </c>
      <c r="G8" s="14">
        <v>0</v>
      </c>
      <c r="H8" s="14">
        <v>3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x14ac:dyDescent="0.25">
      <c r="A9" s="27" t="s">
        <v>325</v>
      </c>
      <c r="B9" s="27" t="s">
        <v>326</v>
      </c>
      <c r="C9" s="14">
        <v>1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0" t="s">
        <v>327</v>
      </c>
      <c r="B10" s="181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4">
        <v>0</v>
      </c>
      <c r="D11" s="14">
        <v>0</v>
      </c>
      <c r="E11" s="28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0" t="s">
        <v>332</v>
      </c>
      <c r="B13" s="181"/>
      <c r="C13" s="24">
        <v>2142</v>
      </c>
      <c r="D13" s="24">
        <v>2125</v>
      </c>
      <c r="E13" s="25">
        <v>8.0000000000000002E-3</v>
      </c>
      <c r="F13" s="24">
        <v>7</v>
      </c>
      <c r="G13" s="24">
        <v>6</v>
      </c>
      <c r="H13" s="24">
        <v>139</v>
      </c>
      <c r="I13" s="24">
        <v>97</v>
      </c>
      <c r="J13" s="24">
        <v>2</v>
      </c>
      <c r="K13" s="24">
        <v>1</v>
      </c>
      <c r="L13" s="24">
        <v>0</v>
      </c>
      <c r="M13" s="24">
        <v>0</v>
      </c>
      <c r="N13" s="24">
        <v>9</v>
      </c>
      <c r="O13" s="24">
        <v>2</v>
      </c>
      <c r="P13" s="26">
        <v>56</v>
      </c>
    </row>
    <row r="14" spans="1:16" x14ac:dyDescent="0.25">
      <c r="A14" s="27" t="s">
        <v>333</v>
      </c>
      <c r="B14" s="27" t="s">
        <v>334</v>
      </c>
      <c r="C14" s="14">
        <v>1102</v>
      </c>
      <c r="D14" s="14">
        <v>1353</v>
      </c>
      <c r="E14" s="28">
        <v>-0.18551367331855101</v>
      </c>
      <c r="F14" s="14">
        <v>0</v>
      </c>
      <c r="G14" s="14">
        <v>0</v>
      </c>
      <c r="H14" s="14">
        <v>66</v>
      </c>
      <c r="I14" s="14">
        <v>22</v>
      </c>
      <c r="J14" s="14">
        <v>2</v>
      </c>
      <c r="K14" s="14">
        <v>0</v>
      </c>
      <c r="L14" s="14">
        <v>0</v>
      </c>
      <c r="M14" s="14">
        <v>0</v>
      </c>
      <c r="N14" s="14">
        <v>6</v>
      </c>
      <c r="O14" s="14">
        <v>2</v>
      </c>
      <c r="P14" s="22">
        <v>20</v>
      </c>
    </row>
    <row r="15" spans="1:16" x14ac:dyDescent="0.25">
      <c r="A15" s="27" t="s">
        <v>335</v>
      </c>
      <c r="B15" s="27" t="s">
        <v>336</v>
      </c>
      <c r="C15" s="14">
        <v>9</v>
      </c>
      <c r="D15" s="14">
        <v>6</v>
      </c>
      <c r="E15" s="28">
        <v>0.5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7" t="s">
        <v>337</v>
      </c>
      <c r="B16" s="27" t="s">
        <v>338</v>
      </c>
      <c r="C16" s="14">
        <v>817</v>
      </c>
      <c r="D16" s="14">
        <v>598</v>
      </c>
      <c r="E16" s="28">
        <v>0.36622073578595299</v>
      </c>
      <c r="F16" s="14">
        <v>2</v>
      </c>
      <c r="G16" s="14">
        <v>1</v>
      </c>
      <c r="H16" s="14">
        <v>16</v>
      </c>
      <c r="I16" s="14">
        <v>4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0</v>
      </c>
      <c r="P16" s="22">
        <v>0</v>
      </c>
    </row>
    <row r="17" spans="1:16" ht="33.75" x14ac:dyDescent="0.25">
      <c r="A17" s="27" t="s">
        <v>339</v>
      </c>
      <c r="B17" s="27" t="s">
        <v>340</v>
      </c>
      <c r="C17" s="14">
        <v>205</v>
      </c>
      <c r="D17" s="14">
        <v>150</v>
      </c>
      <c r="E17" s="28">
        <v>0.36666666666666697</v>
      </c>
      <c r="F17" s="14">
        <v>5</v>
      </c>
      <c r="G17" s="14">
        <v>5</v>
      </c>
      <c r="H17" s="14">
        <v>57</v>
      </c>
      <c r="I17" s="14">
        <v>69</v>
      </c>
      <c r="J17" s="14">
        <v>0</v>
      </c>
      <c r="K17" s="14">
        <v>1</v>
      </c>
      <c r="L17" s="14">
        <v>0</v>
      </c>
      <c r="M17" s="14">
        <v>0</v>
      </c>
      <c r="N17" s="14">
        <v>1</v>
      </c>
      <c r="O17" s="14">
        <v>0</v>
      </c>
      <c r="P17" s="22">
        <v>36</v>
      </c>
    </row>
    <row r="18" spans="1:16" x14ac:dyDescent="0.25">
      <c r="A18" s="27" t="s">
        <v>341</v>
      </c>
      <c r="B18" s="27" t="s">
        <v>342</v>
      </c>
      <c r="C18" s="14">
        <v>9</v>
      </c>
      <c r="D18" s="14">
        <v>18</v>
      </c>
      <c r="E18" s="28">
        <v>-0.5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0" t="s">
        <v>345</v>
      </c>
      <c r="B20" s="181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4">
        <v>0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4">
        <v>0</v>
      </c>
      <c r="D22" s="14">
        <v>0</v>
      </c>
      <c r="E22" s="28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0" t="s">
        <v>350</v>
      </c>
      <c r="B23" s="181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0" t="s">
        <v>363</v>
      </c>
      <c r="B30" s="181"/>
      <c r="C30" s="24">
        <v>346</v>
      </c>
      <c r="D30" s="24">
        <v>372</v>
      </c>
      <c r="E30" s="25">
        <v>-6.9892473118279605E-2</v>
      </c>
      <c r="F30" s="24">
        <v>0</v>
      </c>
      <c r="G30" s="24">
        <v>0</v>
      </c>
      <c r="H30" s="24">
        <v>40</v>
      </c>
      <c r="I30" s="24">
        <v>50</v>
      </c>
      <c r="J30" s="24">
        <v>0</v>
      </c>
      <c r="K30" s="24">
        <v>1</v>
      </c>
      <c r="L30" s="24">
        <v>0</v>
      </c>
      <c r="M30" s="24">
        <v>0</v>
      </c>
      <c r="N30" s="24">
        <v>1</v>
      </c>
      <c r="O30" s="24">
        <v>1</v>
      </c>
      <c r="P30" s="26">
        <v>27</v>
      </c>
    </row>
    <row r="31" spans="1:16" x14ac:dyDescent="0.25">
      <c r="A31" s="27" t="s">
        <v>364</v>
      </c>
      <c r="B31" s="27" t="s">
        <v>365</v>
      </c>
      <c r="C31" s="14">
        <v>0</v>
      </c>
      <c r="D31" s="14">
        <v>2</v>
      </c>
      <c r="E31" s="28">
        <v>-1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0</v>
      </c>
    </row>
    <row r="32" spans="1:16" x14ac:dyDescent="0.25">
      <c r="A32" s="27" t="s">
        <v>366</v>
      </c>
      <c r="B32" s="27" t="s">
        <v>367</v>
      </c>
      <c r="C32" s="14">
        <v>0</v>
      </c>
      <c r="D32" s="14">
        <v>0</v>
      </c>
      <c r="E32" s="28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4">
        <v>230</v>
      </c>
      <c r="D33" s="14">
        <v>262</v>
      </c>
      <c r="E33" s="28">
        <v>-0.122137404580153</v>
      </c>
      <c r="F33" s="14">
        <v>0</v>
      </c>
      <c r="G33" s="14">
        <v>0</v>
      </c>
      <c r="H33" s="14">
        <v>33</v>
      </c>
      <c r="I33" s="14">
        <v>12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22">
        <v>4</v>
      </c>
    </row>
    <row r="34" spans="1:16" x14ac:dyDescent="0.25">
      <c r="A34" s="27" t="s">
        <v>370</v>
      </c>
      <c r="B34" s="27" t="s">
        <v>371</v>
      </c>
      <c r="C34" s="14">
        <v>11</v>
      </c>
      <c r="D34" s="14">
        <v>8</v>
      </c>
      <c r="E34" s="28">
        <v>0.375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2</v>
      </c>
    </row>
    <row r="35" spans="1:16" x14ac:dyDescent="0.25">
      <c r="A35" s="27" t="s">
        <v>372</v>
      </c>
      <c r="B35" s="27" t="s">
        <v>373</v>
      </c>
      <c r="C35" s="14">
        <v>53</v>
      </c>
      <c r="D35" s="14">
        <v>55</v>
      </c>
      <c r="E35" s="28">
        <v>-3.6363636363636397E-2</v>
      </c>
      <c r="F35" s="14">
        <v>0</v>
      </c>
      <c r="G35" s="14">
        <v>0</v>
      </c>
      <c r="H35" s="14">
        <v>1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2">
        <v>3</v>
      </c>
    </row>
    <row r="36" spans="1:16" ht="22.5" x14ac:dyDescent="0.25">
      <c r="A36" s="27" t="s">
        <v>374</v>
      </c>
      <c r="B36" s="27" t="s">
        <v>375</v>
      </c>
      <c r="C36" s="14">
        <v>24</v>
      </c>
      <c r="D36" s="14">
        <v>13</v>
      </c>
      <c r="E36" s="28">
        <v>0.84615384615384603</v>
      </c>
      <c r="F36" s="14">
        <v>0</v>
      </c>
      <c r="G36" s="14">
        <v>0</v>
      </c>
      <c r="H36" s="14">
        <v>3</v>
      </c>
      <c r="I36" s="14">
        <v>19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2">
        <v>12</v>
      </c>
    </row>
    <row r="37" spans="1:16" ht="22.5" x14ac:dyDescent="0.25">
      <c r="A37" s="27" t="s">
        <v>376</v>
      </c>
      <c r="B37" s="27" t="s">
        <v>377</v>
      </c>
      <c r="C37" s="14">
        <v>4</v>
      </c>
      <c r="D37" s="14">
        <v>7</v>
      </c>
      <c r="E37" s="28">
        <v>-0.42857142857142799</v>
      </c>
      <c r="F37" s="14">
        <v>0</v>
      </c>
      <c r="G37" s="14">
        <v>0</v>
      </c>
      <c r="H37" s="14">
        <v>2</v>
      </c>
      <c r="I37" s="14">
        <v>9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2</v>
      </c>
    </row>
    <row r="38" spans="1:16" ht="22.5" x14ac:dyDescent="0.25">
      <c r="A38" s="27" t="s">
        <v>378</v>
      </c>
      <c r="B38" s="27" t="s">
        <v>379</v>
      </c>
      <c r="C38" s="14">
        <v>2</v>
      </c>
      <c r="D38" s="14">
        <v>2</v>
      </c>
      <c r="E38" s="28">
        <v>0</v>
      </c>
      <c r="F38" s="14">
        <v>0</v>
      </c>
      <c r="G38" s="14">
        <v>0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2</v>
      </c>
    </row>
    <row r="39" spans="1:16" ht="33.75" x14ac:dyDescent="0.25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4">
        <v>22</v>
      </c>
      <c r="D41" s="14">
        <v>23</v>
      </c>
      <c r="E41" s="28">
        <v>-4.3478260869565202E-2</v>
      </c>
      <c r="F41" s="14">
        <v>0</v>
      </c>
      <c r="G41" s="14">
        <v>0</v>
      </c>
      <c r="H41" s="14">
        <v>1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2</v>
      </c>
    </row>
    <row r="42" spans="1:16" x14ac:dyDescent="0.25">
      <c r="A42" s="180" t="s">
        <v>386</v>
      </c>
      <c r="B42" s="181"/>
      <c r="C42" s="24">
        <v>188</v>
      </c>
      <c r="D42" s="24">
        <v>221</v>
      </c>
      <c r="E42" s="25">
        <v>-0.14932126696832601</v>
      </c>
      <c r="F42" s="24">
        <v>2</v>
      </c>
      <c r="G42" s="24">
        <v>0</v>
      </c>
      <c r="H42" s="24">
        <v>106</v>
      </c>
      <c r="I42" s="24">
        <v>29</v>
      </c>
      <c r="J42" s="24">
        <v>1</v>
      </c>
      <c r="K42" s="24">
        <v>1</v>
      </c>
      <c r="L42" s="24">
        <v>0</v>
      </c>
      <c r="M42" s="24">
        <v>0</v>
      </c>
      <c r="N42" s="24">
        <v>1</v>
      </c>
      <c r="O42" s="24">
        <v>2</v>
      </c>
      <c r="P42" s="26">
        <v>2</v>
      </c>
    </row>
    <row r="43" spans="1:16" x14ac:dyDescent="0.25">
      <c r="A43" s="27" t="s">
        <v>387</v>
      </c>
      <c r="B43" s="27" t="s">
        <v>388</v>
      </c>
      <c r="C43" s="14">
        <v>5</v>
      </c>
      <c r="D43" s="14">
        <v>4</v>
      </c>
      <c r="E43" s="28">
        <v>0.25</v>
      </c>
      <c r="F43" s="14">
        <v>0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4">
        <v>180</v>
      </c>
      <c r="D44" s="14">
        <v>215</v>
      </c>
      <c r="E44" s="28">
        <v>-0.162790697674419</v>
      </c>
      <c r="F44" s="14">
        <v>2</v>
      </c>
      <c r="G44" s="14">
        <v>0</v>
      </c>
      <c r="H44" s="14">
        <v>104</v>
      </c>
      <c r="I44" s="14">
        <v>28</v>
      </c>
      <c r="J44" s="14">
        <v>1</v>
      </c>
      <c r="K44" s="14">
        <v>1</v>
      </c>
      <c r="L44" s="14">
        <v>0</v>
      </c>
      <c r="M44" s="14">
        <v>0</v>
      </c>
      <c r="N44" s="14">
        <v>0</v>
      </c>
      <c r="O44" s="14">
        <v>2</v>
      </c>
      <c r="P44" s="22">
        <v>2</v>
      </c>
    </row>
    <row r="45" spans="1:16" x14ac:dyDescent="0.25">
      <c r="A45" s="27" t="s">
        <v>391</v>
      </c>
      <c r="B45" s="27" t="s">
        <v>392</v>
      </c>
      <c r="C45" s="14">
        <v>0</v>
      </c>
      <c r="D45" s="14">
        <v>0</v>
      </c>
      <c r="E45" s="28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4">
        <v>0</v>
      </c>
      <c r="D46" s="14">
        <v>0</v>
      </c>
      <c r="E46" s="28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4">
        <v>3</v>
      </c>
      <c r="D48" s="14">
        <v>2</v>
      </c>
      <c r="E48" s="28">
        <v>0.5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4">
        <v>0</v>
      </c>
      <c r="D49" s="14">
        <v>0</v>
      </c>
      <c r="E49" s="2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0" t="s">
        <v>401</v>
      </c>
      <c r="B50" s="181"/>
      <c r="C50" s="24">
        <v>57</v>
      </c>
      <c r="D50" s="24">
        <v>50</v>
      </c>
      <c r="E50" s="25">
        <v>0.14000000000000001</v>
      </c>
      <c r="F50" s="24">
        <v>0</v>
      </c>
      <c r="G50" s="24">
        <v>0</v>
      </c>
      <c r="H50" s="24">
        <v>18</v>
      </c>
      <c r="I50" s="24">
        <v>6</v>
      </c>
      <c r="J50" s="24">
        <v>3</v>
      </c>
      <c r="K50" s="24">
        <v>2</v>
      </c>
      <c r="L50" s="24">
        <v>0</v>
      </c>
      <c r="M50" s="24">
        <v>0</v>
      </c>
      <c r="N50" s="24">
        <v>0</v>
      </c>
      <c r="O50" s="24">
        <v>1</v>
      </c>
      <c r="P50" s="26">
        <v>9</v>
      </c>
    </row>
    <row r="51" spans="1:16" x14ac:dyDescent="0.25">
      <c r="A51" s="27" t="s">
        <v>402</v>
      </c>
      <c r="B51" s="27" t="s">
        <v>403</v>
      </c>
      <c r="C51" s="14">
        <v>39</v>
      </c>
      <c r="D51" s="14">
        <v>10</v>
      </c>
      <c r="E51" s="28">
        <v>2.9</v>
      </c>
      <c r="F51" s="14">
        <v>0</v>
      </c>
      <c r="G51" s="14">
        <v>0</v>
      </c>
      <c r="H51" s="14">
        <v>2</v>
      </c>
      <c r="I51" s="14">
        <v>1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22">
        <v>0</v>
      </c>
    </row>
    <row r="52" spans="1:16" x14ac:dyDescent="0.25">
      <c r="A52" s="27" t="s">
        <v>404</v>
      </c>
      <c r="B52" s="27" t="s">
        <v>405</v>
      </c>
      <c r="C52" s="14">
        <v>0</v>
      </c>
      <c r="D52" s="14">
        <v>0</v>
      </c>
      <c r="E52" s="28">
        <v>0</v>
      </c>
      <c r="F52" s="14">
        <v>0</v>
      </c>
      <c r="G52" s="14">
        <v>0</v>
      </c>
      <c r="H52" s="14">
        <v>0</v>
      </c>
      <c r="I52" s="14">
        <v>1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7" t="s">
        <v>406</v>
      </c>
      <c r="B53" s="27" t="s">
        <v>407</v>
      </c>
      <c r="C53" s="14">
        <v>6</v>
      </c>
      <c r="D53" s="14">
        <v>17</v>
      </c>
      <c r="E53" s="28">
        <v>-0.64705882352941202</v>
      </c>
      <c r="F53" s="14">
        <v>0</v>
      </c>
      <c r="G53" s="14">
        <v>0</v>
      </c>
      <c r="H53" s="14">
        <v>6</v>
      </c>
      <c r="I53" s="14">
        <v>0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2">
        <v>2</v>
      </c>
    </row>
    <row r="54" spans="1:16" ht="22.5" x14ac:dyDescent="0.25">
      <c r="A54" s="27" t="s">
        <v>408</v>
      </c>
      <c r="B54" s="27" t="s">
        <v>409</v>
      </c>
      <c r="C54" s="14">
        <v>0</v>
      </c>
      <c r="D54" s="14">
        <v>1</v>
      </c>
      <c r="E54" s="28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2</v>
      </c>
    </row>
    <row r="55" spans="1:16" x14ac:dyDescent="0.25">
      <c r="A55" s="27" t="s">
        <v>410</v>
      </c>
      <c r="B55" s="27" t="s">
        <v>411</v>
      </c>
      <c r="C55" s="14">
        <v>0</v>
      </c>
      <c r="D55" s="14">
        <v>0</v>
      </c>
      <c r="E55" s="28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4">
        <v>3</v>
      </c>
      <c r="D56" s="14">
        <v>3</v>
      </c>
      <c r="E56" s="28">
        <v>0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7" t="s">
        <v>414</v>
      </c>
      <c r="B57" s="27" t="s">
        <v>415</v>
      </c>
      <c r="C57" s="14">
        <v>0</v>
      </c>
      <c r="D57" s="14">
        <v>2</v>
      </c>
      <c r="E57" s="28">
        <v>-1</v>
      </c>
      <c r="F57" s="14">
        <v>0</v>
      </c>
      <c r="G57" s="14">
        <v>0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1</v>
      </c>
    </row>
    <row r="58" spans="1:16" ht="22.5" x14ac:dyDescent="0.25">
      <c r="A58" s="27" t="s">
        <v>416</v>
      </c>
      <c r="B58" s="27" t="s">
        <v>417</v>
      </c>
      <c r="C58" s="14">
        <v>0</v>
      </c>
      <c r="D58" s="14">
        <v>0</v>
      </c>
      <c r="E58" s="28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2</v>
      </c>
    </row>
    <row r="59" spans="1:16" ht="22.5" x14ac:dyDescent="0.25">
      <c r="A59" s="27" t="s">
        <v>418</v>
      </c>
      <c r="B59" s="27" t="s">
        <v>419</v>
      </c>
      <c r="C59" s="14">
        <v>3</v>
      </c>
      <c r="D59" s="14">
        <v>0</v>
      </c>
      <c r="E59" s="28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4">
        <v>2</v>
      </c>
      <c r="D60" s="14">
        <v>0</v>
      </c>
      <c r="E60" s="28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4">
        <v>1</v>
      </c>
      <c r="D61" s="14">
        <v>5</v>
      </c>
      <c r="E61" s="28">
        <v>-0.8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25">
      <c r="A62" s="27" t="s">
        <v>424</v>
      </c>
      <c r="B62" s="27" t="s">
        <v>425</v>
      </c>
      <c r="C62" s="14">
        <v>0</v>
      </c>
      <c r="D62" s="14">
        <v>0</v>
      </c>
      <c r="E62" s="28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7" t="s">
        <v>426</v>
      </c>
      <c r="B63" s="27" t="s">
        <v>427</v>
      </c>
      <c r="C63" s="14">
        <v>1</v>
      </c>
      <c r="D63" s="14">
        <v>7</v>
      </c>
      <c r="E63" s="28">
        <v>-0.85714285714285698</v>
      </c>
      <c r="F63" s="14">
        <v>0</v>
      </c>
      <c r="G63" s="14">
        <v>0</v>
      </c>
      <c r="H63" s="14">
        <v>1</v>
      </c>
      <c r="I63" s="14">
        <v>2</v>
      </c>
      <c r="J63" s="14">
        <v>1</v>
      </c>
      <c r="K63" s="14">
        <v>1</v>
      </c>
      <c r="L63" s="14">
        <v>0</v>
      </c>
      <c r="M63" s="14">
        <v>0</v>
      </c>
      <c r="N63" s="14">
        <v>0</v>
      </c>
      <c r="O63" s="14">
        <v>0</v>
      </c>
      <c r="P63" s="22">
        <v>2</v>
      </c>
    </row>
    <row r="64" spans="1:16" ht="22.5" x14ac:dyDescent="0.25">
      <c r="A64" s="27" t="s">
        <v>428</v>
      </c>
      <c r="B64" s="27" t="s">
        <v>429</v>
      </c>
      <c r="C64" s="14">
        <v>1</v>
      </c>
      <c r="D64" s="14">
        <v>2</v>
      </c>
      <c r="E64" s="28">
        <v>-0.5</v>
      </c>
      <c r="F64" s="14">
        <v>0</v>
      </c>
      <c r="G64" s="14">
        <v>0</v>
      </c>
      <c r="H64" s="14">
        <v>6</v>
      </c>
      <c r="I64" s="14">
        <v>1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2">
        <v>0</v>
      </c>
    </row>
    <row r="65" spans="1:16" ht="33.75" x14ac:dyDescent="0.25">
      <c r="A65" s="27" t="s">
        <v>430</v>
      </c>
      <c r="B65" s="27" t="s">
        <v>431</v>
      </c>
      <c r="C65" s="14">
        <v>0</v>
      </c>
      <c r="D65" s="14">
        <v>2</v>
      </c>
      <c r="E65" s="28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4">
        <v>0</v>
      </c>
      <c r="D66" s="14">
        <v>0</v>
      </c>
      <c r="E66" s="28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4">
        <v>0</v>
      </c>
      <c r="D67" s="14">
        <v>0</v>
      </c>
      <c r="E67" s="28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4">
        <v>0</v>
      </c>
      <c r="D69" s="14">
        <v>0</v>
      </c>
      <c r="E69" s="28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4">
        <v>1</v>
      </c>
      <c r="D70" s="14">
        <v>1</v>
      </c>
      <c r="E70" s="28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4">
        <v>0</v>
      </c>
      <c r="D71" s="14">
        <v>0</v>
      </c>
      <c r="E71" s="28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0" t="s">
        <v>444</v>
      </c>
      <c r="B72" s="181"/>
      <c r="C72" s="24">
        <v>1</v>
      </c>
      <c r="D72" s="24">
        <v>1</v>
      </c>
      <c r="E72" s="25">
        <v>0</v>
      </c>
      <c r="F72" s="24">
        <v>0</v>
      </c>
      <c r="G72" s="24">
        <v>0</v>
      </c>
      <c r="H72" s="24">
        <v>2</v>
      </c>
      <c r="I72" s="24">
        <v>1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25">
      <c r="A73" s="27" t="s">
        <v>445</v>
      </c>
      <c r="B73" s="27" t="s">
        <v>446</v>
      </c>
      <c r="C73" s="14">
        <v>1</v>
      </c>
      <c r="D73" s="14">
        <v>1</v>
      </c>
      <c r="E73" s="28">
        <v>0</v>
      </c>
      <c r="F73" s="14">
        <v>0</v>
      </c>
      <c r="G73" s="14">
        <v>0</v>
      </c>
      <c r="H73" s="14">
        <v>2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25">
      <c r="A74" s="180" t="s">
        <v>447</v>
      </c>
      <c r="B74" s="181"/>
      <c r="C74" s="24">
        <v>14</v>
      </c>
      <c r="D74" s="24">
        <v>14</v>
      </c>
      <c r="E74" s="25">
        <v>0</v>
      </c>
      <c r="F74" s="24">
        <v>0</v>
      </c>
      <c r="G74" s="24">
        <v>0</v>
      </c>
      <c r="H74" s="24">
        <v>4</v>
      </c>
      <c r="I74" s="24">
        <v>3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6">
        <v>0</v>
      </c>
    </row>
    <row r="75" spans="1:16" x14ac:dyDescent="0.25">
      <c r="A75" s="27" t="s">
        <v>448</v>
      </c>
      <c r="B75" s="27" t="s">
        <v>449</v>
      </c>
      <c r="C75" s="14">
        <v>3</v>
      </c>
      <c r="D75" s="14">
        <v>10</v>
      </c>
      <c r="E75" s="28">
        <v>-0.7</v>
      </c>
      <c r="F75" s="14">
        <v>0</v>
      </c>
      <c r="G75" s="14">
        <v>0</v>
      </c>
      <c r="H75" s="14">
        <v>3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0</v>
      </c>
    </row>
    <row r="76" spans="1:16" ht="33.75" x14ac:dyDescent="0.25">
      <c r="A76" s="27" t="s">
        <v>450</v>
      </c>
      <c r="B76" s="27" t="s">
        <v>451</v>
      </c>
      <c r="C76" s="14">
        <v>3</v>
      </c>
      <c r="D76" s="14">
        <v>1</v>
      </c>
      <c r="E76" s="28">
        <v>2</v>
      </c>
      <c r="F76" s="14">
        <v>0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4">
        <v>4</v>
      </c>
      <c r="D77" s="14">
        <v>3</v>
      </c>
      <c r="E77" s="28">
        <v>0.33333333333333298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25">
      <c r="A78" s="27" t="s">
        <v>454</v>
      </c>
      <c r="B78" s="27" t="s">
        <v>455</v>
      </c>
      <c r="C78" s="14">
        <v>0</v>
      </c>
      <c r="D78" s="14">
        <v>0</v>
      </c>
      <c r="E78" s="28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4">
        <v>3</v>
      </c>
      <c r="D79" s="14">
        <v>0</v>
      </c>
      <c r="E79" s="28">
        <v>0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7" t="s">
        <v>458</v>
      </c>
      <c r="B80" s="27" t="s">
        <v>459</v>
      </c>
      <c r="C80" s="14">
        <v>1</v>
      </c>
      <c r="D80" s="14">
        <v>0</v>
      </c>
      <c r="E80" s="28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4">
        <v>0</v>
      </c>
      <c r="D81" s="14">
        <v>0</v>
      </c>
      <c r="E81" s="28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25">
      <c r="A82" s="180" t="s">
        <v>462</v>
      </c>
      <c r="B82" s="181"/>
      <c r="C82" s="24">
        <v>36</v>
      </c>
      <c r="D82" s="24">
        <v>26</v>
      </c>
      <c r="E82" s="25">
        <v>0.38461538461538503</v>
      </c>
      <c r="F82" s="24">
        <v>0</v>
      </c>
      <c r="G82" s="24">
        <v>0</v>
      </c>
      <c r="H82" s="24">
        <v>2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2</v>
      </c>
    </row>
    <row r="83" spans="1:16" x14ac:dyDescent="0.25">
      <c r="A83" s="27" t="s">
        <v>463</v>
      </c>
      <c r="B83" s="27" t="s">
        <v>464</v>
      </c>
      <c r="C83" s="14">
        <v>13</v>
      </c>
      <c r="D83" s="14">
        <v>7</v>
      </c>
      <c r="E83" s="28">
        <v>0.85714285714285698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4">
        <v>23</v>
      </c>
      <c r="D84" s="14">
        <v>19</v>
      </c>
      <c r="E84" s="28">
        <v>0.21052631578947401</v>
      </c>
      <c r="F84" s="14">
        <v>0</v>
      </c>
      <c r="G84" s="14">
        <v>0</v>
      </c>
      <c r="H84" s="14">
        <v>0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2</v>
      </c>
    </row>
    <row r="85" spans="1:16" x14ac:dyDescent="0.25">
      <c r="A85" s="180" t="s">
        <v>467</v>
      </c>
      <c r="B85" s="181"/>
      <c r="C85" s="24">
        <v>73</v>
      </c>
      <c r="D85" s="24">
        <v>57</v>
      </c>
      <c r="E85" s="25">
        <v>0.28070175438596501</v>
      </c>
      <c r="F85" s="24">
        <v>0</v>
      </c>
      <c r="G85" s="24">
        <v>0</v>
      </c>
      <c r="H85" s="24">
        <v>15</v>
      </c>
      <c r="I85" s="24">
        <v>8</v>
      </c>
      <c r="J85" s="24">
        <v>0</v>
      </c>
      <c r="K85" s="24">
        <v>0</v>
      </c>
      <c r="L85" s="24">
        <v>0</v>
      </c>
      <c r="M85" s="24">
        <v>0</v>
      </c>
      <c r="N85" s="24">
        <v>2</v>
      </c>
      <c r="O85" s="24">
        <v>0</v>
      </c>
      <c r="P85" s="26">
        <v>5</v>
      </c>
    </row>
    <row r="86" spans="1:16" x14ac:dyDescent="0.25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4">
        <v>0</v>
      </c>
      <c r="D88" s="14">
        <v>0</v>
      </c>
      <c r="E88" s="2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4">
        <v>27</v>
      </c>
      <c r="D89" s="14">
        <v>17</v>
      </c>
      <c r="E89" s="28">
        <v>0.58823529411764697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1</v>
      </c>
    </row>
    <row r="90" spans="1:16" ht="22.5" x14ac:dyDescent="0.25">
      <c r="A90" s="27" t="s">
        <v>476</v>
      </c>
      <c r="B90" s="27" t="s">
        <v>477</v>
      </c>
      <c r="C90" s="14">
        <v>3</v>
      </c>
      <c r="D90" s="14">
        <v>3</v>
      </c>
      <c r="E90" s="28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4">
        <v>7</v>
      </c>
      <c r="D91" s="14">
        <v>3</v>
      </c>
      <c r="E91" s="28">
        <v>1.3333333333333299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4">
        <v>7</v>
      </c>
      <c r="D92" s="14">
        <v>7</v>
      </c>
      <c r="E92" s="28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2">
        <v>1</v>
      </c>
    </row>
    <row r="93" spans="1:16" x14ac:dyDescent="0.25">
      <c r="A93" s="27" t="s">
        <v>482</v>
      </c>
      <c r="B93" s="27" t="s">
        <v>483</v>
      </c>
      <c r="C93" s="14">
        <v>1</v>
      </c>
      <c r="D93" s="14">
        <v>2</v>
      </c>
      <c r="E93" s="28">
        <v>-0.5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7" t="s">
        <v>484</v>
      </c>
      <c r="B94" s="27" t="s">
        <v>485</v>
      </c>
      <c r="C94" s="14">
        <v>28</v>
      </c>
      <c r="D94" s="14">
        <v>25</v>
      </c>
      <c r="E94" s="28">
        <v>0.12</v>
      </c>
      <c r="F94" s="14">
        <v>0</v>
      </c>
      <c r="G94" s="14">
        <v>0</v>
      </c>
      <c r="H94" s="14">
        <v>15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3</v>
      </c>
    </row>
    <row r="95" spans="1:16" ht="22.5" x14ac:dyDescent="0.25">
      <c r="A95" s="27" t="s">
        <v>486</v>
      </c>
      <c r="B95" s="27" t="s">
        <v>487</v>
      </c>
      <c r="C95" s="14">
        <v>0</v>
      </c>
      <c r="D95" s="14">
        <v>0</v>
      </c>
      <c r="E95" s="28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0" t="s">
        <v>490</v>
      </c>
      <c r="B97" s="181"/>
      <c r="C97" s="24">
        <v>1116</v>
      </c>
      <c r="D97" s="24">
        <v>1272</v>
      </c>
      <c r="E97" s="25">
        <v>-0.122641509433962</v>
      </c>
      <c r="F97" s="24">
        <v>3</v>
      </c>
      <c r="G97" s="24">
        <v>1</v>
      </c>
      <c r="H97" s="24">
        <v>291</v>
      </c>
      <c r="I97" s="24">
        <v>135</v>
      </c>
      <c r="J97" s="24">
        <v>0</v>
      </c>
      <c r="K97" s="24">
        <v>0</v>
      </c>
      <c r="L97" s="24">
        <v>0</v>
      </c>
      <c r="M97" s="24">
        <v>0</v>
      </c>
      <c r="N97" s="24">
        <v>2</v>
      </c>
      <c r="O97" s="24">
        <v>6</v>
      </c>
      <c r="P97" s="26">
        <v>56</v>
      </c>
    </row>
    <row r="98" spans="1:16" x14ac:dyDescent="0.25">
      <c r="A98" s="27" t="s">
        <v>491</v>
      </c>
      <c r="B98" s="27" t="s">
        <v>492</v>
      </c>
      <c r="C98" s="14">
        <v>183</v>
      </c>
      <c r="D98" s="14">
        <v>264</v>
      </c>
      <c r="E98" s="28">
        <v>-0.30681818181818199</v>
      </c>
      <c r="F98" s="14">
        <v>0</v>
      </c>
      <c r="G98" s="14">
        <v>0</v>
      </c>
      <c r="H98" s="14">
        <v>38</v>
      </c>
      <c r="I98" s="14">
        <v>12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4</v>
      </c>
      <c r="P98" s="22">
        <v>12</v>
      </c>
    </row>
    <row r="99" spans="1:16" x14ac:dyDescent="0.25">
      <c r="A99" s="27" t="s">
        <v>493</v>
      </c>
      <c r="B99" s="27" t="s">
        <v>494</v>
      </c>
      <c r="C99" s="14">
        <v>97</v>
      </c>
      <c r="D99" s="14">
        <v>115</v>
      </c>
      <c r="E99" s="28">
        <v>-0.15652173913043499</v>
      </c>
      <c r="F99" s="14">
        <v>0</v>
      </c>
      <c r="G99" s="14">
        <v>0</v>
      </c>
      <c r="H99" s="14">
        <v>64</v>
      </c>
      <c r="I99" s="14">
        <v>17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2">
        <v>8</v>
      </c>
    </row>
    <row r="100" spans="1:16" ht="33.75" x14ac:dyDescent="0.25">
      <c r="A100" s="27" t="s">
        <v>495</v>
      </c>
      <c r="B100" s="27" t="s">
        <v>496</v>
      </c>
      <c r="C100" s="14">
        <v>21</v>
      </c>
      <c r="D100" s="14">
        <v>15</v>
      </c>
      <c r="E100" s="28">
        <v>0.4</v>
      </c>
      <c r="F100" s="14">
        <v>0</v>
      </c>
      <c r="G100" s="14">
        <v>0</v>
      </c>
      <c r="H100" s="14">
        <v>11</v>
      </c>
      <c r="I100" s="14">
        <v>31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5</v>
      </c>
    </row>
    <row r="101" spans="1:16" ht="22.5" x14ac:dyDescent="0.25">
      <c r="A101" s="27" t="s">
        <v>497</v>
      </c>
      <c r="B101" s="27" t="s">
        <v>498</v>
      </c>
      <c r="C101" s="14">
        <v>18</v>
      </c>
      <c r="D101" s="14">
        <v>15</v>
      </c>
      <c r="E101" s="28">
        <v>0.2</v>
      </c>
      <c r="F101" s="14">
        <v>0</v>
      </c>
      <c r="G101" s="14">
        <v>0</v>
      </c>
      <c r="H101" s="14">
        <v>8</v>
      </c>
      <c r="I101" s="14">
        <v>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22">
        <v>2</v>
      </c>
    </row>
    <row r="102" spans="1:16" x14ac:dyDescent="0.25">
      <c r="A102" s="27" t="s">
        <v>499</v>
      </c>
      <c r="B102" s="27" t="s">
        <v>500</v>
      </c>
      <c r="C102" s="14">
        <v>4</v>
      </c>
      <c r="D102" s="14">
        <v>9</v>
      </c>
      <c r="E102" s="28">
        <v>-0.55555555555555503</v>
      </c>
      <c r="F102" s="14">
        <v>0</v>
      </c>
      <c r="G102" s="14">
        <v>0</v>
      </c>
      <c r="H102" s="14">
        <v>4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7" t="s">
        <v>501</v>
      </c>
      <c r="B103" s="27" t="s">
        <v>502</v>
      </c>
      <c r="C103" s="14">
        <v>15</v>
      </c>
      <c r="D103" s="14">
        <v>29</v>
      </c>
      <c r="E103" s="28">
        <v>-0.48275862068965503</v>
      </c>
      <c r="F103" s="14">
        <v>2</v>
      </c>
      <c r="G103" s="14">
        <v>0</v>
      </c>
      <c r="H103" s="14">
        <v>2</v>
      </c>
      <c r="I103" s="14">
        <v>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2</v>
      </c>
    </row>
    <row r="104" spans="1:16" x14ac:dyDescent="0.25">
      <c r="A104" s="27" t="s">
        <v>503</v>
      </c>
      <c r="B104" s="27" t="s">
        <v>504</v>
      </c>
      <c r="C104" s="14">
        <v>24</v>
      </c>
      <c r="D104" s="14">
        <v>22</v>
      </c>
      <c r="E104" s="28">
        <v>9.0909090909090898E-2</v>
      </c>
      <c r="F104" s="14">
        <v>1</v>
      </c>
      <c r="G104" s="14">
        <v>0</v>
      </c>
      <c r="H104" s="14">
        <v>5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</v>
      </c>
    </row>
    <row r="105" spans="1:16" x14ac:dyDescent="0.25">
      <c r="A105" s="27" t="s">
        <v>505</v>
      </c>
      <c r="B105" s="27" t="s">
        <v>506</v>
      </c>
      <c r="C105" s="14">
        <v>411</v>
      </c>
      <c r="D105" s="14">
        <v>432</v>
      </c>
      <c r="E105" s="28">
        <v>-4.8611111111111098E-2</v>
      </c>
      <c r="F105" s="14">
        <v>0</v>
      </c>
      <c r="G105" s="14">
        <v>0</v>
      </c>
      <c r="H105" s="14">
        <v>95</v>
      </c>
      <c r="I105" s="14">
        <v>41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2">
        <v>13</v>
      </c>
    </row>
    <row r="106" spans="1:16" ht="22.5" x14ac:dyDescent="0.25">
      <c r="A106" s="27" t="s">
        <v>507</v>
      </c>
      <c r="B106" s="27" t="s">
        <v>508</v>
      </c>
      <c r="C106" s="14">
        <v>81</v>
      </c>
      <c r="D106" s="14">
        <v>90</v>
      </c>
      <c r="E106" s="28">
        <v>-0.1</v>
      </c>
      <c r="F106" s="14">
        <v>0</v>
      </c>
      <c r="G106" s="14">
        <v>0</v>
      </c>
      <c r="H106" s="14">
        <v>15</v>
      </c>
      <c r="I106" s="14">
        <v>3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2">
        <v>2</v>
      </c>
    </row>
    <row r="107" spans="1:16" ht="22.5" x14ac:dyDescent="0.25">
      <c r="A107" s="27" t="s">
        <v>509</v>
      </c>
      <c r="B107" s="27" t="s">
        <v>510</v>
      </c>
      <c r="C107" s="14">
        <v>12</v>
      </c>
      <c r="D107" s="14">
        <v>0</v>
      </c>
      <c r="E107" s="28">
        <v>0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0</v>
      </c>
    </row>
    <row r="108" spans="1:16" x14ac:dyDescent="0.25">
      <c r="A108" s="27" t="s">
        <v>511</v>
      </c>
      <c r="B108" s="27" t="s">
        <v>512</v>
      </c>
      <c r="C108" s="14">
        <v>1</v>
      </c>
      <c r="D108" s="14">
        <v>2</v>
      </c>
      <c r="E108" s="28">
        <v>-0.5</v>
      </c>
      <c r="F108" s="14">
        <v>0</v>
      </c>
      <c r="G108" s="14">
        <v>0</v>
      </c>
      <c r="H108" s="14">
        <v>2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2</v>
      </c>
    </row>
    <row r="109" spans="1:16" x14ac:dyDescent="0.25">
      <c r="A109" s="27" t="s">
        <v>513</v>
      </c>
      <c r="B109" s="27" t="s">
        <v>514</v>
      </c>
      <c r="C109" s="14">
        <v>0</v>
      </c>
      <c r="D109" s="14">
        <v>0</v>
      </c>
      <c r="E109" s="28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4">
        <v>238</v>
      </c>
      <c r="D111" s="14">
        <v>267</v>
      </c>
      <c r="E111" s="28">
        <v>-0.108614232209738</v>
      </c>
      <c r="F111" s="14">
        <v>0</v>
      </c>
      <c r="G111" s="14">
        <v>1</v>
      </c>
      <c r="H111" s="14">
        <v>32</v>
      </c>
      <c r="I111" s="14">
        <v>16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2">
        <v>8</v>
      </c>
    </row>
    <row r="112" spans="1:16" ht="22.5" x14ac:dyDescent="0.25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4">
        <v>0</v>
      </c>
      <c r="D113" s="14">
        <v>0</v>
      </c>
      <c r="E113" s="28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4">
        <v>2</v>
      </c>
      <c r="D114" s="14">
        <v>2</v>
      </c>
      <c r="E114" s="28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4">
        <v>2</v>
      </c>
      <c r="D115" s="14">
        <v>0</v>
      </c>
      <c r="E115" s="28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2.5" x14ac:dyDescent="0.25">
      <c r="A116" s="27" t="s">
        <v>527</v>
      </c>
      <c r="B116" s="27" t="s">
        <v>528</v>
      </c>
      <c r="C116" s="14">
        <v>2</v>
      </c>
      <c r="D116" s="14">
        <v>5</v>
      </c>
      <c r="E116" s="28">
        <v>-0.6</v>
      </c>
      <c r="F116" s="14">
        <v>0</v>
      </c>
      <c r="G116" s="14">
        <v>0</v>
      </c>
      <c r="H116" s="14">
        <v>12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4">
        <v>0</v>
      </c>
      <c r="D117" s="14">
        <v>0</v>
      </c>
      <c r="E117" s="28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4">
        <v>0</v>
      </c>
      <c r="D118" s="14">
        <v>0</v>
      </c>
      <c r="E118" s="28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4">
        <v>0</v>
      </c>
      <c r="D119" s="14">
        <v>0</v>
      </c>
      <c r="E119" s="28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4">
        <v>1</v>
      </c>
      <c r="D120" s="14">
        <v>1</v>
      </c>
      <c r="E120" s="28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4">
        <v>1</v>
      </c>
      <c r="D121" s="14">
        <v>2</v>
      </c>
      <c r="E121" s="28">
        <v>-0.5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0</v>
      </c>
    </row>
    <row r="122" spans="1:16" x14ac:dyDescent="0.25">
      <c r="A122" s="27" t="s">
        <v>539</v>
      </c>
      <c r="B122" s="27" t="s">
        <v>540</v>
      </c>
      <c r="C122" s="14">
        <v>1</v>
      </c>
      <c r="D122" s="14">
        <v>1</v>
      </c>
      <c r="E122" s="28">
        <v>0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7" t="s">
        <v>541</v>
      </c>
      <c r="B123" s="27" t="s">
        <v>542</v>
      </c>
      <c r="C123" s="14">
        <v>0</v>
      </c>
      <c r="D123" s="14">
        <v>0</v>
      </c>
      <c r="E123" s="28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4">
        <v>0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4">
        <v>2</v>
      </c>
      <c r="D126" s="14">
        <v>1</v>
      </c>
      <c r="E126" s="28">
        <v>1</v>
      </c>
      <c r="F126" s="14">
        <v>0</v>
      </c>
      <c r="G126" s="14">
        <v>0</v>
      </c>
      <c r="H126" s="14">
        <v>3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4">
        <v>0</v>
      </c>
      <c r="D128" s="14">
        <v>0</v>
      </c>
      <c r="E128" s="28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1</v>
      </c>
    </row>
    <row r="129" spans="1:16" ht="22.5" x14ac:dyDescent="0.25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4">
        <v>0</v>
      </c>
      <c r="D130" s="14">
        <v>0</v>
      </c>
      <c r="E130" s="28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0" t="s">
        <v>557</v>
      </c>
      <c r="B131" s="181"/>
      <c r="C131" s="24">
        <v>2</v>
      </c>
      <c r="D131" s="24">
        <v>2</v>
      </c>
      <c r="E131" s="25">
        <v>0</v>
      </c>
      <c r="F131" s="24">
        <v>0</v>
      </c>
      <c r="G131" s="24">
        <v>0</v>
      </c>
      <c r="H131" s="24">
        <v>2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0</v>
      </c>
    </row>
    <row r="132" spans="1:16" x14ac:dyDescent="0.25">
      <c r="A132" s="27" t="s">
        <v>558</v>
      </c>
      <c r="B132" s="27" t="s">
        <v>559</v>
      </c>
      <c r="C132" s="14">
        <v>1</v>
      </c>
      <c r="D132" s="14">
        <v>1</v>
      </c>
      <c r="E132" s="28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2">
        <v>0</v>
      </c>
    </row>
    <row r="133" spans="1:16" x14ac:dyDescent="0.25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4">
        <v>0</v>
      </c>
      <c r="D134" s="14">
        <v>0</v>
      </c>
      <c r="E134" s="28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25">
      <c r="A135" s="27" t="s">
        <v>564</v>
      </c>
      <c r="B135" s="27" t="s">
        <v>565</v>
      </c>
      <c r="C135" s="14">
        <v>1</v>
      </c>
      <c r="D135" s="14">
        <v>1</v>
      </c>
      <c r="E135" s="28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4">
        <v>0</v>
      </c>
      <c r="D136" s="14">
        <v>0</v>
      </c>
      <c r="E136" s="2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0" t="s">
        <v>568</v>
      </c>
      <c r="B137" s="181"/>
      <c r="C137" s="24">
        <v>10</v>
      </c>
      <c r="D137" s="24">
        <v>4</v>
      </c>
      <c r="E137" s="25">
        <v>1.5</v>
      </c>
      <c r="F137" s="24">
        <v>0</v>
      </c>
      <c r="G137" s="24">
        <v>0</v>
      </c>
      <c r="H137" s="24">
        <v>2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1</v>
      </c>
    </row>
    <row r="138" spans="1:16" ht="22.5" x14ac:dyDescent="0.25">
      <c r="A138" s="27" t="s">
        <v>569</v>
      </c>
      <c r="B138" s="27" t="s">
        <v>570</v>
      </c>
      <c r="C138" s="14">
        <v>5</v>
      </c>
      <c r="D138" s="14">
        <v>3</v>
      </c>
      <c r="E138" s="28">
        <v>0.66666666666666696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4">
        <v>0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4">
        <v>2</v>
      </c>
      <c r="D142" s="14">
        <v>0</v>
      </c>
      <c r="E142" s="28">
        <v>0</v>
      </c>
      <c r="F142" s="14">
        <v>0</v>
      </c>
      <c r="G142" s="14">
        <v>0</v>
      </c>
      <c r="H142" s="14">
        <v>2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22.5" x14ac:dyDescent="0.25">
      <c r="A143" s="27" t="s">
        <v>579</v>
      </c>
      <c r="B143" s="27" t="s">
        <v>580</v>
      </c>
      <c r="C143" s="14">
        <v>3</v>
      </c>
      <c r="D143" s="14">
        <v>1</v>
      </c>
      <c r="E143" s="28">
        <v>2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1</v>
      </c>
    </row>
    <row r="144" spans="1:16" x14ac:dyDescent="0.25">
      <c r="A144" s="180" t="s">
        <v>581</v>
      </c>
      <c r="B144" s="181"/>
      <c r="C144" s="24">
        <v>0</v>
      </c>
      <c r="D144" s="24">
        <v>0</v>
      </c>
      <c r="E144" s="25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4">
        <v>0</v>
      </c>
      <c r="D145" s="14">
        <v>0</v>
      </c>
      <c r="E145" s="28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4">
        <v>0</v>
      </c>
      <c r="D146" s="14">
        <v>0</v>
      </c>
      <c r="E146" s="28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0" t="s">
        <v>586</v>
      </c>
      <c r="B147" s="181"/>
      <c r="C147" s="24">
        <v>20</v>
      </c>
      <c r="D147" s="24">
        <v>26</v>
      </c>
      <c r="E147" s="25">
        <v>-0.230769230769231</v>
      </c>
      <c r="F147" s="24">
        <v>0</v>
      </c>
      <c r="G147" s="24">
        <v>0</v>
      </c>
      <c r="H147" s="24">
        <v>17</v>
      </c>
      <c r="I147" s="24">
        <v>6</v>
      </c>
      <c r="J147" s="24">
        <v>0</v>
      </c>
      <c r="K147" s="24">
        <v>0</v>
      </c>
      <c r="L147" s="24">
        <v>0</v>
      </c>
      <c r="M147" s="24">
        <v>0</v>
      </c>
      <c r="N147" s="24">
        <v>1</v>
      </c>
      <c r="O147" s="24">
        <v>0</v>
      </c>
      <c r="P147" s="26">
        <v>2</v>
      </c>
    </row>
    <row r="148" spans="1:16" ht="22.5" x14ac:dyDescent="0.25">
      <c r="A148" s="27" t="s">
        <v>587</v>
      </c>
      <c r="B148" s="27" t="s">
        <v>588</v>
      </c>
      <c r="C148" s="14">
        <v>1</v>
      </c>
      <c r="D148" s="14">
        <v>1</v>
      </c>
      <c r="E148" s="28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2">
        <v>1</v>
      </c>
    </row>
    <row r="149" spans="1:16" x14ac:dyDescent="0.25">
      <c r="A149" s="27" t="s">
        <v>589</v>
      </c>
      <c r="B149" s="27" t="s">
        <v>590</v>
      </c>
      <c r="C149" s="14">
        <v>1</v>
      </c>
      <c r="D149" s="14">
        <v>0</v>
      </c>
      <c r="E149" s="28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4">
        <v>4</v>
      </c>
      <c r="D151" s="14">
        <v>5</v>
      </c>
      <c r="E151" s="28">
        <v>-0.2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2">
        <v>0</v>
      </c>
    </row>
    <row r="152" spans="1:16" ht="33.75" x14ac:dyDescent="0.25">
      <c r="A152" s="27" t="s">
        <v>595</v>
      </c>
      <c r="B152" s="27" t="s">
        <v>596</v>
      </c>
      <c r="C152" s="14">
        <v>0</v>
      </c>
      <c r="D152" s="14">
        <v>0</v>
      </c>
      <c r="E152" s="28">
        <v>0</v>
      </c>
      <c r="F152" s="14">
        <v>0</v>
      </c>
      <c r="G152" s="14">
        <v>0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4">
        <v>0</v>
      </c>
      <c r="D153" s="14">
        <v>3</v>
      </c>
      <c r="E153" s="28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4">
        <v>4</v>
      </c>
      <c r="D154" s="14">
        <v>2</v>
      </c>
      <c r="E154" s="28">
        <v>1</v>
      </c>
      <c r="F154" s="14">
        <v>0</v>
      </c>
      <c r="G154" s="14">
        <v>0</v>
      </c>
      <c r="H154" s="14">
        <v>7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2">
        <v>1</v>
      </c>
    </row>
    <row r="155" spans="1:16" ht="22.5" x14ac:dyDescent="0.25">
      <c r="A155" s="27" t="s">
        <v>601</v>
      </c>
      <c r="B155" s="27" t="s">
        <v>602</v>
      </c>
      <c r="C155" s="14">
        <v>10</v>
      </c>
      <c r="D155" s="14">
        <v>15</v>
      </c>
      <c r="E155" s="28">
        <v>-0.33333333333333298</v>
      </c>
      <c r="F155" s="14">
        <v>0</v>
      </c>
      <c r="G155" s="14">
        <v>0</v>
      </c>
      <c r="H155" s="14">
        <v>6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0</v>
      </c>
    </row>
    <row r="156" spans="1:16" x14ac:dyDescent="0.25">
      <c r="A156" s="180" t="s">
        <v>603</v>
      </c>
      <c r="B156" s="181"/>
      <c r="C156" s="24">
        <v>34</v>
      </c>
      <c r="D156" s="24">
        <v>97</v>
      </c>
      <c r="E156" s="25">
        <v>-0.64948453608247403</v>
      </c>
      <c r="F156" s="24">
        <v>1</v>
      </c>
      <c r="G156" s="24">
        <v>0</v>
      </c>
      <c r="H156" s="24">
        <v>6</v>
      </c>
      <c r="I156" s="24">
        <v>3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0</v>
      </c>
    </row>
    <row r="157" spans="1:16" ht="22.5" x14ac:dyDescent="0.25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4">
        <v>0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4">
        <v>3</v>
      </c>
      <c r="D161" s="14">
        <v>0</v>
      </c>
      <c r="E161" s="28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4">
        <v>19</v>
      </c>
      <c r="D162" s="14">
        <v>70</v>
      </c>
      <c r="E162" s="28">
        <v>-0.72857142857142898</v>
      </c>
      <c r="F162" s="14">
        <v>1</v>
      </c>
      <c r="G162" s="14">
        <v>0</v>
      </c>
      <c r="H162" s="14">
        <v>6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7" t="s">
        <v>616</v>
      </c>
      <c r="B163" s="27" t="s">
        <v>617</v>
      </c>
      <c r="C163" s="14">
        <v>0</v>
      </c>
      <c r="D163" s="14">
        <v>4</v>
      </c>
      <c r="E163" s="28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4">
        <v>8</v>
      </c>
      <c r="D164" s="14">
        <v>8</v>
      </c>
      <c r="E164" s="28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4">
        <v>4</v>
      </c>
      <c r="D165" s="14">
        <v>15</v>
      </c>
      <c r="E165" s="28">
        <v>-0.73333333333333295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0" t="s">
        <v>622</v>
      </c>
      <c r="B166" s="181"/>
      <c r="C166" s="24">
        <v>73</v>
      </c>
      <c r="D166" s="24">
        <v>58</v>
      </c>
      <c r="E166" s="25">
        <v>0.25862068965517199</v>
      </c>
      <c r="F166" s="24">
        <v>1</v>
      </c>
      <c r="G166" s="24">
        <v>1</v>
      </c>
      <c r="H166" s="24">
        <v>73</v>
      </c>
      <c r="I166" s="24">
        <v>33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13</v>
      </c>
      <c r="P166" s="26">
        <v>12</v>
      </c>
    </row>
    <row r="167" spans="1:16" ht="22.5" x14ac:dyDescent="0.25">
      <c r="A167" s="27" t="s">
        <v>623</v>
      </c>
      <c r="B167" s="27" t="s">
        <v>624</v>
      </c>
      <c r="C167" s="14">
        <v>0</v>
      </c>
      <c r="D167" s="14">
        <v>0</v>
      </c>
      <c r="E167" s="28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4">
        <v>1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4">
        <v>0</v>
      </c>
      <c r="D169" s="14">
        <v>3</v>
      </c>
      <c r="E169" s="28">
        <v>-1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4">
        <v>0</v>
      </c>
      <c r="D171" s="14">
        <v>0</v>
      </c>
      <c r="E171" s="28">
        <v>0</v>
      </c>
      <c r="F171" s="14">
        <v>0</v>
      </c>
      <c r="G171" s="14">
        <v>0</v>
      </c>
      <c r="H171" s="14">
        <v>1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4">
        <v>64</v>
      </c>
      <c r="D173" s="14">
        <v>20</v>
      </c>
      <c r="E173" s="28">
        <v>2.2000000000000002</v>
      </c>
      <c r="F173" s="14">
        <v>0</v>
      </c>
      <c r="G173" s="14">
        <v>0</v>
      </c>
      <c r="H173" s="14">
        <v>57</v>
      </c>
      <c r="I173" s="14">
        <v>16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13</v>
      </c>
      <c r="P173" s="22">
        <v>8</v>
      </c>
    </row>
    <row r="174" spans="1:16" ht="22.5" x14ac:dyDescent="0.25">
      <c r="A174" s="27" t="s">
        <v>637</v>
      </c>
      <c r="B174" s="27" t="s">
        <v>638</v>
      </c>
      <c r="C174" s="14">
        <v>6</v>
      </c>
      <c r="D174" s="14">
        <v>35</v>
      </c>
      <c r="E174" s="28">
        <v>-0.82857142857142896</v>
      </c>
      <c r="F174" s="14">
        <v>1</v>
      </c>
      <c r="G174" s="14">
        <v>1</v>
      </c>
      <c r="H174" s="14">
        <v>10</v>
      </c>
      <c r="I174" s="14">
        <v>13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1</v>
      </c>
    </row>
    <row r="175" spans="1:16" x14ac:dyDescent="0.25">
      <c r="A175" s="27" t="s">
        <v>639</v>
      </c>
      <c r="B175" s="27" t="s">
        <v>640</v>
      </c>
      <c r="C175" s="14">
        <v>2</v>
      </c>
      <c r="D175" s="14">
        <v>0</v>
      </c>
      <c r="E175" s="28">
        <v>0</v>
      </c>
      <c r="F175" s="14">
        <v>0</v>
      </c>
      <c r="G175" s="14">
        <v>0</v>
      </c>
      <c r="H175" s="14">
        <v>3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3</v>
      </c>
    </row>
    <row r="176" spans="1:16" ht="22.5" x14ac:dyDescent="0.25">
      <c r="A176" s="27" t="s">
        <v>641</v>
      </c>
      <c r="B176" s="27" t="s">
        <v>642</v>
      </c>
      <c r="C176" s="14">
        <v>0</v>
      </c>
      <c r="D176" s="14">
        <v>0</v>
      </c>
      <c r="E176" s="28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0" t="s">
        <v>645</v>
      </c>
      <c r="B178" s="181"/>
      <c r="C178" s="24">
        <v>126</v>
      </c>
      <c r="D178" s="24">
        <v>124</v>
      </c>
      <c r="E178" s="25">
        <v>1.6129032258064498E-2</v>
      </c>
      <c r="F178" s="24">
        <v>270</v>
      </c>
      <c r="G178" s="24">
        <v>234</v>
      </c>
      <c r="H178" s="24">
        <v>86</v>
      </c>
      <c r="I178" s="24">
        <v>50</v>
      </c>
      <c r="J178" s="24">
        <v>0</v>
      </c>
      <c r="K178" s="24">
        <v>0</v>
      </c>
      <c r="L178" s="24">
        <v>0</v>
      </c>
      <c r="M178" s="24">
        <v>0</v>
      </c>
      <c r="N178" s="24">
        <v>5</v>
      </c>
      <c r="O178" s="24">
        <v>0</v>
      </c>
      <c r="P178" s="26">
        <v>248</v>
      </c>
    </row>
    <row r="179" spans="1:16" ht="22.5" x14ac:dyDescent="0.25">
      <c r="A179" s="27" t="s">
        <v>646</v>
      </c>
      <c r="B179" s="27" t="s">
        <v>647</v>
      </c>
      <c r="C179" s="14">
        <v>1</v>
      </c>
      <c r="D179" s="14">
        <v>1</v>
      </c>
      <c r="E179" s="28">
        <v>0</v>
      </c>
      <c r="F179" s="14">
        <v>4</v>
      </c>
      <c r="G179" s="14">
        <v>3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3</v>
      </c>
    </row>
    <row r="180" spans="1:16" ht="22.5" x14ac:dyDescent="0.25">
      <c r="A180" s="27" t="s">
        <v>648</v>
      </c>
      <c r="B180" s="27" t="s">
        <v>649</v>
      </c>
      <c r="C180" s="14">
        <v>61</v>
      </c>
      <c r="D180" s="14">
        <v>57</v>
      </c>
      <c r="E180" s="28">
        <v>7.0175438596491196E-2</v>
      </c>
      <c r="F180" s="14">
        <v>127</v>
      </c>
      <c r="G180" s="14">
        <v>115</v>
      </c>
      <c r="H180" s="14">
        <v>37</v>
      </c>
      <c r="I180" s="14">
        <v>17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2">
        <v>120</v>
      </c>
    </row>
    <row r="181" spans="1:16" x14ac:dyDescent="0.25">
      <c r="A181" s="27" t="s">
        <v>650</v>
      </c>
      <c r="B181" s="27" t="s">
        <v>651</v>
      </c>
      <c r="C181" s="14">
        <v>8</v>
      </c>
      <c r="D181" s="14">
        <v>4</v>
      </c>
      <c r="E181" s="28">
        <v>1</v>
      </c>
      <c r="F181" s="14">
        <v>4</v>
      </c>
      <c r="G181" s="14">
        <v>2</v>
      </c>
      <c r="H181" s="14">
        <v>14</v>
      </c>
      <c r="I181" s="14">
        <v>8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7</v>
      </c>
    </row>
    <row r="182" spans="1:16" ht="22.5" x14ac:dyDescent="0.25">
      <c r="A182" s="27" t="s">
        <v>652</v>
      </c>
      <c r="B182" s="27" t="s">
        <v>653</v>
      </c>
      <c r="C182" s="14">
        <v>0</v>
      </c>
      <c r="D182" s="14">
        <v>0</v>
      </c>
      <c r="E182" s="28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7" t="s">
        <v>654</v>
      </c>
      <c r="B183" s="27" t="s">
        <v>655</v>
      </c>
      <c r="C183" s="14">
        <v>6</v>
      </c>
      <c r="D183" s="14">
        <v>2</v>
      </c>
      <c r="E183" s="28">
        <v>2</v>
      </c>
      <c r="F183" s="14">
        <v>6</v>
      </c>
      <c r="G183" s="14">
        <v>2</v>
      </c>
      <c r="H183" s="14">
        <v>0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3</v>
      </c>
    </row>
    <row r="184" spans="1:16" ht="22.5" x14ac:dyDescent="0.25">
      <c r="A184" s="27" t="s">
        <v>656</v>
      </c>
      <c r="B184" s="27" t="s">
        <v>657</v>
      </c>
      <c r="C184" s="14">
        <v>47</v>
      </c>
      <c r="D184" s="14">
        <v>56</v>
      </c>
      <c r="E184" s="28">
        <v>-0.160714285714286</v>
      </c>
      <c r="F184" s="14">
        <v>129</v>
      </c>
      <c r="G184" s="14">
        <v>112</v>
      </c>
      <c r="H184" s="14">
        <v>35</v>
      </c>
      <c r="I184" s="14">
        <v>20</v>
      </c>
      <c r="J184" s="14">
        <v>0</v>
      </c>
      <c r="K184" s="14">
        <v>0</v>
      </c>
      <c r="L184" s="14">
        <v>0</v>
      </c>
      <c r="M184" s="14">
        <v>0</v>
      </c>
      <c r="N184" s="14">
        <v>4</v>
      </c>
      <c r="O184" s="14">
        <v>0</v>
      </c>
      <c r="P184" s="22">
        <v>115</v>
      </c>
    </row>
    <row r="185" spans="1:16" ht="22.5" x14ac:dyDescent="0.25">
      <c r="A185" s="27" t="s">
        <v>658</v>
      </c>
      <c r="B185" s="27" t="s">
        <v>659</v>
      </c>
      <c r="C185" s="14">
        <v>3</v>
      </c>
      <c r="D185" s="14">
        <v>4</v>
      </c>
      <c r="E185" s="28">
        <v>-0.25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0" t="s">
        <v>660</v>
      </c>
      <c r="B186" s="181"/>
      <c r="C186" s="24">
        <v>53</v>
      </c>
      <c r="D186" s="24">
        <v>63</v>
      </c>
      <c r="E186" s="25">
        <v>-0.158730158730159</v>
      </c>
      <c r="F186" s="24">
        <v>1</v>
      </c>
      <c r="G186" s="24">
        <v>0</v>
      </c>
      <c r="H186" s="24">
        <v>14</v>
      </c>
      <c r="I186" s="24">
        <v>8</v>
      </c>
      <c r="J186" s="24">
        <v>0</v>
      </c>
      <c r="K186" s="24">
        <v>0</v>
      </c>
      <c r="L186" s="24">
        <v>0</v>
      </c>
      <c r="M186" s="24">
        <v>0</v>
      </c>
      <c r="N186" s="24">
        <v>2</v>
      </c>
      <c r="O186" s="24">
        <v>0</v>
      </c>
      <c r="P186" s="26">
        <v>5</v>
      </c>
    </row>
    <row r="187" spans="1:16" x14ac:dyDescent="0.25">
      <c r="A187" s="27" t="s">
        <v>661</v>
      </c>
      <c r="B187" s="27" t="s">
        <v>662</v>
      </c>
      <c r="C187" s="14">
        <v>2</v>
      </c>
      <c r="D187" s="14">
        <v>0</v>
      </c>
      <c r="E187" s="28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7" t="s">
        <v>663</v>
      </c>
      <c r="B188" s="27" t="s">
        <v>664</v>
      </c>
      <c r="C188" s="14">
        <v>0</v>
      </c>
      <c r="D188" s="14">
        <v>0</v>
      </c>
      <c r="E188" s="2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4">
        <v>0</v>
      </c>
      <c r="D189" s="14">
        <v>0</v>
      </c>
      <c r="E189" s="28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2">
        <v>3</v>
      </c>
    </row>
    <row r="190" spans="1:16" ht="22.5" x14ac:dyDescent="0.25">
      <c r="A190" s="27" t="s">
        <v>667</v>
      </c>
      <c r="B190" s="27" t="s">
        <v>668</v>
      </c>
      <c r="C190" s="14">
        <v>0</v>
      </c>
      <c r="D190" s="14">
        <v>0</v>
      </c>
      <c r="E190" s="2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7" t="s">
        <v>669</v>
      </c>
      <c r="B191" s="27" t="s">
        <v>670</v>
      </c>
      <c r="C191" s="14">
        <v>21</v>
      </c>
      <c r="D191" s="14">
        <v>31</v>
      </c>
      <c r="E191" s="28">
        <v>-0.32258064516128998</v>
      </c>
      <c r="F191" s="14">
        <v>1</v>
      </c>
      <c r="G191" s="14">
        <v>0</v>
      </c>
      <c r="H191" s="14">
        <v>11</v>
      </c>
      <c r="I191" s="14">
        <v>4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2">
        <v>1</v>
      </c>
    </row>
    <row r="192" spans="1:16" ht="22.5" x14ac:dyDescent="0.25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4">
        <v>4</v>
      </c>
      <c r="D193" s="14">
        <v>4</v>
      </c>
      <c r="E193" s="28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0</v>
      </c>
    </row>
    <row r="194" spans="1:16" x14ac:dyDescent="0.25">
      <c r="A194" s="27" t="s">
        <v>675</v>
      </c>
      <c r="B194" s="27" t="s">
        <v>676</v>
      </c>
      <c r="C194" s="14">
        <v>0</v>
      </c>
      <c r="D194" s="14">
        <v>0</v>
      </c>
      <c r="E194" s="28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4">
        <v>0</v>
      </c>
      <c r="D196" s="14">
        <v>0</v>
      </c>
      <c r="E196" s="28">
        <v>0</v>
      </c>
      <c r="F196" s="14">
        <v>0</v>
      </c>
      <c r="G196" s="14">
        <v>0</v>
      </c>
      <c r="H196" s="14">
        <v>0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1</v>
      </c>
    </row>
    <row r="197" spans="1:16" x14ac:dyDescent="0.25">
      <c r="A197" s="27" t="s">
        <v>681</v>
      </c>
      <c r="B197" s="27" t="s">
        <v>682</v>
      </c>
      <c r="C197" s="14">
        <v>25</v>
      </c>
      <c r="D197" s="14">
        <v>27</v>
      </c>
      <c r="E197" s="28">
        <v>-7.4074074074074098E-2</v>
      </c>
      <c r="F197" s="14">
        <v>0</v>
      </c>
      <c r="G197" s="14">
        <v>0</v>
      </c>
      <c r="H197" s="14">
        <v>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4">
        <v>0</v>
      </c>
      <c r="D198" s="14">
        <v>0</v>
      </c>
      <c r="E198" s="28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4">
        <v>1</v>
      </c>
      <c r="D199" s="14">
        <v>0</v>
      </c>
      <c r="E199" s="28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4">
        <v>0</v>
      </c>
      <c r="D200" s="14">
        <v>1</v>
      </c>
      <c r="E200" s="28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0" t="s">
        <v>689</v>
      </c>
      <c r="B201" s="181"/>
      <c r="C201" s="24">
        <v>7</v>
      </c>
      <c r="D201" s="24">
        <v>14</v>
      </c>
      <c r="E201" s="25">
        <v>-0.5</v>
      </c>
      <c r="F201" s="24">
        <v>0</v>
      </c>
      <c r="G201" s="24">
        <v>0</v>
      </c>
      <c r="H201" s="24">
        <v>5</v>
      </c>
      <c r="I201" s="24">
        <v>4</v>
      </c>
      <c r="J201" s="24">
        <v>0</v>
      </c>
      <c r="K201" s="24">
        <v>0</v>
      </c>
      <c r="L201" s="24">
        <v>1</v>
      </c>
      <c r="M201" s="24">
        <v>0</v>
      </c>
      <c r="N201" s="24">
        <v>4</v>
      </c>
      <c r="O201" s="24">
        <v>0</v>
      </c>
      <c r="P201" s="26">
        <v>1</v>
      </c>
    </row>
    <row r="202" spans="1:16" x14ac:dyDescent="0.25">
      <c r="A202" s="27" t="s">
        <v>690</v>
      </c>
      <c r="B202" s="27" t="s">
        <v>691</v>
      </c>
      <c r="C202" s="14">
        <v>7</v>
      </c>
      <c r="D202" s="14">
        <v>8</v>
      </c>
      <c r="E202" s="28">
        <v>-0.125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4">
        <v>0</v>
      </c>
      <c r="D204" s="14">
        <v>0</v>
      </c>
      <c r="E204" s="2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4">
        <v>0</v>
      </c>
      <c r="D205" s="14">
        <v>0</v>
      </c>
      <c r="E205" s="28">
        <v>0</v>
      </c>
      <c r="F205" s="14">
        <v>0</v>
      </c>
      <c r="G205" s="14">
        <v>0</v>
      </c>
      <c r="H205" s="14">
        <v>0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4">
        <v>0</v>
      </c>
      <c r="D206" s="14">
        <v>0</v>
      </c>
      <c r="E206" s="28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0</v>
      </c>
    </row>
    <row r="207" spans="1:16" ht="22.5" x14ac:dyDescent="0.25">
      <c r="A207" s="27" t="s">
        <v>700</v>
      </c>
      <c r="B207" s="27" t="s">
        <v>701</v>
      </c>
      <c r="C207" s="14">
        <v>0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4">
        <v>0</v>
      </c>
      <c r="D208" s="14">
        <v>1</v>
      </c>
      <c r="E208" s="28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4">
        <v>0</v>
      </c>
      <c r="D209" s="14">
        <v>1</v>
      </c>
      <c r="E209" s="28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2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4">
        <v>0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4">
        <v>0</v>
      </c>
      <c r="D212" s="14">
        <v>0</v>
      </c>
      <c r="E212" s="28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7" t="s">
        <v>712</v>
      </c>
      <c r="B213" s="27" t="s">
        <v>713</v>
      </c>
      <c r="C213" s="14">
        <v>0</v>
      </c>
      <c r="D213" s="14">
        <v>1</v>
      </c>
      <c r="E213" s="28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4">
        <v>0</v>
      </c>
      <c r="D214" s="14">
        <v>3</v>
      </c>
      <c r="E214" s="28">
        <v>-1</v>
      </c>
      <c r="F214" s="14">
        <v>0</v>
      </c>
      <c r="G214" s="14">
        <v>0</v>
      </c>
      <c r="H214" s="14">
        <v>2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22">
        <v>0</v>
      </c>
    </row>
    <row r="215" spans="1:16" ht="22.5" x14ac:dyDescent="0.25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4">
        <v>0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1</v>
      </c>
    </row>
    <row r="219" spans="1:16" ht="22.5" x14ac:dyDescent="0.25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0" t="s">
        <v>732</v>
      </c>
      <c r="B223" s="181"/>
      <c r="C223" s="24">
        <v>183</v>
      </c>
      <c r="D223" s="24">
        <v>190</v>
      </c>
      <c r="E223" s="25">
        <v>-3.6842105263157898E-2</v>
      </c>
      <c r="F223" s="24">
        <v>7</v>
      </c>
      <c r="G223" s="24">
        <v>7</v>
      </c>
      <c r="H223" s="24">
        <v>136</v>
      </c>
      <c r="I223" s="24">
        <v>59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1</v>
      </c>
      <c r="P223" s="26">
        <v>31</v>
      </c>
    </row>
    <row r="224" spans="1:16" x14ac:dyDescent="0.25">
      <c r="A224" s="27" t="s">
        <v>733</v>
      </c>
      <c r="B224" s="27" t="s">
        <v>734</v>
      </c>
      <c r="C224" s="14">
        <v>1</v>
      </c>
      <c r="D224" s="14">
        <v>1</v>
      </c>
      <c r="E224" s="2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4">
        <v>0</v>
      </c>
      <c r="D228" s="14">
        <v>0</v>
      </c>
      <c r="E228" s="2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4">
        <v>0</v>
      </c>
      <c r="D229" s="14">
        <v>0</v>
      </c>
      <c r="E229" s="2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4">
        <v>0</v>
      </c>
      <c r="D230" s="14">
        <v>0</v>
      </c>
      <c r="E230" s="28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25">
      <c r="A231" s="27" t="s">
        <v>747</v>
      </c>
      <c r="B231" s="27" t="s">
        <v>748</v>
      </c>
      <c r="C231" s="14">
        <v>7</v>
      </c>
      <c r="D231" s="14">
        <v>13</v>
      </c>
      <c r="E231" s="28">
        <v>-0.46153846153846101</v>
      </c>
      <c r="F231" s="14">
        <v>0</v>
      </c>
      <c r="G231" s="14">
        <v>0</v>
      </c>
      <c r="H231" s="14">
        <v>5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0</v>
      </c>
    </row>
    <row r="232" spans="1:16" x14ac:dyDescent="0.25">
      <c r="A232" s="27" t="s">
        <v>749</v>
      </c>
      <c r="B232" s="27" t="s">
        <v>750</v>
      </c>
      <c r="C232" s="14">
        <v>3</v>
      </c>
      <c r="D232" s="14">
        <v>2</v>
      </c>
      <c r="E232" s="28">
        <v>0.5</v>
      </c>
      <c r="F232" s="14">
        <v>0</v>
      </c>
      <c r="G232" s="14">
        <v>0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0</v>
      </c>
    </row>
    <row r="233" spans="1:16" x14ac:dyDescent="0.25">
      <c r="A233" s="27" t="s">
        <v>751</v>
      </c>
      <c r="B233" s="27" t="s">
        <v>752</v>
      </c>
      <c r="C233" s="14">
        <v>1</v>
      </c>
      <c r="D233" s="14">
        <v>1</v>
      </c>
      <c r="E233" s="28">
        <v>0</v>
      </c>
      <c r="F233" s="14">
        <v>0</v>
      </c>
      <c r="G233" s="14">
        <v>0</v>
      </c>
      <c r="H233" s="14">
        <v>2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2.5" x14ac:dyDescent="0.25">
      <c r="A234" s="27" t="s">
        <v>753</v>
      </c>
      <c r="B234" s="27" t="s">
        <v>754</v>
      </c>
      <c r="C234" s="14">
        <v>0</v>
      </c>
      <c r="D234" s="14">
        <v>1</v>
      </c>
      <c r="E234" s="28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7" t="s">
        <v>755</v>
      </c>
      <c r="B235" s="27" t="s">
        <v>756</v>
      </c>
      <c r="C235" s="14">
        <v>0</v>
      </c>
      <c r="D235" s="14">
        <v>3</v>
      </c>
      <c r="E235" s="28">
        <v>-1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7" t="s">
        <v>757</v>
      </c>
      <c r="B236" s="27" t="s">
        <v>758</v>
      </c>
      <c r="C236" s="14">
        <v>0</v>
      </c>
      <c r="D236" s="14">
        <v>0</v>
      </c>
      <c r="E236" s="28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4">
        <v>171</v>
      </c>
      <c r="D238" s="14">
        <v>169</v>
      </c>
      <c r="E238" s="28">
        <v>1.18343195266272E-2</v>
      </c>
      <c r="F238" s="14">
        <v>7</v>
      </c>
      <c r="G238" s="14">
        <v>7</v>
      </c>
      <c r="H238" s="14">
        <v>129</v>
      </c>
      <c r="I238" s="14">
        <v>55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</v>
      </c>
      <c r="P238" s="22">
        <v>31</v>
      </c>
    </row>
    <row r="239" spans="1:16" x14ac:dyDescent="0.25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0" t="s">
        <v>773</v>
      </c>
      <c r="B244" s="181"/>
      <c r="C244" s="24">
        <v>0</v>
      </c>
      <c r="D244" s="24">
        <v>0</v>
      </c>
      <c r="E244" s="25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0</v>
      </c>
    </row>
    <row r="245" spans="1:16" x14ac:dyDescent="0.25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4">
        <v>0</v>
      </c>
      <c r="D249" s="14">
        <v>0</v>
      </c>
      <c r="E249" s="2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ht="22.5" x14ac:dyDescent="0.25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4">
        <v>0</v>
      </c>
      <c r="D252" s="14">
        <v>0</v>
      </c>
      <c r="E252" s="2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4">
        <v>0</v>
      </c>
      <c r="D254" s="14">
        <v>0</v>
      </c>
      <c r="E254" s="2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4">
        <v>0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4">
        <v>0</v>
      </c>
      <c r="D269" s="14">
        <v>0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0" t="s">
        <v>826</v>
      </c>
      <c r="B271" s="181"/>
      <c r="C271" s="24">
        <v>55</v>
      </c>
      <c r="D271" s="24">
        <v>62</v>
      </c>
      <c r="E271" s="25">
        <v>-0.112903225806452</v>
      </c>
      <c r="F271" s="24">
        <v>0</v>
      </c>
      <c r="G271" s="24">
        <v>0</v>
      </c>
      <c r="H271" s="24">
        <v>65</v>
      </c>
      <c r="I271" s="24">
        <v>42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2</v>
      </c>
      <c r="P271" s="26">
        <v>12</v>
      </c>
    </row>
    <row r="272" spans="1:16" x14ac:dyDescent="0.25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4">
        <v>10</v>
      </c>
      <c r="D273" s="14">
        <v>17</v>
      </c>
      <c r="E273" s="28">
        <v>-0.41176470588235298</v>
      </c>
      <c r="F273" s="14">
        <v>0</v>
      </c>
      <c r="G273" s="14">
        <v>0</v>
      </c>
      <c r="H273" s="14">
        <v>18</v>
      </c>
      <c r="I273" s="14">
        <v>31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2</v>
      </c>
      <c r="P273" s="22">
        <v>4</v>
      </c>
    </row>
    <row r="274" spans="1:16" ht="33.75" x14ac:dyDescent="0.25">
      <c r="A274" s="27" t="s">
        <v>831</v>
      </c>
      <c r="B274" s="27" t="s">
        <v>832</v>
      </c>
      <c r="C274" s="14">
        <v>37</v>
      </c>
      <c r="D274" s="14">
        <v>34</v>
      </c>
      <c r="E274" s="28">
        <v>8.8235294117647106E-2</v>
      </c>
      <c r="F274" s="14">
        <v>0</v>
      </c>
      <c r="G274" s="14">
        <v>0</v>
      </c>
      <c r="H274" s="14">
        <v>39</v>
      </c>
      <c r="I274" s="14">
        <v>8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5</v>
      </c>
    </row>
    <row r="275" spans="1:16" ht="22.5" x14ac:dyDescent="0.25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1</v>
      </c>
    </row>
    <row r="276" spans="1:16" x14ac:dyDescent="0.25">
      <c r="A276" s="27" t="s">
        <v>835</v>
      </c>
      <c r="B276" s="27" t="s">
        <v>836</v>
      </c>
      <c r="C276" s="14">
        <v>0</v>
      </c>
      <c r="D276" s="14">
        <v>1</v>
      </c>
      <c r="E276" s="28">
        <v>-1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25">
      <c r="A277" s="27" t="s">
        <v>837</v>
      </c>
      <c r="B277" s="27" t="s">
        <v>838</v>
      </c>
      <c r="C277" s="14">
        <v>1</v>
      </c>
      <c r="D277" s="14">
        <v>3</v>
      </c>
      <c r="E277" s="28">
        <v>-0.66666666666666696</v>
      </c>
      <c r="F277" s="14">
        <v>0</v>
      </c>
      <c r="G277" s="14">
        <v>0</v>
      </c>
      <c r="H277" s="14">
        <v>2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2.5" x14ac:dyDescent="0.25">
      <c r="A278" s="27" t="s">
        <v>839</v>
      </c>
      <c r="B278" s="27" t="s">
        <v>840</v>
      </c>
      <c r="C278" s="14">
        <v>7</v>
      </c>
      <c r="D278" s="14">
        <v>7</v>
      </c>
      <c r="E278" s="28">
        <v>0</v>
      </c>
      <c r="F278" s="14">
        <v>0</v>
      </c>
      <c r="G278" s="14">
        <v>0</v>
      </c>
      <c r="H278" s="14">
        <v>6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2</v>
      </c>
    </row>
    <row r="279" spans="1:16" ht="22.5" x14ac:dyDescent="0.25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4">
        <v>0</v>
      </c>
      <c r="D280" s="14">
        <v>0</v>
      </c>
      <c r="E280" s="2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4">
        <v>0</v>
      </c>
      <c r="D291" s="14">
        <v>0</v>
      </c>
      <c r="E291" s="28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2.5" x14ac:dyDescent="0.25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4">
        <v>0</v>
      </c>
      <c r="D294" s="14">
        <v>0</v>
      </c>
      <c r="E294" s="28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0" t="s">
        <v>885</v>
      </c>
      <c r="B301" s="181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0" t="s">
        <v>892</v>
      </c>
      <c r="B305" s="181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0" t="s">
        <v>905</v>
      </c>
      <c r="B312" s="181"/>
      <c r="C312" s="24">
        <v>0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4">
        <v>0</v>
      </c>
      <c r="D313" s="14">
        <v>0</v>
      </c>
      <c r="E313" s="28">
        <v>0</v>
      </c>
      <c r="F313" s="14">
        <v>0</v>
      </c>
      <c r="G313" s="14">
        <v>0</v>
      </c>
      <c r="H313" s="14">
        <v>0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4">
        <v>0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0" t="s">
        <v>916</v>
      </c>
      <c r="B318" s="181"/>
      <c r="C318" s="24">
        <v>5</v>
      </c>
      <c r="D318" s="24">
        <v>2</v>
      </c>
      <c r="E318" s="25">
        <v>1.5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4">
        <v>5</v>
      </c>
      <c r="D319" s="14">
        <v>2</v>
      </c>
      <c r="E319" s="28">
        <v>1.5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180" t="s">
        <v>919</v>
      </c>
      <c r="B320" s="181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0" t="s">
        <v>924</v>
      </c>
      <c r="B323" s="181"/>
      <c r="C323" s="24">
        <v>1116</v>
      </c>
      <c r="D323" s="24">
        <v>1398</v>
      </c>
      <c r="E323" s="25">
        <v>-0.201716738197425</v>
      </c>
      <c r="F323" s="24">
        <v>3</v>
      </c>
      <c r="G323" s="24">
        <v>0</v>
      </c>
      <c r="H323" s="24">
        <v>48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14</v>
      </c>
      <c r="O323" s="24">
        <v>1</v>
      </c>
      <c r="P323" s="26">
        <v>1</v>
      </c>
    </row>
    <row r="324" spans="1:16" x14ac:dyDescent="0.25">
      <c r="A324" s="27" t="s">
        <v>925</v>
      </c>
      <c r="B324" s="27" t="s">
        <v>926</v>
      </c>
      <c r="C324" s="14">
        <v>1116</v>
      </c>
      <c r="D324" s="14">
        <v>1398</v>
      </c>
      <c r="E324" s="28">
        <v>-0.201716738197425</v>
      </c>
      <c r="F324" s="14">
        <v>3</v>
      </c>
      <c r="G324" s="14">
        <v>0</v>
      </c>
      <c r="H324" s="14">
        <v>48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14</v>
      </c>
      <c r="O324" s="14">
        <v>1</v>
      </c>
      <c r="P324" s="22">
        <v>1</v>
      </c>
    </row>
    <row r="325" spans="1:16" x14ac:dyDescent="0.25">
      <c r="A325" s="180" t="s">
        <v>927</v>
      </c>
      <c r="B325" s="181"/>
      <c r="C325" s="24">
        <v>0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4">
        <v>0</v>
      </c>
      <c r="D328" s="14">
        <v>0</v>
      </c>
      <c r="E328" s="28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0" t="s">
        <v>950</v>
      </c>
      <c r="B337" s="181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0" t="s">
        <v>953</v>
      </c>
      <c r="B339" s="181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2" t="s">
        <v>956</v>
      </c>
      <c r="B341" s="183"/>
      <c r="C341" s="29">
        <v>5663</v>
      </c>
      <c r="D341" s="29">
        <v>6181</v>
      </c>
      <c r="E341" s="30">
        <v>-8.3805209513023796E-2</v>
      </c>
      <c r="F341" s="29">
        <v>295</v>
      </c>
      <c r="G341" s="29">
        <v>249</v>
      </c>
      <c r="H341" s="29">
        <v>1074</v>
      </c>
      <c r="I341" s="29">
        <v>541</v>
      </c>
      <c r="J341" s="29">
        <v>6</v>
      </c>
      <c r="K341" s="29">
        <v>7</v>
      </c>
      <c r="L341" s="29">
        <v>2</v>
      </c>
      <c r="M341" s="29">
        <v>0</v>
      </c>
      <c r="N341" s="29">
        <v>43</v>
      </c>
      <c r="O341" s="29">
        <v>31</v>
      </c>
      <c r="P341" s="29">
        <v>474</v>
      </c>
    </row>
    <row r="342" spans="1:16" x14ac:dyDescent="0.25">
      <c r="A342" s="6"/>
    </row>
  </sheetData>
  <sheetProtection algorithmName="SHA-512" hashValue="th+RsXbcb580g52AM9ivg7pS1jXpJ17Pj/r31hM0oXmQ7mjbDS3v14TzjRO0LiUn9ppY0bO3SsIcnMWecdWFfw==" saltValue="3yrRa3vrKXlPEMue6+amj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1" t="s">
        <v>959</v>
      </c>
      <c r="B5" s="13" t="s">
        <v>960</v>
      </c>
      <c r="C5" s="22">
        <v>0</v>
      </c>
    </row>
    <row r="6" spans="1:3" x14ac:dyDescent="0.25">
      <c r="A6" s="172"/>
      <c r="B6" s="13" t="s">
        <v>334</v>
      </c>
      <c r="C6" s="22">
        <v>35</v>
      </c>
    </row>
    <row r="7" spans="1:3" x14ac:dyDescent="0.25">
      <c r="A7" s="172"/>
      <c r="B7" s="13" t="s">
        <v>961</v>
      </c>
      <c r="C7" s="22">
        <v>5</v>
      </c>
    </row>
    <row r="8" spans="1:3" x14ac:dyDescent="0.25">
      <c r="A8" s="172"/>
      <c r="B8" s="13" t="s">
        <v>962</v>
      </c>
      <c r="C8" s="22">
        <v>0</v>
      </c>
    </row>
    <row r="9" spans="1:3" x14ac:dyDescent="0.25">
      <c r="A9" s="172"/>
      <c r="B9" s="13" t="s">
        <v>963</v>
      </c>
      <c r="C9" s="22">
        <v>7</v>
      </c>
    </row>
    <row r="10" spans="1:3" x14ac:dyDescent="0.25">
      <c r="A10" s="172"/>
      <c r="B10" s="13" t="s">
        <v>964</v>
      </c>
      <c r="C10" s="22">
        <v>1</v>
      </c>
    </row>
    <row r="11" spans="1:3" x14ac:dyDescent="0.25">
      <c r="A11" s="172"/>
      <c r="B11" s="13" t="s">
        <v>965</v>
      </c>
      <c r="C11" s="22">
        <v>26</v>
      </c>
    </row>
    <row r="12" spans="1:3" x14ac:dyDescent="0.25">
      <c r="A12" s="172"/>
      <c r="B12" s="13" t="s">
        <v>518</v>
      </c>
      <c r="C12" s="22">
        <v>8</v>
      </c>
    </row>
    <row r="13" spans="1:3" x14ac:dyDescent="0.25">
      <c r="A13" s="172"/>
      <c r="B13" s="13" t="s">
        <v>966</v>
      </c>
      <c r="C13" s="22">
        <v>6</v>
      </c>
    </row>
    <row r="14" spans="1:3" x14ac:dyDescent="0.25">
      <c r="A14" s="172"/>
      <c r="B14" s="13" t="s">
        <v>967</v>
      </c>
      <c r="C14" s="22">
        <v>0</v>
      </c>
    </row>
    <row r="15" spans="1:3" x14ac:dyDescent="0.25">
      <c r="A15" s="172"/>
      <c r="B15" s="13" t="s">
        <v>651</v>
      </c>
      <c r="C15" s="22">
        <v>0</v>
      </c>
    </row>
    <row r="16" spans="1:3" x14ac:dyDescent="0.25">
      <c r="A16" s="172"/>
      <c r="B16" s="13" t="s">
        <v>968</v>
      </c>
      <c r="C16" s="22">
        <v>2</v>
      </c>
    </row>
    <row r="17" spans="1:3" x14ac:dyDescent="0.25">
      <c r="A17" s="172"/>
      <c r="B17" s="13" t="s">
        <v>969</v>
      </c>
      <c r="C17" s="22">
        <v>13</v>
      </c>
    </row>
    <row r="18" spans="1:3" x14ac:dyDescent="0.25">
      <c r="A18" s="172"/>
      <c r="B18" s="13" t="s">
        <v>970</v>
      </c>
      <c r="C18" s="22">
        <v>1</v>
      </c>
    </row>
    <row r="19" spans="1:3" x14ac:dyDescent="0.25">
      <c r="A19" s="173"/>
      <c r="B19" s="13" t="s">
        <v>111</v>
      </c>
      <c r="C19" s="22">
        <v>44</v>
      </c>
    </row>
    <row r="20" spans="1:3" x14ac:dyDescent="0.25">
      <c r="A20" s="171" t="s">
        <v>971</v>
      </c>
      <c r="B20" s="13" t="s">
        <v>972</v>
      </c>
      <c r="C20" s="22">
        <v>3</v>
      </c>
    </row>
    <row r="21" spans="1:3" x14ac:dyDescent="0.25">
      <c r="A21" s="173"/>
      <c r="B21" s="13" t="s">
        <v>973</v>
      </c>
      <c r="C21" s="22">
        <v>0</v>
      </c>
    </row>
    <row r="22" spans="1:3" x14ac:dyDescent="0.25">
      <c r="A22" s="171" t="s">
        <v>974</v>
      </c>
      <c r="B22" s="13" t="s">
        <v>975</v>
      </c>
      <c r="C22" s="22">
        <v>20</v>
      </c>
    </row>
    <row r="23" spans="1:3" x14ac:dyDescent="0.25">
      <c r="A23" s="172"/>
      <c r="B23" s="13" t="s">
        <v>976</v>
      </c>
      <c r="C23" s="22">
        <v>13</v>
      </c>
    </row>
    <row r="24" spans="1:3" x14ac:dyDescent="0.25">
      <c r="A24" s="173"/>
      <c r="B24" s="13" t="s">
        <v>977</v>
      </c>
      <c r="C24" s="22">
        <v>0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7"/>
      <c r="C28" s="22">
        <v>38</v>
      </c>
    </row>
    <row r="29" spans="1:3" x14ac:dyDescent="0.25">
      <c r="A29" s="171" t="s">
        <v>980</v>
      </c>
      <c r="B29" s="13" t="s">
        <v>981</v>
      </c>
      <c r="C29" s="22">
        <v>1</v>
      </c>
    </row>
    <row r="30" spans="1:3" x14ac:dyDescent="0.25">
      <c r="A30" s="172"/>
      <c r="B30" s="13" t="s">
        <v>982</v>
      </c>
      <c r="C30" s="22">
        <v>2</v>
      </c>
    </row>
    <row r="31" spans="1:3" x14ac:dyDescent="0.25">
      <c r="A31" s="172"/>
      <c r="B31" s="13" t="s">
        <v>983</v>
      </c>
      <c r="C31" s="22">
        <v>0</v>
      </c>
    </row>
    <row r="32" spans="1:3" x14ac:dyDescent="0.25">
      <c r="A32" s="173"/>
      <c r="B32" s="13" t="s">
        <v>984</v>
      </c>
      <c r="C32" s="22">
        <v>1</v>
      </c>
    </row>
    <row r="33" spans="1:3" x14ac:dyDescent="0.25">
      <c r="A33" s="12" t="s">
        <v>985</v>
      </c>
      <c r="B33" s="17"/>
      <c r="C33" s="22">
        <v>1</v>
      </c>
    </row>
    <row r="34" spans="1:3" x14ac:dyDescent="0.25">
      <c r="A34" s="12" t="s">
        <v>986</v>
      </c>
      <c r="B34" s="17"/>
      <c r="C34" s="22">
        <v>27</v>
      </c>
    </row>
    <row r="35" spans="1:3" x14ac:dyDescent="0.25">
      <c r="A35" s="12" t="s">
        <v>987</v>
      </c>
      <c r="B35" s="17"/>
      <c r="C35" s="22">
        <v>20</v>
      </c>
    </row>
    <row r="36" spans="1:3" x14ac:dyDescent="0.25">
      <c r="A36" s="12" t="s">
        <v>988</v>
      </c>
      <c r="B36" s="17"/>
      <c r="C36" s="22">
        <v>0</v>
      </c>
    </row>
    <row r="37" spans="1:3" x14ac:dyDescent="0.25">
      <c r="A37" s="12" t="s">
        <v>989</v>
      </c>
      <c r="B37" s="17"/>
      <c r="C37" s="22">
        <v>5</v>
      </c>
    </row>
    <row r="38" spans="1:3" x14ac:dyDescent="0.25">
      <c r="A38" s="12" t="s">
        <v>990</v>
      </c>
      <c r="B38" s="17"/>
      <c r="C38" s="22">
        <v>7</v>
      </c>
    </row>
    <row r="39" spans="1:3" x14ac:dyDescent="0.25">
      <c r="A39" s="12" t="s">
        <v>977</v>
      </c>
      <c r="B39" s="17"/>
      <c r="C39" s="22">
        <v>9</v>
      </c>
    </row>
    <row r="40" spans="1:3" x14ac:dyDescent="0.25">
      <c r="A40" s="171" t="s">
        <v>991</v>
      </c>
      <c r="B40" s="13" t="s">
        <v>992</v>
      </c>
      <c r="C40" s="22">
        <v>1</v>
      </c>
    </row>
    <row r="41" spans="1:3" x14ac:dyDescent="0.25">
      <c r="A41" s="172"/>
      <c r="B41" s="13" t="s">
        <v>993</v>
      </c>
      <c r="C41" s="22">
        <v>7</v>
      </c>
    </row>
    <row r="42" spans="1:3" x14ac:dyDescent="0.25">
      <c r="A42" s="172"/>
      <c r="B42" s="13" t="s">
        <v>994</v>
      </c>
      <c r="C42" s="22">
        <v>3</v>
      </c>
    </row>
    <row r="43" spans="1:3" x14ac:dyDescent="0.25">
      <c r="A43" s="172"/>
      <c r="B43" s="13" t="s">
        <v>995</v>
      </c>
      <c r="C43" s="22">
        <v>0</v>
      </c>
    </row>
    <row r="44" spans="1:3" x14ac:dyDescent="0.25">
      <c r="A44" s="173"/>
      <c r="B44" s="13" t="s">
        <v>996</v>
      </c>
      <c r="C44" s="22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7"/>
      <c r="C48" s="22">
        <v>2</v>
      </c>
    </row>
    <row r="49" spans="1:3" x14ac:dyDescent="0.25">
      <c r="A49" s="171" t="s">
        <v>81</v>
      </c>
      <c r="B49" s="13" t="s">
        <v>998</v>
      </c>
      <c r="C49" s="22">
        <v>10</v>
      </c>
    </row>
    <row r="50" spans="1:3" x14ac:dyDescent="0.25">
      <c r="A50" s="173"/>
      <c r="B50" s="13" t="s">
        <v>999</v>
      </c>
      <c r="C50" s="22">
        <v>38</v>
      </c>
    </row>
    <row r="51" spans="1:3" x14ac:dyDescent="0.25">
      <c r="A51" s="171" t="s">
        <v>1000</v>
      </c>
      <c r="B51" s="13" t="s">
        <v>1001</v>
      </c>
      <c r="C51" s="22">
        <v>0</v>
      </c>
    </row>
    <row r="52" spans="1:3" x14ac:dyDescent="0.25">
      <c r="A52" s="173"/>
      <c r="B52" s="13" t="s">
        <v>1002</v>
      </c>
      <c r="C52" s="22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1" t="s">
        <v>245</v>
      </c>
      <c r="B56" s="13" t="s">
        <v>20</v>
      </c>
      <c r="C56" s="22">
        <v>191</v>
      </c>
    </row>
    <row r="57" spans="1:3" x14ac:dyDescent="0.25">
      <c r="A57" s="172"/>
      <c r="B57" s="13" t="s">
        <v>1004</v>
      </c>
      <c r="C57" s="22">
        <v>43</v>
      </c>
    </row>
    <row r="58" spans="1:3" x14ac:dyDescent="0.25">
      <c r="A58" s="172"/>
      <c r="B58" s="13" t="s">
        <v>1005</v>
      </c>
      <c r="C58" s="22">
        <v>18</v>
      </c>
    </row>
    <row r="59" spans="1:3" x14ac:dyDescent="0.25">
      <c r="A59" s="172"/>
      <c r="B59" s="13" t="s">
        <v>1006</v>
      </c>
      <c r="C59" s="22">
        <v>36</v>
      </c>
    </row>
    <row r="60" spans="1:3" x14ac:dyDescent="0.25">
      <c r="A60" s="173"/>
      <c r="B60" s="13" t="s">
        <v>1007</v>
      </c>
      <c r="C60" s="22">
        <v>10</v>
      </c>
    </row>
    <row r="61" spans="1:3" x14ac:dyDescent="0.25">
      <c r="A61" s="171" t="s">
        <v>1008</v>
      </c>
      <c r="B61" s="13" t="s">
        <v>1009</v>
      </c>
      <c r="C61" s="22">
        <v>83</v>
      </c>
    </row>
    <row r="62" spans="1:3" x14ac:dyDescent="0.25">
      <c r="A62" s="172"/>
      <c r="B62" s="13" t="s">
        <v>1010</v>
      </c>
      <c r="C62" s="22">
        <v>2</v>
      </c>
    </row>
    <row r="63" spans="1:3" x14ac:dyDescent="0.25">
      <c r="A63" s="172"/>
      <c r="B63" s="13" t="s">
        <v>1011</v>
      </c>
      <c r="C63" s="22">
        <v>7</v>
      </c>
    </row>
    <row r="64" spans="1:3" x14ac:dyDescent="0.25">
      <c r="A64" s="172"/>
      <c r="B64" s="13" t="s">
        <v>1012</v>
      </c>
      <c r="C64" s="22">
        <v>69</v>
      </c>
    </row>
    <row r="65" spans="1:3" x14ac:dyDescent="0.25">
      <c r="A65" s="173"/>
      <c r="B65" s="13" t="s">
        <v>1007</v>
      </c>
      <c r="C65" s="22">
        <v>13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7"/>
      <c r="C69" s="22">
        <v>38</v>
      </c>
    </row>
    <row r="70" spans="1:3" x14ac:dyDescent="0.25">
      <c r="A70" s="12" t="s">
        <v>1015</v>
      </c>
      <c r="B70" s="17"/>
      <c r="C70" s="22">
        <v>17</v>
      </c>
    </row>
    <row r="71" spans="1:3" x14ac:dyDescent="0.25">
      <c r="A71" s="12" t="s">
        <v>1016</v>
      </c>
      <c r="B71" s="17"/>
      <c r="C71" s="22">
        <v>21</v>
      </c>
    </row>
    <row r="72" spans="1:3" x14ac:dyDescent="0.25">
      <c r="A72" s="171" t="s">
        <v>1017</v>
      </c>
      <c r="B72" s="13" t="s">
        <v>1018</v>
      </c>
      <c r="C72" s="22">
        <v>0</v>
      </c>
    </row>
    <row r="73" spans="1:3" x14ac:dyDescent="0.25">
      <c r="A73" s="173"/>
      <c r="B73" s="13" t="s">
        <v>1019</v>
      </c>
      <c r="C73" s="22">
        <v>17</v>
      </c>
    </row>
    <row r="74" spans="1:3" x14ac:dyDescent="0.25">
      <c r="A74" s="12" t="s">
        <v>1020</v>
      </c>
      <c r="B74" s="17"/>
      <c r="C74" s="22">
        <v>0</v>
      </c>
    </row>
    <row r="75" spans="1:3" x14ac:dyDescent="0.25">
      <c r="A75" s="12" t="s">
        <v>1021</v>
      </c>
      <c r="B75" s="17"/>
      <c r="C75" s="22">
        <v>7</v>
      </c>
    </row>
    <row r="76" spans="1:3" x14ac:dyDescent="0.25">
      <c r="A76" s="12" t="s">
        <v>1022</v>
      </c>
      <c r="B76" s="17"/>
      <c r="C76" s="22">
        <v>0</v>
      </c>
    </row>
    <row r="77" spans="1:3" x14ac:dyDescent="0.25">
      <c r="A77" s="12" t="s">
        <v>1023</v>
      </c>
      <c r="B77" s="17"/>
      <c r="C77" s="22">
        <v>8</v>
      </c>
    </row>
    <row r="78" spans="1:3" x14ac:dyDescent="0.25">
      <c r="A78" s="12" t="s">
        <v>1024</v>
      </c>
      <c r="B78" s="17"/>
      <c r="C78" s="22">
        <v>0</v>
      </c>
    </row>
    <row r="79" spans="1:3" x14ac:dyDescent="0.25">
      <c r="A79" s="12" t="s">
        <v>1025</v>
      </c>
      <c r="B79" s="17"/>
      <c r="C79" s="22">
        <v>0</v>
      </c>
    </row>
    <row r="80" spans="1:3" x14ac:dyDescent="0.25">
      <c r="A80" s="6"/>
    </row>
  </sheetData>
  <sheetProtection algorithmName="SHA-512" hashValue="xkZwQ+YX+5Kkv9rcitGGIotIIwMSAa4dQe/4/sDg/v1Q4vAwi8THKXPHbfhzSKLUNYbP1Wb+8alddjN0WcWT8A==" saltValue="E2BdMN544dO/HHUZ8LoKtQ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1" t="s">
        <v>1027</v>
      </c>
    </row>
    <row r="4" spans="1:3" x14ac:dyDescent="0.25">
      <c r="A4" s="32" t="s">
        <v>14</v>
      </c>
      <c r="B4" s="32" t="s">
        <v>15</v>
      </c>
      <c r="C4" s="33" t="s">
        <v>3</v>
      </c>
    </row>
    <row r="5" spans="1:3" x14ac:dyDescent="0.25">
      <c r="A5" s="186" t="s">
        <v>1028</v>
      </c>
      <c r="B5" s="35" t="s">
        <v>1029</v>
      </c>
      <c r="C5" s="36">
        <v>0</v>
      </c>
    </row>
    <row r="6" spans="1:3" x14ac:dyDescent="0.25">
      <c r="A6" s="187"/>
      <c r="B6" s="35" t="s">
        <v>304</v>
      </c>
      <c r="C6" s="36">
        <v>46</v>
      </c>
    </row>
    <row r="7" spans="1:3" x14ac:dyDescent="0.25">
      <c r="A7" s="187"/>
      <c r="B7" s="35" t="s">
        <v>1030</v>
      </c>
      <c r="C7" s="36">
        <v>23</v>
      </c>
    </row>
    <row r="8" spans="1:3" x14ac:dyDescent="0.25">
      <c r="A8" s="187"/>
      <c r="B8" s="35" t="s">
        <v>1031</v>
      </c>
      <c r="C8" s="36">
        <v>0</v>
      </c>
    </row>
    <row r="9" spans="1:3" x14ac:dyDescent="0.25">
      <c r="A9" s="187"/>
      <c r="B9" s="35" t="s">
        <v>1032</v>
      </c>
      <c r="C9" s="36">
        <v>0</v>
      </c>
    </row>
    <row r="10" spans="1:3" x14ac:dyDescent="0.25">
      <c r="A10" s="187"/>
      <c r="B10" s="35" t="s">
        <v>1033</v>
      </c>
      <c r="C10" s="36">
        <v>0</v>
      </c>
    </row>
    <row r="11" spans="1:3" x14ac:dyDescent="0.25">
      <c r="A11" s="188"/>
      <c r="B11" s="35" t="s">
        <v>1034</v>
      </c>
      <c r="C11" s="36">
        <v>0</v>
      </c>
    </row>
    <row r="12" spans="1:3" x14ac:dyDescent="0.25">
      <c r="A12" s="186" t="s">
        <v>1035</v>
      </c>
      <c r="B12" s="35" t="s">
        <v>65</v>
      </c>
      <c r="C12" s="36">
        <v>32</v>
      </c>
    </row>
    <row r="13" spans="1:3" x14ac:dyDescent="0.25">
      <c r="A13" s="187"/>
      <c r="B13" s="35" t="s">
        <v>1036</v>
      </c>
      <c r="C13" s="36">
        <v>0</v>
      </c>
    </row>
    <row r="14" spans="1:3" x14ac:dyDescent="0.25">
      <c r="A14" s="187"/>
      <c r="B14" s="35" t="s">
        <v>1037</v>
      </c>
      <c r="C14" s="36">
        <v>1</v>
      </c>
    </row>
    <row r="15" spans="1:3" x14ac:dyDescent="0.25">
      <c r="A15" s="188"/>
      <c r="B15" s="35" t="s">
        <v>1038</v>
      </c>
      <c r="C15" s="36">
        <v>1</v>
      </c>
    </row>
    <row r="16" spans="1:3" x14ac:dyDescent="0.25">
      <c r="A16" s="3"/>
    </row>
    <row r="17" spans="1:3" x14ac:dyDescent="0.25">
      <c r="A17" s="31" t="s">
        <v>1039</v>
      </c>
    </row>
    <row r="18" spans="1:3" x14ac:dyDescent="0.25">
      <c r="A18" s="32" t="s">
        <v>14</v>
      </c>
      <c r="B18" s="32" t="s">
        <v>15</v>
      </c>
      <c r="C18" s="33" t="s">
        <v>3</v>
      </c>
    </row>
    <row r="19" spans="1:3" x14ac:dyDescent="0.25">
      <c r="A19" s="34" t="s">
        <v>1040</v>
      </c>
      <c r="B19" s="37"/>
      <c r="C19" s="36">
        <v>6</v>
      </c>
    </row>
    <row r="20" spans="1:3" x14ac:dyDescent="0.25">
      <c r="A20" s="34" t="s">
        <v>1041</v>
      </c>
      <c r="B20" s="37"/>
      <c r="C20" s="36">
        <v>0</v>
      </c>
    </row>
    <row r="21" spans="1:3" x14ac:dyDescent="0.25">
      <c r="A21" s="34" t="s">
        <v>1042</v>
      </c>
      <c r="B21" s="37"/>
      <c r="C21" s="36">
        <v>14</v>
      </c>
    </row>
    <row r="22" spans="1:3" x14ac:dyDescent="0.25">
      <c r="A22" s="34" t="s">
        <v>1043</v>
      </c>
      <c r="B22" s="37"/>
      <c r="C22" s="36">
        <v>4</v>
      </c>
    </row>
    <row r="23" spans="1:3" x14ac:dyDescent="0.25">
      <c r="A23" s="34" t="s">
        <v>1044</v>
      </c>
      <c r="B23" s="37"/>
      <c r="C23" s="36">
        <v>7</v>
      </c>
    </row>
    <row r="24" spans="1:3" x14ac:dyDescent="0.25">
      <c r="A24" s="34" t="s">
        <v>1045</v>
      </c>
      <c r="B24" s="37"/>
      <c r="C24" s="36">
        <v>9</v>
      </c>
    </row>
    <row r="25" spans="1:3" x14ac:dyDescent="0.25">
      <c r="A25" s="34" t="s">
        <v>1046</v>
      </c>
      <c r="B25" s="37"/>
      <c r="C25" s="36">
        <v>1</v>
      </c>
    </row>
    <row r="26" spans="1:3" x14ac:dyDescent="0.25">
      <c r="A26" s="34" t="s">
        <v>1047</v>
      </c>
      <c r="B26" s="37"/>
      <c r="C26" s="36">
        <v>1</v>
      </c>
    </row>
    <row r="27" spans="1:3" x14ac:dyDescent="0.25">
      <c r="A27" s="34" t="s">
        <v>1048</v>
      </c>
      <c r="B27" s="37"/>
      <c r="C27" s="36">
        <v>0</v>
      </c>
    </row>
    <row r="28" spans="1:3" x14ac:dyDescent="0.25">
      <c r="A28" s="34" t="s">
        <v>1049</v>
      </c>
      <c r="B28" s="37"/>
      <c r="C28" s="36">
        <v>5</v>
      </c>
    </row>
    <row r="29" spans="1:3" x14ac:dyDescent="0.25">
      <c r="A29" s="3"/>
    </row>
    <row r="30" spans="1:3" x14ac:dyDescent="0.25">
      <c r="A30" s="31" t="s">
        <v>1050</v>
      </c>
    </row>
    <row r="31" spans="1:3" x14ac:dyDescent="0.25">
      <c r="A31" s="32" t="s">
        <v>14</v>
      </c>
      <c r="B31" s="32" t="s">
        <v>15</v>
      </c>
      <c r="C31" s="33" t="s">
        <v>3</v>
      </c>
    </row>
    <row r="32" spans="1:3" x14ac:dyDescent="0.25">
      <c r="A32" s="34" t="s">
        <v>1051</v>
      </c>
      <c r="B32" s="37"/>
      <c r="C32" s="36">
        <v>0</v>
      </c>
    </row>
    <row r="33" spans="1:6" x14ac:dyDescent="0.25">
      <c r="A33" s="34" t="s">
        <v>1052</v>
      </c>
      <c r="B33" s="37"/>
      <c r="C33" s="36">
        <v>3</v>
      </c>
    </row>
    <row r="34" spans="1:6" x14ac:dyDescent="0.25">
      <c r="A34" s="34" t="s">
        <v>1053</v>
      </c>
      <c r="B34" s="37"/>
      <c r="C34" s="36">
        <v>1</v>
      </c>
    </row>
    <row r="35" spans="1:6" x14ac:dyDescent="0.25">
      <c r="A35" s="34" t="s">
        <v>1054</v>
      </c>
      <c r="B35" s="37"/>
      <c r="C35" s="36">
        <v>1</v>
      </c>
    </row>
    <row r="36" spans="1:6" x14ac:dyDescent="0.25">
      <c r="A36" s="34" t="s">
        <v>1055</v>
      </c>
      <c r="B36" s="37"/>
      <c r="C36" s="36">
        <v>0</v>
      </c>
    </row>
    <row r="37" spans="1:6" x14ac:dyDescent="0.25">
      <c r="A37" s="34" t="s">
        <v>1056</v>
      </c>
      <c r="B37" s="37"/>
      <c r="C37" s="36">
        <v>3</v>
      </c>
    </row>
    <row r="38" spans="1:6" x14ac:dyDescent="0.25">
      <c r="A38" s="34" t="s">
        <v>1057</v>
      </c>
      <c r="B38" s="37"/>
      <c r="C38" s="36">
        <v>1</v>
      </c>
    </row>
    <row r="39" spans="1:6" x14ac:dyDescent="0.25">
      <c r="A39" s="34" t="s">
        <v>1058</v>
      </c>
      <c r="B39" s="37"/>
      <c r="C39" s="36">
        <v>0</v>
      </c>
    </row>
    <row r="40" spans="1:6" x14ac:dyDescent="0.25">
      <c r="A40" s="3"/>
    </row>
    <row r="41" spans="1:6" x14ac:dyDescent="0.25">
      <c r="A41" s="31" t="s">
        <v>1059</v>
      </c>
    </row>
    <row r="42" spans="1:6" x14ac:dyDescent="0.25">
      <c r="A42" s="32" t="s">
        <v>14</v>
      </c>
      <c r="B42" s="32" t="s">
        <v>15</v>
      </c>
      <c r="C42" s="33" t="s">
        <v>3</v>
      </c>
    </row>
    <row r="43" spans="1:6" x14ac:dyDescent="0.25">
      <c r="A43" s="34" t="s">
        <v>104</v>
      </c>
      <c r="B43" s="37"/>
      <c r="C43" s="36">
        <v>0</v>
      </c>
    </row>
    <row r="44" spans="1:6" x14ac:dyDescent="0.25">
      <c r="A44" s="34" t="s">
        <v>114</v>
      </c>
      <c r="B44" s="37"/>
      <c r="C44" s="36">
        <v>0</v>
      </c>
    </row>
    <row r="45" spans="1:6" x14ac:dyDescent="0.25">
      <c r="A45" s="34" t="s">
        <v>1060</v>
      </c>
      <c r="B45" s="37"/>
      <c r="C45" s="36">
        <v>0</v>
      </c>
    </row>
    <row r="46" spans="1:6" x14ac:dyDescent="0.25">
      <c r="A46" s="31" t="s">
        <v>1061</v>
      </c>
    </row>
    <row r="47" spans="1:6" ht="33.75" x14ac:dyDescent="0.25">
      <c r="A47" s="32" t="s">
        <v>14</v>
      </c>
      <c r="B47" s="32" t="s">
        <v>15</v>
      </c>
      <c r="C47" s="38" t="s">
        <v>104</v>
      </c>
      <c r="D47" s="38" t="s">
        <v>1062</v>
      </c>
      <c r="E47" s="38" t="s">
        <v>1037</v>
      </c>
      <c r="F47" s="38" t="s">
        <v>1036</v>
      </c>
    </row>
    <row r="48" spans="1:6" x14ac:dyDescent="0.25">
      <c r="A48" s="189" t="s">
        <v>959</v>
      </c>
      <c r="B48" s="40" t="s">
        <v>1063</v>
      </c>
      <c r="C48" s="41">
        <v>0</v>
      </c>
      <c r="D48" s="41">
        <v>0</v>
      </c>
      <c r="E48" s="41">
        <v>0</v>
      </c>
      <c r="F48" s="36">
        <v>0</v>
      </c>
    </row>
    <row r="49" spans="1:6" x14ac:dyDescent="0.25">
      <c r="A49" s="190"/>
      <c r="B49" s="40" t="s">
        <v>1064</v>
      </c>
      <c r="C49" s="41">
        <v>0</v>
      </c>
      <c r="D49" s="41">
        <v>0</v>
      </c>
      <c r="E49" s="41">
        <v>0</v>
      </c>
      <c r="F49" s="36">
        <v>0</v>
      </c>
    </row>
    <row r="50" spans="1:6" x14ac:dyDescent="0.25">
      <c r="A50" s="190"/>
      <c r="B50" s="40" t="s">
        <v>1065</v>
      </c>
      <c r="C50" s="41">
        <v>0</v>
      </c>
      <c r="D50" s="41">
        <v>0</v>
      </c>
      <c r="E50" s="41">
        <v>0</v>
      </c>
      <c r="F50" s="36">
        <v>0</v>
      </c>
    </row>
    <row r="51" spans="1:6" x14ac:dyDescent="0.25">
      <c r="A51" s="190"/>
      <c r="B51" s="40" t="s">
        <v>1066</v>
      </c>
      <c r="C51" s="41">
        <v>0</v>
      </c>
      <c r="D51" s="41">
        <v>0</v>
      </c>
      <c r="E51" s="41">
        <v>0</v>
      </c>
      <c r="F51" s="36">
        <v>1</v>
      </c>
    </row>
    <row r="52" spans="1:6" x14ac:dyDescent="0.25">
      <c r="A52" s="190"/>
      <c r="B52" s="40" t="s">
        <v>334</v>
      </c>
      <c r="C52" s="41">
        <v>1</v>
      </c>
      <c r="D52" s="41">
        <v>1</v>
      </c>
      <c r="E52" s="41">
        <v>0</v>
      </c>
      <c r="F52" s="36">
        <v>0</v>
      </c>
    </row>
    <row r="53" spans="1:6" x14ac:dyDescent="0.25">
      <c r="A53" s="190"/>
      <c r="B53" s="40" t="s">
        <v>1067</v>
      </c>
      <c r="C53" s="41">
        <v>25</v>
      </c>
      <c r="D53" s="41">
        <v>12</v>
      </c>
      <c r="E53" s="41">
        <v>1</v>
      </c>
      <c r="F53" s="36">
        <v>0</v>
      </c>
    </row>
    <row r="54" spans="1:6" x14ac:dyDescent="0.25">
      <c r="A54" s="190"/>
      <c r="B54" s="40" t="s">
        <v>1068</v>
      </c>
      <c r="C54" s="41">
        <v>1</v>
      </c>
      <c r="D54" s="41">
        <v>1</v>
      </c>
      <c r="E54" s="41">
        <v>0</v>
      </c>
      <c r="F54" s="36">
        <v>0</v>
      </c>
    </row>
    <row r="55" spans="1:6" x14ac:dyDescent="0.25">
      <c r="A55" s="190"/>
      <c r="B55" s="40" t="s">
        <v>1069</v>
      </c>
      <c r="C55" s="41">
        <v>0</v>
      </c>
      <c r="D55" s="41">
        <v>0</v>
      </c>
      <c r="E55" s="41">
        <v>0</v>
      </c>
      <c r="F55" s="36">
        <v>0</v>
      </c>
    </row>
    <row r="56" spans="1:6" x14ac:dyDescent="0.25">
      <c r="A56" s="190"/>
      <c r="B56" s="40" t="s">
        <v>1070</v>
      </c>
      <c r="C56" s="41">
        <v>0</v>
      </c>
      <c r="D56" s="41">
        <v>0</v>
      </c>
      <c r="E56" s="41">
        <v>0</v>
      </c>
      <c r="F56" s="36">
        <v>0</v>
      </c>
    </row>
    <row r="57" spans="1:6" x14ac:dyDescent="0.25">
      <c r="A57" s="190"/>
      <c r="B57" s="40" t="s">
        <v>1071</v>
      </c>
      <c r="C57" s="41">
        <v>8</v>
      </c>
      <c r="D57" s="41">
        <v>5</v>
      </c>
      <c r="E57" s="41">
        <v>0</v>
      </c>
      <c r="F57" s="36">
        <v>0</v>
      </c>
    </row>
    <row r="58" spans="1:6" x14ac:dyDescent="0.25">
      <c r="A58" s="190"/>
      <c r="B58" s="40" t="s">
        <v>1072</v>
      </c>
      <c r="C58" s="41">
        <v>3</v>
      </c>
      <c r="D58" s="41">
        <v>1</v>
      </c>
      <c r="E58" s="41">
        <v>0</v>
      </c>
      <c r="F58" s="36">
        <v>0</v>
      </c>
    </row>
    <row r="59" spans="1:6" x14ac:dyDescent="0.25">
      <c r="A59" s="190"/>
      <c r="B59" s="40" t="s">
        <v>1073</v>
      </c>
      <c r="C59" s="41">
        <v>0</v>
      </c>
      <c r="D59" s="41">
        <v>0</v>
      </c>
      <c r="E59" s="41">
        <v>0</v>
      </c>
      <c r="F59" s="36">
        <v>0</v>
      </c>
    </row>
    <row r="60" spans="1:6" x14ac:dyDescent="0.25">
      <c r="A60" s="190"/>
      <c r="B60" s="40" t="s">
        <v>405</v>
      </c>
      <c r="C60" s="41">
        <v>0</v>
      </c>
      <c r="D60" s="41">
        <v>0</v>
      </c>
      <c r="E60" s="41">
        <v>0</v>
      </c>
      <c r="F60" s="36">
        <v>0</v>
      </c>
    </row>
    <row r="61" spans="1:6" x14ac:dyDescent="0.25">
      <c r="A61" s="190"/>
      <c r="B61" s="40" t="s">
        <v>1074</v>
      </c>
      <c r="C61" s="41">
        <v>0</v>
      </c>
      <c r="D61" s="41">
        <v>1</v>
      </c>
      <c r="E61" s="41">
        <v>0</v>
      </c>
      <c r="F61" s="36">
        <v>0</v>
      </c>
    </row>
    <row r="62" spans="1:6" x14ac:dyDescent="0.25">
      <c r="A62" s="190"/>
      <c r="B62" s="40" t="s">
        <v>1075</v>
      </c>
      <c r="C62" s="41">
        <v>0</v>
      </c>
      <c r="D62" s="41">
        <v>0</v>
      </c>
      <c r="E62" s="41">
        <v>0</v>
      </c>
      <c r="F62" s="36">
        <v>0</v>
      </c>
    </row>
    <row r="63" spans="1:6" x14ac:dyDescent="0.25">
      <c r="A63" s="190"/>
      <c r="B63" s="40" t="s">
        <v>1076</v>
      </c>
      <c r="C63" s="41">
        <v>0</v>
      </c>
      <c r="D63" s="41">
        <v>0</v>
      </c>
      <c r="E63" s="41">
        <v>0</v>
      </c>
      <c r="F63" s="36">
        <v>0</v>
      </c>
    </row>
    <row r="64" spans="1:6" x14ac:dyDescent="0.25">
      <c r="A64" s="190"/>
      <c r="B64" s="40" t="s">
        <v>1077</v>
      </c>
      <c r="C64" s="41">
        <v>4</v>
      </c>
      <c r="D64" s="41">
        <v>6</v>
      </c>
      <c r="E64" s="41">
        <v>0</v>
      </c>
      <c r="F64" s="36">
        <v>0</v>
      </c>
    </row>
    <row r="65" spans="1:6" x14ac:dyDescent="0.25">
      <c r="A65" s="190"/>
      <c r="B65" s="40" t="s">
        <v>1078</v>
      </c>
      <c r="C65" s="41">
        <v>0</v>
      </c>
      <c r="D65" s="41">
        <v>0</v>
      </c>
      <c r="E65" s="41">
        <v>0</v>
      </c>
      <c r="F65" s="36">
        <v>0</v>
      </c>
    </row>
    <row r="66" spans="1:6" x14ac:dyDescent="0.25">
      <c r="A66" s="191"/>
      <c r="B66" s="40" t="s">
        <v>1079</v>
      </c>
      <c r="C66" s="41">
        <v>0</v>
      </c>
      <c r="D66" s="41">
        <v>0</v>
      </c>
      <c r="E66" s="41">
        <v>0</v>
      </c>
      <c r="F66" s="36">
        <v>0</v>
      </c>
    </row>
    <row r="67" spans="1:6" x14ac:dyDescent="0.25">
      <c r="A67" s="184" t="s">
        <v>1080</v>
      </c>
      <c r="B67" s="185"/>
      <c r="C67" s="42">
        <v>42</v>
      </c>
      <c r="D67" s="42">
        <v>27</v>
      </c>
      <c r="E67" s="42">
        <v>1</v>
      </c>
      <c r="F67" s="42">
        <v>1</v>
      </c>
    </row>
    <row r="68" spans="1:6" x14ac:dyDescent="0.25">
      <c r="A68" s="189" t="s">
        <v>974</v>
      </c>
      <c r="B68" s="40" t="s">
        <v>1081</v>
      </c>
      <c r="C68" s="41">
        <v>0</v>
      </c>
      <c r="D68" s="41">
        <v>0</v>
      </c>
      <c r="E68" s="41">
        <v>0</v>
      </c>
      <c r="F68" s="36">
        <v>0</v>
      </c>
    </row>
    <row r="69" spans="1:6" x14ac:dyDescent="0.25">
      <c r="A69" s="190"/>
      <c r="B69" s="40" t="s">
        <v>1082</v>
      </c>
      <c r="C69" s="41">
        <v>0</v>
      </c>
      <c r="D69" s="41">
        <v>0</v>
      </c>
      <c r="E69" s="41">
        <v>0</v>
      </c>
      <c r="F69" s="36">
        <v>0</v>
      </c>
    </row>
    <row r="70" spans="1:6" x14ac:dyDescent="0.25">
      <c r="A70" s="191"/>
      <c r="B70" s="40" t="s">
        <v>111</v>
      </c>
      <c r="C70" s="41">
        <v>4</v>
      </c>
      <c r="D70" s="41">
        <v>2</v>
      </c>
      <c r="E70" s="41">
        <v>0</v>
      </c>
      <c r="F70" s="36">
        <v>2</v>
      </c>
    </row>
    <row r="71" spans="1:6" x14ac:dyDescent="0.25">
      <c r="A71" s="184" t="s">
        <v>1083</v>
      </c>
      <c r="B71" s="185"/>
      <c r="C71" s="42">
        <v>4</v>
      </c>
      <c r="D71" s="42">
        <v>2</v>
      </c>
      <c r="E71" s="42">
        <v>0</v>
      </c>
      <c r="F71" s="42">
        <v>2</v>
      </c>
    </row>
    <row r="72" spans="1:6" x14ac:dyDescent="0.25">
      <c r="A72" s="6"/>
    </row>
  </sheetData>
  <sheetProtection algorithmName="SHA-512" hashValue="butr1wewPRo1XZQfi3f/x/vh3buxW91xaxYiHtdAVYsQIvwlvyjLY50tIFlLQj1NKvcngKxbBBBJzpqi0Fd3Iw==" saltValue="L+zBLG0+z+GqXL4aRF6tG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3" t="s">
        <v>15</v>
      </c>
      <c r="C4" s="11" t="s">
        <v>3</v>
      </c>
    </row>
    <row r="5" spans="1:3" x14ac:dyDescent="0.25">
      <c r="A5" s="177" t="s">
        <v>1086</v>
      </c>
      <c r="B5" s="13" t="s">
        <v>1087</v>
      </c>
      <c r="C5" s="22">
        <v>6</v>
      </c>
    </row>
    <row r="6" spans="1:3" x14ac:dyDescent="0.25">
      <c r="A6" s="178"/>
      <c r="B6" s="13" t="s">
        <v>1029</v>
      </c>
      <c r="C6" s="22">
        <v>1</v>
      </c>
    </row>
    <row r="7" spans="1:3" x14ac:dyDescent="0.25">
      <c r="A7" s="178"/>
      <c r="B7" s="13" t="s">
        <v>1088</v>
      </c>
      <c r="C7" s="22">
        <v>236</v>
      </c>
    </row>
    <row r="8" spans="1:3" x14ac:dyDescent="0.25">
      <c r="A8" s="178"/>
      <c r="B8" s="13" t="s">
        <v>1089</v>
      </c>
      <c r="C8" s="22">
        <v>101</v>
      </c>
    </row>
    <row r="9" spans="1:3" x14ac:dyDescent="0.25">
      <c r="A9" s="178"/>
      <c r="B9" s="13" t="s">
        <v>1031</v>
      </c>
      <c r="C9" s="22">
        <v>1</v>
      </c>
    </row>
    <row r="10" spans="1:3" x14ac:dyDescent="0.25">
      <c r="A10" s="178"/>
      <c r="B10" s="13" t="s">
        <v>1032</v>
      </c>
      <c r="C10" s="22">
        <v>1</v>
      </c>
    </row>
    <row r="11" spans="1:3" x14ac:dyDescent="0.25">
      <c r="A11" s="178"/>
      <c r="B11" s="13" t="s">
        <v>1090</v>
      </c>
      <c r="C11" s="22">
        <v>0</v>
      </c>
    </row>
    <row r="12" spans="1:3" x14ac:dyDescent="0.25">
      <c r="A12" s="179"/>
      <c r="B12" s="13" t="s">
        <v>1091</v>
      </c>
      <c r="C12" s="22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3" t="s">
        <v>15</v>
      </c>
      <c r="C15" s="11" t="s">
        <v>3</v>
      </c>
    </row>
    <row r="16" spans="1:3" x14ac:dyDescent="0.25">
      <c r="A16" s="21" t="s">
        <v>1093</v>
      </c>
      <c r="B16" s="17"/>
      <c r="C16" s="22">
        <v>171</v>
      </c>
    </row>
    <row r="17" spans="1:3" x14ac:dyDescent="0.25">
      <c r="A17" s="21" t="s">
        <v>1094</v>
      </c>
      <c r="B17" s="17"/>
      <c r="C17" s="22">
        <v>24</v>
      </c>
    </row>
    <row r="18" spans="1:3" x14ac:dyDescent="0.25">
      <c r="A18" s="21" t="s">
        <v>1095</v>
      </c>
      <c r="B18" s="17"/>
      <c r="C18" s="22">
        <v>8</v>
      </c>
    </row>
    <row r="19" spans="1:3" x14ac:dyDescent="0.25">
      <c r="A19" s="21" t="s">
        <v>1096</v>
      </c>
      <c r="B19" s="17"/>
      <c r="C19" s="22">
        <v>26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3" t="s">
        <v>15</v>
      </c>
      <c r="C22" s="11" t="s">
        <v>3</v>
      </c>
    </row>
    <row r="23" spans="1:3" x14ac:dyDescent="0.25">
      <c r="A23" s="21" t="s">
        <v>1098</v>
      </c>
      <c r="B23" s="17"/>
      <c r="C23" s="22">
        <v>0</v>
      </c>
    </row>
    <row r="24" spans="1:3" x14ac:dyDescent="0.25">
      <c r="A24" s="21" t="s">
        <v>1099</v>
      </c>
      <c r="B24" s="17"/>
      <c r="C24" s="22">
        <v>4</v>
      </c>
    </row>
    <row r="25" spans="1:3" x14ac:dyDescent="0.25">
      <c r="A25" s="21" t="s">
        <v>1100</v>
      </c>
      <c r="B25" s="17"/>
      <c r="C25" s="22">
        <v>0</v>
      </c>
    </row>
    <row r="26" spans="1:3" x14ac:dyDescent="0.25">
      <c r="A26" s="21" t="s">
        <v>1101</v>
      </c>
      <c r="B26" s="17"/>
      <c r="C26" s="22">
        <v>1</v>
      </c>
    </row>
    <row r="27" spans="1:3" x14ac:dyDescent="0.25">
      <c r="A27" s="21" t="s">
        <v>1102</v>
      </c>
      <c r="B27" s="17"/>
      <c r="C27" s="22">
        <v>0</v>
      </c>
    </row>
    <row r="28" spans="1:3" x14ac:dyDescent="0.25">
      <c r="A28" s="21" t="s">
        <v>1103</v>
      </c>
      <c r="B28" s="17"/>
      <c r="C28" s="22">
        <v>0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3" t="s">
        <v>15</v>
      </c>
      <c r="C31" s="11" t="s">
        <v>3</v>
      </c>
    </row>
    <row r="32" spans="1:3" x14ac:dyDescent="0.25">
      <c r="A32" s="21" t="s">
        <v>1105</v>
      </c>
      <c r="B32" s="17"/>
      <c r="C32" s="22">
        <v>0</v>
      </c>
    </row>
    <row r="33" spans="1:3" x14ac:dyDescent="0.25">
      <c r="A33" s="21" t="s">
        <v>1106</v>
      </c>
      <c r="B33" s="17"/>
      <c r="C33" s="22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3" t="s">
        <v>15</v>
      </c>
      <c r="C36" s="11" t="s">
        <v>3</v>
      </c>
    </row>
    <row r="37" spans="1:3" x14ac:dyDescent="0.25">
      <c r="A37" s="21" t="s">
        <v>1107</v>
      </c>
      <c r="B37" s="17"/>
      <c r="C37" s="22">
        <v>6</v>
      </c>
    </row>
    <row r="38" spans="1:3" x14ac:dyDescent="0.25">
      <c r="A38" s="21" t="s">
        <v>1108</v>
      </c>
      <c r="B38" s="17"/>
      <c r="C38" s="22">
        <v>26</v>
      </c>
    </row>
    <row r="39" spans="1:3" x14ac:dyDescent="0.25">
      <c r="A39" s="21" t="s">
        <v>1109</v>
      </c>
      <c r="B39" s="17"/>
      <c r="C39" s="22">
        <v>74</v>
      </c>
    </row>
    <row r="40" spans="1:3" x14ac:dyDescent="0.25">
      <c r="A40" s="21" t="s">
        <v>1110</v>
      </c>
      <c r="B40" s="17"/>
      <c r="C40" s="22">
        <v>15</v>
      </c>
    </row>
    <row r="41" spans="1:3" x14ac:dyDescent="0.25">
      <c r="A41" s="21" t="s">
        <v>1111</v>
      </c>
      <c r="B41" s="17"/>
      <c r="C41" s="22">
        <v>59</v>
      </c>
    </row>
    <row r="42" spans="1:3" x14ac:dyDescent="0.25">
      <c r="A42" s="21" t="s">
        <v>1112</v>
      </c>
      <c r="B42" s="17"/>
      <c r="C42" s="22">
        <v>41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3" t="s">
        <v>15</v>
      </c>
      <c r="C45" s="11" t="s">
        <v>3</v>
      </c>
    </row>
    <row r="46" spans="1:3" x14ac:dyDescent="0.25">
      <c r="A46" s="21" t="s">
        <v>1114</v>
      </c>
      <c r="B46" s="17"/>
      <c r="C46" s="22">
        <v>3</v>
      </c>
    </row>
    <row r="47" spans="1:3" x14ac:dyDescent="0.25">
      <c r="A47" s="21" t="s">
        <v>1115</v>
      </c>
      <c r="B47" s="17"/>
      <c r="C47" s="22">
        <v>0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3" t="s">
        <v>15</v>
      </c>
      <c r="C50" s="11" t="s">
        <v>3</v>
      </c>
    </row>
    <row r="51" spans="1:6" x14ac:dyDescent="0.25">
      <c r="A51" s="177" t="s">
        <v>1117</v>
      </c>
      <c r="B51" s="13" t="s">
        <v>1118</v>
      </c>
      <c r="C51" s="22">
        <v>24</v>
      </c>
    </row>
    <row r="52" spans="1:6" x14ac:dyDescent="0.25">
      <c r="A52" s="178"/>
      <c r="B52" s="13" t="s">
        <v>1119</v>
      </c>
      <c r="C52" s="22">
        <v>16</v>
      </c>
    </row>
    <row r="53" spans="1:6" x14ac:dyDescent="0.25">
      <c r="A53" s="178"/>
      <c r="B53" s="13" t="s">
        <v>1120</v>
      </c>
      <c r="C53" s="22">
        <v>20</v>
      </c>
    </row>
    <row r="54" spans="1:6" x14ac:dyDescent="0.25">
      <c r="A54" s="179"/>
      <c r="B54" s="13" t="s">
        <v>1121</v>
      </c>
      <c r="C54" s="22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3" t="s">
        <v>15</v>
      </c>
      <c r="C57" s="11" t="s">
        <v>3</v>
      </c>
    </row>
    <row r="58" spans="1:6" x14ac:dyDescent="0.25">
      <c r="A58" s="21" t="s">
        <v>104</v>
      </c>
      <c r="B58" s="17"/>
      <c r="C58" s="22">
        <v>0</v>
      </c>
    </row>
    <row r="59" spans="1:6" x14ac:dyDescent="0.25">
      <c r="A59" s="21" t="s">
        <v>114</v>
      </c>
      <c r="B59" s="17"/>
      <c r="C59" s="22">
        <v>0</v>
      </c>
    </row>
    <row r="60" spans="1:6" x14ac:dyDescent="0.25">
      <c r="A60" s="21" t="s">
        <v>1060</v>
      </c>
      <c r="B60" s="17"/>
      <c r="C60" s="22">
        <v>0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3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25">
      <c r="A63" s="177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78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78"/>
      <c r="B65" s="13" t="s">
        <v>1065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78"/>
      <c r="B66" s="13" t="s">
        <v>1066</v>
      </c>
      <c r="C66" s="14">
        <v>0</v>
      </c>
      <c r="D66" s="14">
        <v>0</v>
      </c>
      <c r="E66" s="14">
        <v>0</v>
      </c>
      <c r="F66" s="22">
        <v>1</v>
      </c>
    </row>
    <row r="67" spans="1:6" x14ac:dyDescent="0.25">
      <c r="A67" s="178"/>
      <c r="B67" s="13" t="s">
        <v>334</v>
      </c>
      <c r="C67" s="14">
        <v>0</v>
      </c>
      <c r="D67" s="14">
        <v>1</v>
      </c>
      <c r="E67" s="14">
        <v>1</v>
      </c>
      <c r="F67" s="22">
        <v>0</v>
      </c>
    </row>
    <row r="68" spans="1:6" x14ac:dyDescent="0.25">
      <c r="A68" s="178"/>
      <c r="B68" s="13" t="s">
        <v>1122</v>
      </c>
      <c r="C68" s="14">
        <v>114</v>
      </c>
      <c r="D68" s="14">
        <v>92</v>
      </c>
      <c r="E68" s="14">
        <v>12</v>
      </c>
      <c r="F68" s="22">
        <v>4</v>
      </c>
    </row>
    <row r="69" spans="1:6" x14ac:dyDescent="0.25">
      <c r="A69" s="178"/>
      <c r="B69" s="13" t="s">
        <v>1123</v>
      </c>
      <c r="C69" s="14">
        <v>79</v>
      </c>
      <c r="D69" s="14">
        <v>8</v>
      </c>
      <c r="E69" s="14">
        <v>1</v>
      </c>
      <c r="F69" s="22">
        <v>4</v>
      </c>
    </row>
    <row r="70" spans="1:6" x14ac:dyDescent="0.25">
      <c r="A70" s="178"/>
      <c r="B70" s="13" t="s">
        <v>1069</v>
      </c>
      <c r="C70" s="14">
        <v>0</v>
      </c>
      <c r="D70" s="14">
        <v>1</v>
      </c>
      <c r="E70" s="14">
        <v>0</v>
      </c>
      <c r="F70" s="22">
        <v>0</v>
      </c>
    </row>
    <row r="71" spans="1:6" x14ac:dyDescent="0.25">
      <c r="A71" s="178"/>
      <c r="B71" s="13" t="s">
        <v>1124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25">
      <c r="A72" s="178"/>
      <c r="B72" s="13" t="s">
        <v>1125</v>
      </c>
      <c r="C72" s="14">
        <v>40</v>
      </c>
      <c r="D72" s="14">
        <v>12</v>
      </c>
      <c r="E72" s="14">
        <v>2</v>
      </c>
      <c r="F72" s="22">
        <v>0</v>
      </c>
    </row>
    <row r="73" spans="1:6" x14ac:dyDescent="0.25">
      <c r="A73" s="178"/>
      <c r="B73" s="13" t="s">
        <v>1126</v>
      </c>
      <c r="C73" s="14">
        <v>11</v>
      </c>
      <c r="D73" s="14">
        <v>9</v>
      </c>
      <c r="E73" s="14">
        <v>1</v>
      </c>
      <c r="F73" s="22">
        <v>1</v>
      </c>
    </row>
    <row r="74" spans="1:6" x14ac:dyDescent="0.25">
      <c r="A74" s="178"/>
      <c r="B74" s="13" t="s">
        <v>1073</v>
      </c>
      <c r="C74" s="14">
        <v>2</v>
      </c>
      <c r="D74" s="14">
        <v>0</v>
      </c>
      <c r="E74" s="14">
        <v>0</v>
      </c>
      <c r="F74" s="22">
        <v>0</v>
      </c>
    </row>
    <row r="75" spans="1:6" x14ac:dyDescent="0.25">
      <c r="A75" s="178"/>
      <c r="B75" s="13" t="s">
        <v>405</v>
      </c>
      <c r="C75" s="14">
        <v>1</v>
      </c>
      <c r="D75" s="14">
        <v>1</v>
      </c>
      <c r="E75" s="14">
        <v>0</v>
      </c>
      <c r="F75" s="22">
        <v>0</v>
      </c>
    </row>
    <row r="76" spans="1:6" x14ac:dyDescent="0.25">
      <c r="A76" s="178"/>
      <c r="B76" s="13" t="s">
        <v>1074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25">
      <c r="A77" s="178"/>
      <c r="B77" s="13" t="s">
        <v>1075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25">
      <c r="A78" s="178"/>
      <c r="B78" s="13" t="s">
        <v>1076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78"/>
      <c r="B79" s="13" t="s">
        <v>1077</v>
      </c>
      <c r="C79" s="14">
        <v>55</v>
      </c>
      <c r="D79" s="14">
        <v>47</v>
      </c>
      <c r="E79" s="14">
        <v>5</v>
      </c>
      <c r="F79" s="22">
        <v>2</v>
      </c>
    </row>
    <row r="80" spans="1:6" x14ac:dyDescent="0.25">
      <c r="A80" s="178"/>
      <c r="B80" s="13" t="s">
        <v>1078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25">
      <c r="A81" s="179"/>
      <c r="B81" s="13" t="s">
        <v>1079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25">
      <c r="A82" s="192" t="s">
        <v>1080</v>
      </c>
      <c r="B82" s="193"/>
      <c r="C82" s="29">
        <v>302</v>
      </c>
      <c r="D82" s="29">
        <v>171</v>
      </c>
      <c r="E82" s="29">
        <v>22</v>
      </c>
      <c r="F82" s="29">
        <v>12</v>
      </c>
    </row>
    <row r="83" spans="1:6" x14ac:dyDescent="0.25">
      <c r="A83" s="177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178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179"/>
      <c r="B85" s="13" t="s">
        <v>111</v>
      </c>
      <c r="C85" s="14">
        <v>12</v>
      </c>
      <c r="D85" s="14">
        <v>6</v>
      </c>
      <c r="E85" s="14">
        <v>0</v>
      </c>
      <c r="F85" s="22">
        <v>6</v>
      </c>
    </row>
    <row r="86" spans="1:6" x14ac:dyDescent="0.25">
      <c r="A86" s="192" t="s">
        <v>1128</v>
      </c>
      <c r="B86" s="193"/>
      <c r="C86" s="29">
        <v>12</v>
      </c>
      <c r="D86" s="29">
        <v>6</v>
      </c>
      <c r="E86" s="29">
        <v>0</v>
      </c>
      <c r="F86" s="29">
        <v>6</v>
      </c>
    </row>
    <row r="87" spans="1:6" x14ac:dyDescent="0.25">
      <c r="A87" s="6"/>
    </row>
  </sheetData>
  <sheetProtection algorithmName="SHA-512" hashValue="gbavJ/YR53gFU/mvljuugBJ0y5tCPpXR7a9iUGJXbkfypQvMlz7/iOO7oBArM3visfzksUG5x74HiuDFD1jnzw==" saltValue="cb2jNhtRE5hjGktLKCYWQ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7"/>
      <c r="C5" s="22">
        <v>0</v>
      </c>
    </row>
    <row r="6" spans="1:3" x14ac:dyDescent="0.25">
      <c r="A6" s="12" t="s">
        <v>1132</v>
      </c>
      <c r="B6" s="17"/>
      <c r="C6" s="22">
        <v>10</v>
      </c>
    </row>
    <row r="7" spans="1:3" x14ac:dyDescent="0.25">
      <c r="A7" s="12" t="s">
        <v>1133</v>
      </c>
      <c r="B7" s="17"/>
      <c r="C7" s="22">
        <v>0</v>
      </c>
    </row>
    <row r="8" spans="1:3" x14ac:dyDescent="0.25">
      <c r="A8" s="12" t="s">
        <v>1134</v>
      </c>
      <c r="B8" s="17"/>
      <c r="C8" s="22">
        <v>0</v>
      </c>
    </row>
    <row r="9" spans="1:3" x14ac:dyDescent="0.25">
      <c r="A9" s="12" t="s">
        <v>1135</v>
      </c>
      <c r="B9" s="17"/>
      <c r="C9" s="22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7"/>
      <c r="C13" s="22">
        <v>1</v>
      </c>
    </row>
    <row r="14" spans="1:3" x14ac:dyDescent="0.25">
      <c r="A14" s="12" t="s">
        <v>1132</v>
      </c>
      <c r="B14" s="17"/>
      <c r="C14" s="22">
        <v>11</v>
      </c>
    </row>
    <row r="15" spans="1:3" x14ac:dyDescent="0.25">
      <c r="A15" s="12" t="s">
        <v>1137</v>
      </c>
      <c r="B15" s="17"/>
      <c r="C15" s="22">
        <v>0</v>
      </c>
    </row>
    <row r="16" spans="1:3" x14ac:dyDescent="0.25">
      <c r="A16" s="12" t="s">
        <v>1134</v>
      </c>
      <c r="B16" s="17"/>
      <c r="C16" s="22">
        <v>0</v>
      </c>
    </row>
    <row r="17" spans="1:3" x14ac:dyDescent="0.25">
      <c r="A17" s="12" t="s">
        <v>1135</v>
      </c>
      <c r="B17" s="17"/>
      <c r="C17" s="22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7"/>
      <c r="C21" s="22">
        <v>8</v>
      </c>
    </row>
    <row r="22" spans="1:3" x14ac:dyDescent="0.25">
      <c r="A22" s="12" t="s">
        <v>1139</v>
      </c>
      <c r="B22" s="17"/>
      <c r="C22" s="22">
        <v>5</v>
      </c>
    </row>
    <row r="23" spans="1:3" x14ac:dyDescent="0.25">
      <c r="A23" s="12" t="s">
        <v>1140</v>
      </c>
      <c r="B23" s="17"/>
      <c r="C23" s="22">
        <v>5</v>
      </c>
    </row>
    <row r="24" spans="1:3" x14ac:dyDescent="0.25">
      <c r="A24" s="12" t="s">
        <v>1141</v>
      </c>
      <c r="B24" s="17"/>
      <c r="C24" s="22">
        <v>3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7"/>
      <c r="C28" s="22">
        <v>0</v>
      </c>
    </row>
    <row r="29" spans="1:3" x14ac:dyDescent="0.25">
      <c r="A29" s="12" t="s">
        <v>1144</v>
      </c>
      <c r="B29" s="17"/>
      <c r="C29" s="22">
        <v>8</v>
      </c>
    </row>
    <row r="30" spans="1:3" x14ac:dyDescent="0.25">
      <c r="A30" s="12" t="s">
        <v>1145</v>
      </c>
      <c r="B30" s="17"/>
      <c r="C30" s="22">
        <v>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7"/>
      <c r="C34" s="22">
        <v>0</v>
      </c>
    </row>
    <row r="35" spans="1:3" x14ac:dyDescent="0.25">
      <c r="A35" s="12" t="s">
        <v>1148</v>
      </c>
      <c r="B35" s="17"/>
      <c r="C35" s="22">
        <v>2</v>
      </c>
    </row>
    <row r="36" spans="1:3" x14ac:dyDescent="0.25">
      <c r="A36" s="12" t="s">
        <v>1149</v>
      </c>
      <c r="B36" s="17"/>
      <c r="C36" s="22">
        <v>1</v>
      </c>
    </row>
    <row r="37" spans="1:3" x14ac:dyDescent="0.25">
      <c r="A37" s="6"/>
    </row>
  </sheetData>
  <sheetProtection algorithmName="SHA-512" hashValue="No/Wm7HfmxiWhTjvawINQCB7slOsvHumooiXLHIEusBDEWIdzJp0bZvZ/B4VWdtOnYiVMOoc11NVetBhkAqRdw==" saltValue="Vtjf3jJsH4307HEjkC/fa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7"/>
      <c r="C5" s="22">
        <v>5</v>
      </c>
    </row>
    <row r="6" spans="1:3" x14ac:dyDescent="0.25">
      <c r="A6" s="12" t="s">
        <v>1153</v>
      </c>
      <c r="B6" s="17"/>
      <c r="C6" s="44"/>
    </row>
    <row r="7" spans="1:3" x14ac:dyDescent="0.25">
      <c r="A7" s="12" t="s">
        <v>1154</v>
      </c>
      <c r="B7" s="17"/>
      <c r="C7" s="44"/>
    </row>
    <row r="8" spans="1:3" x14ac:dyDescent="0.25">
      <c r="A8" s="12" t="s">
        <v>1155</v>
      </c>
      <c r="B8" s="17"/>
      <c r="C8" s="44"/>
    </row>
    <row r="9" spans="1:3" x14ac:dyDescent="0.25">
      <c r="A9" s="12" t="s">
        <v>1156</v>
      </c>
      <c r="B9" s="17"/>
      <c r="C9" s="44"/>
    </row>
    <row r="10" spans="1:3" x14ac:dyDescent="0.25">
      <c r="A10" s="12" t="s">
        <v>1157</v>
      </c>
      <c r="B10" s="17"/>
      <c r="C10" s="44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7"/>
      <c r="C14" s="44"/>
    </row>
    <row r="15" spans="1:3" x14ac:dyDescent="0.25">
      <c r="A15" s="12" t="s">
        <v>1160</v>
      </c>
      <c r="B15" s="17"/>
      <c r="C15" s="44"/>
    </row>
    <row r="16" spans="1:3" x14ac:dyDescent="0.25">
      <c r="A16" s="12" t="s">
        <v>1161</v>
      </c>
      <c r="B16" s="17"/>
      <c r="C16" s="44"/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7"/>
      <c r="C20" s="44"/>
    </row>
    <row r="21" spans="1:3" x14ac:dyDescent="0.25">
      <c r="A21" s="12" t="s">
        <v>1164</v>
      </c>
      <c r="B21" s="17"/>
      <c r="C21" s="44"/>
    </row>
    <row r="22" spans="1:3" x14ac:dyDescent="0.25">
      <c r="A22" s="12" t="s">
        <v>1165</v>
      </c>
      <c r="B22" s="17"/>
      <c r="C22" s="44"/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7"/>
      <c r="C26" s="44"/>
    </row>
    <row r="27" spans="1:3" x14ac:dyDescent="0.25">
      <c r="A27" s="12" t="s">
        <v>1168</v>
      </c>
      <c r="B27" s="17"/>
      <c r="C27" s="44"/>
    </row>
    <row r="28" spans="1:3" x14ac:dyDescent="0.25">
      <c r="A28" s="12" t="s">
        <v>1169</v>
      </c>
      <c r="B28" s="17"/>
      <c r="C28" s="44"/>
    </row>
    <row r="29" spans="1:3" x14ac:dyDescent="0.25">
      <c r="A29" s="12" t="s">
        <v>1170</v>
      </c>
      <c r="B29" s="17"/>
      <c r="C29" s="44"/>
    </row>
    <row r="30" spans="1:3" x14ac:dyDescent="0.25">
      <c r="A30" s="12" t="s">
        <v>1171</v>
      </c>
      <c r="B30" s="17"/>
      <c r="C30" s="44"/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7"/>
      <c r="C34" s="44"/>
    </row>
    <row r="35" spans="1:3" x14ac:dyDescent="0.25">
      <c r="A35" s="12" t="s">
        <v>1174</v>
      </c>
      <c r="B35" s="17"/>
      <c r="C35" s="44"/>
    </row>
    <row r="36" spans="1:3" x14ac:dyDescent="0.25">
      <c r="A36" s="12" t="s">
        <v>1175</v>
      </c>
      <c r="B36" s="17"/>
      <c r="C36" s="44"/>
    </row>
    <row r="37" spans="1:3" x14ac:dyDescent="0.25">
      <c r="A37" s="12" t="s">
        <v>1093</v>
      </c>
      <c r="B37" s="17"/>
      <c r="C37" s="44"/>
    </row>
    <row r="38" spans="1:3" x14ac:dyDescent="0.25">
      <c r="A38" s="12" t="s">
        <v>1176</v>
      </c>
      <c r="B38" s="17"/>
      <c r="C38" s="44"/>
    </row>
    <row r="39" spans="1:3" x14ac:dyDescent="0.25">
      <c r="A39" s="12" t="s">
        <v>1177</v>
      </c>
      <c r="B39" s="17"/>
      <c r="C39" s="44"/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7"/>
      <c r="C43" s="44"/>
    </row>
    <row r="44" spans="1:3" x14ac:dyDescent="0.25">
      <c r="A44" s="12" t="s">
        <v>1174</v>
      </c>
      <c r="B44" s="17"/>
      <c r="C44" s="44"/>
    </row>
    <row r="45" spans="1:3" x14ac:dyDescent="0.25">
      <c r="A45" s="12" t="s">
        <v>1175</v>
      </c>
      <c r="B45" s="17"/>
      <c r="C45" s="44"/>
    </row>
    <row r="46" spans="1:3" x14ac:dyDescent="0.25">
      <c r="A46" s="12" t="s">
        <v>1093</v>
      </c>
      <c r="B46" s="17"/>
      <c r="C46" s="44"/>
    </row>
    <row r="47" spans="1:3" x14ac:dyDescent="0.25">
      <c r="A47" s="12" t="s">
        <v>1176</v>
      </c>
      <c r="B47" s="17"/>
      <c r="C47" s="44"/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7"/>
      <c r="C51" s="44"/>
    </row>
    <row r="52" spans="1:3" x14ac:dyDescent="0.25">
      <c r="A52" s="12" t="s">
        <v>1174</v>
      </c>
      <c r="B52" s="17"/>
      <c r="C52" s="44"/>
    </row>
    <row r="53" spans="1:3" x14ac:dyDescent="0.25">
      <c r="A53" s="12" t="s">
        <v>1175</v>
      </c>
      <c r="B53" s="17"/>
      <c r="C53" s="44"/>
    </row>
    <row r="54" spans="1:3" x14ac:dyDescent="0.25">
      <c r="A54" s="12" t="s">
        <v>1093</v>
      </c>
      <c r="B54" s="17"/>
      <c r="C54" s="44"/>
    </row>
    <row r="55" spans="1:3" x14ac:dyDescent="0.25">
      <c r="A55" s="12" t="s">
        <v>1176</v>
      </c>
      <c r="B55" s="17"/>
      <c r="C55" s="44"/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7"/>
      <c r="C59" s="44"/>
    </row>
    <row r="60" spans="1:3" x14ac:dyDescent="0.25">
      <c r="A60" s="12" t="s">
        <v>1174</v>
      </c>
      <c r="B60" s="17"/>
      <c r="C60" s="44"/>
    </row>
    <row r="61" spans="1:3" x14ac:dyDescent="0.25">
      <c r="A61" s="12" t="s">
        <v>1175</v>
      </c>
      <c r="B61" s="17"/>
      <c r="C61" s="22">
        <v>1</v>
      </c>
    </row>
    <row r="62" spans="1:3" x14ac:dyDescent="0.25">
      <c r="A62" s="12" t="s">
        <v>1093</v>
      </c>
      <c r="B62" s="17"/>
      <c r="C62" s="44"/>
    </row>
    <row r="63" spans="1:3" x14ac:dyDescent="0.25">
      <c r="A63" s="12" t="s">
        <v>1176</v>
      </c>
      <c r="B63" s="17"/>
      <c r="C63" s="44"/>
    </row>
    <row r="64" spans="1:3" x14ac:dyDescent="0.25">
      <c r="A64" s="6"/>
    </row>
  </sheetData>
  <sheetProtection algorithmName="SHA-512" hashValue="Jb1MvDAlwWIXwxaQbNPk6sKkP6kD3FOxaeCrI6owiK9X0a4YsGvmQdAinDh999uJ2Dwjc0RddfC1ZH3Z3MVvPQ==" saltValue="rNjoUL9R8BY2XGhPWk+Rm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194" t="s">
        <v>645</v>
      </c>
      <c r="B4" s="195"/>
      <c r="C4" s="29">
        <v>126</v>
      </c>
      <c r="D4" s="29">
        <v>124</v>
      </c>
      <c r="E4" s="30">
        <v>0</v>
      </c>
      <c r="F4" s="29">
        <v>270</v>
      </c>
      <c r="G4" s="29">
        <v>234</v>
      </c>
      <c r="H4" s="29">
        <v>86</v>
      </c>
      <c r="I4" s="29">
        <v>50</v>
      </c>
      <c r="J4" s="29">
        <v>0</v>
      </c>
      <c r="K4" s="29">
        <v>0</v>
      </c>
      <c r="L4" s="29">
        <v>0</v>
      </c>
      <c r="M4" s="29">
        <v>0</v>
      </c>
      <c r="N4" s="29">
        <v>5</v>
      </c>
      <c r="O4" s="29">
        <v>0</v>
      </c>
      <c r="P4" s="29">
        <v>248</v>
      </c>
    </row>
    <row r="5" spans="1:16" ht="45" x14ac:dyDescent="0.25">
      <c r="A5" s="45" t="s">
        <v>646</v>
      </c>
      <c r="B5" s="45" t="s">
        <v>647</v>
      </c>
      <c r="C5" s="14">
        <v>1</v>
      </c>
      <c r="D5" s="14">
        <v>1</v>
      </c>
      <c r="E5" s="28">
        <v>0</v>
      </c>
      <c r="F5" s="14">
        <v>4</v>
      </c>
      <c r="G5" s="14">
        <v>3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3</v>
      </c>
    </row>
    <row r="6" spans="1:16" ht="33.75" x14ac:dyDescent="0.25">
      <c r="A6" s="45" t="s">
        <v>648</v>
      </c>
      <c r="B6" s="45" t="s">
        <v>649</v>
      </c>
      <c r="C6" s="14">
        <v>61</v>
      </c>
      <c r="D6" s="14">
        <v>57</v>
      </c>
      <c r="E6" s="28">
        <v>0</v>
      </c>
      <c r="F6" s="14">
        <v>127</v>
      </c>
      <c r="G6" s="14">
        <v>115</v>
      </c>
      <c r="H6" s="14">
        <v>37</v>
      </c>
      <c r="I6" s="14">
        <v>17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2">
        <v>120</v>
      </c>
    </row>
    <row r="7" spans="1:16" ht="22.5" x14ac:dyDescent="0.25">
      <c r="A7" s="45" t="s">
        <v>650</v>
      </c>
      <c r="B7" s="45" t="s">
        <v>651</v>
      </c>
      <c r="C7" s="14">
        <v>8</v>
      </c>
      <c r="D7" s="14">
        <v>4</v>
      </c>
      <c r="E7" s="28">
        <v>1</v>
      </c>
      <c r="F7" s="14">
        <v>4</v>
      </c>
      <c r="G7" s="14">
        <v>2</v>
      </c>
      <c r="H7" s="14">
        <v>14</v>
      </c>
      <c r="I7" s="14">
        <v>8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7</v>
      </c>
    </row>
    <row r="8" spans="1:16" ht="33.75" x14ac:dyDescent="0.25">
      <c r="A8" s="45" t="s">
        <v>652</v>
      </c>
      <c r="B8" s="45" t="s">
        <v>653</v>
      </c>
      <c r="C8" s="14">
        <v>0</v>
      </c>
      <c r="D8" s="14">
        <v>0</v>
      </c>
      <c r="E8" s="2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5" t="s">
        <v>654</v>
      </c>
      <c r="B9" s="45" t="s">
        <v>655</v>
      </c>
      <c r="C9" s="14">
        <v>6</v>
      </c>
      <c r="D9" s="14">
        <v>2</v>
      </c>
      <c r="E9" s="28">
        <v>2</v>
      </c>
      <c r="F9" s="14">
        <v>6</v>
      </c>
      <c r="G9" s="14">
        <v>2</v>
      </c>
      <c r="H9" s="14">
        <v>0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3</v>
      </c>
    </row>
    <row r="10" spans="1:16" ht="22.5" x14ac:dyDescent="0.25">
      <c r="A10" s="45" t="s">
        <v>656</v>
      </c>
      <c r="B10" s="45" t="s">
        <v>657</v>
      </c>
      <c r="C10" s="14">
        <v>47</v>
      </c>
      <c r="D10" s="14">
        <v>56</v>
      </c>
      <c r="E10" s="28">
        <v>-1</v>
      </c>
      <c r="F10" s="14">
        <v>129</v>
      </c>
      <c r="G10" s="14">
        <v>112</v>
      </c>
      <c r="H10" s="14">
        <v>35</v>
      </c>
      <c r="I10" s="14">
        <v>20</v>
      </c>
      <c r="J10" s="14">
        <v>0</v>
      </c>
      <c r="K10" s="14">
        <v>0</v>
      </c>
      <c r="L10" s="14">
        <v>0</v>
      </c>
      <c r="M10" s="14">
        <v>0</v>
      </c>
      <c r="N10" s="14">
        <v>4</v>
      </c>
      <c r="O10" s="14">
        <v>0</v>
      </c>
      <c r="P10" s="22">
        <v>115</v>
      </c>
    </row>
    <row r="11" spans="1:16" ht="33.75" x14ac:dyDescent="0.25">
      <c r="A11" s="45" t="s">
        <v>658</v>
      </c>
      <c r="B11" s="45" t="s">
        <v>659</v>
      </c>
      <c r="C11" s="14">
        <v>3</v>
      </c>
      <c r="D11" s="14">
        <v>4</v>
      </c>
      <c r="E11" s="28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6"/>
    </row>
  </sheetData>
  <sheetProtection algorithmName="SHA-512" hashValue="dWtd5oCnqRpuYmq/wXLo4PYR8M2H15i1vNtCu1CApwUkD0RammsSM7kzkGbf4ETrwtVWNONZWu24oQOQPvSG+g==" saltValue="y/aGiYSVFFGW5MorWDbTv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7"/>
      <c r="C5" s="14">
        <v>0</v>
      </c>
      <c r="D5" s="14">
        <v>1</v>
      </c>
      <c r="E5" s="22">
        <v>0</v>
      </c>
    </row>
    <row r="6" spans="1:5" x14ac:dyDescent="0.25">
      <c r="A6" s="21" t="s">
        <v>1185</v>
      </c>
      <c r="B6" s="17"/>
      <c r="C6" s="14">
        <v>1</v>
      </c>
      <c r="D6" s="14">
        <v>0</v>
      </c>
      <c r="E6" s="22">
        <v>1</v>
      </c>
    </row>
    <row r="7" spans="1:5" x14ac:dyDescent="0.25">
      <c r="A7" s="21" t="s">
        <v>1186</v>
      </c>
      <c r="B7" s="17"/>
      <c r="C7" s="16"/>
      <c r="D7" s="16"/>
      <c r="E7" s="44"/>
    </row>
    <row r="8" spans="1:5" x14ac:dyDescent="0.25">
      <c r="A8" s="21" t="s">
        <v>1187</v>
      </c>
      <c r="B8" s="17"/>
      <c r="C8" s="16"/>
      <c r="D8" s="16"/>
      <c r="E8" s="44"/>
    </row>
    <row r="9" spans="1:5" x14ac:dyDescent="0.25">
      <c r="A9" s="21" t="s">
        <v>615</v>
      </c>
      <c r="B9" s="17"/>
      <c r="C9" s="16"/>
      <c r="D9" s="16"/>
      <c r="E9" s="44"/>
    </row>
    <row r="10" spans="1:5" x14ac:dyDescent="0.25">
      <c r="A10" s="21" t="s">
        <v>1188</v>
      </c>
      <c r="B10" s="17"/>
      <c r="C10" s="16"/>
      <c r="D10" s="16"/>
      <c r="E10" s="44"/>
    </row>
    <row r="11" spans="1:5" x14ac:dyDescent="0.25">
      <c r="A11" s="194" t="s">
        <v>956</v>
      </c>
      <c r="B11" s="195"/>
      <c r="C11" s="29">
        <v>1</v>
      </c>
      <c r="D11" s="29">
        <v>1</v>
      </c>
      <c r="E11" s="29">
        <v>1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7"/>
      <c r="C14" s="22">
        <v>0</v>
      </c>
    </row>
    <row r="15" spans="1:5" x14ac:dyDescent="0.25">
      <c r="A15" s="21" t="s">
        <v>1191</v>
      </c>
      <c r="B15" s="17"/>
      <c r="C15" s="22">
        <v>0</v>
      </c>
    </row>
    <row r="16" spans="1:5" x14ac:dyDescent="0.25">
      <c r="A16" s="21" t="s">
        <v>1192</v>
      </c>
      <c r="B16" s="17"/>
      <c r="C16" s="22">
        <v>0</v>
      </c>
    </row>
    <row r="17" spans="1:3" x14ac:dyDescent="0.25">
      <c r="A17" s="194" t="s">
        <v>956</v>
      </c>
      <c r="B17" s="195"/>
      <c r="C17" s="29">
        <v>0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7"/>
      <c r="C21" s="22">
        <v>5</v>
      </c>
    </row>
    <row r="22" spans="1:3" x14ac:dyDescent="0.25">
      <c r="A22" s="21" t="s">
        <v>1185</v>
      </c>
      <c r="B22" s="17"/>
      <c r="C22" s="22">
        <v>1</v>
      </c>
    </row>
    <row r="23" spans="1:3" x14ac:dyDescent="0.25">
      <c r="A23" s="21" t="s">
        <v>1186</v>
      </c>
      <c r="B23" s="17"/>
      <c r="C23" s="22">
        <v>0</v>
      </c>
    </row>
    <row r="24" spans="1:3" x14ac:dyDescent="0.25">
      <c r="A24" s="21" t="s">
        <v>1187</v>
      </c>
      <c r="B24" s="17"/>
      <c r="C24" s="22">
        <v>4</v>
      </c>
    </row>
    <row r="25" spans="1:3" x14ac:dyDescent="0.25">
      <c r="A25" s="21" t="s">
        <v>615</v>
      </c>
      <c r="B25" s="17"/>
      <c r="C25" s="22">
        <v>20</v>
      </c>
    </row>
    <row r="26" spans="1:3" x14ac:dyDescent="0.25">
      <c r="A26" s="21" t="s">
        <v>1188</v>
      </c>
      <c r="B26" s="17"/>
      <c r="C26" s="22">
        <v>10</v>
      </c>
    </row>
    <row r="27" spans="1:3" x14ac:dyDescent="0.25">
      <c r="A27" s="194" t="s">
        <v>956</v>
      </c>
      <c r="B27" s="195"/>
      <c r="C27" s="29">
        <v>40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7"/>
      <c r="C31" s="22">
        <v>1</v>
      </c>
    </row>
    <row r="32" spans="1:3" x14ac:dyDescent="0.25">
      <c r="A32" s="21" t="s">
        <v>1029</v>
      </c>
      <c r="B32" s="17"/>
      <c r="C32" s="22">
        <v>0</v>
      </c>
    </row>
    <row r="33" spans="1:3" x14ac:dyDescent="0.25">
      <c r="A33" s="21" t="s">
        <v>1194</v>
      </c>
      <c r="B33" s="17"/>
      <c r="C33" s="22">
        <v>41</v>
      </c>
    </row>
    <row r="34" spans="1:3" x14ac:dyDescent="0.25">
      <c r="A34" s="21" t="s">
        <v>1127</v>
      </c>
      <c r="B34" s="17"/>
      <c r="C34" s="22">
        <v>1</v>
      </c>
    </row>
    <row r="35" spans="1:3" x14ac:dyDescent="0.25">
      <c r="A35" s="21" t="s">
        <v>1195</v>
      </c>
      <c r="B35" s="17"/>
      <c r="C35" s="22">
        <v>6</v>
      </c>
    </row>
    <row r="36" spans="1:3" x14ac:dyDescent="0.25">
      <c r="A36" s="21" t="s">
        <v>1031</v>
      </c>
      <c r="B36" s="17"/>
      <c r="C36" s="22">
        <v>0</v>
      </c>
    </row>
    <row r="37" spans="1:3" x14ac:dyDescent="0.25">
      <c r="A37" s="21" t="s">
        <v>1032</v>
      </c>
      <c r="B37" s="17"/>
      <c r="C37" s="22">
        <v>0</v>
      </c>
    </row>
    <row r="38" spans="1:3" x14ac:dyDescent="0.25">
      <c r="A38" s="21" t="s">
        <v>1090</v>
      </c>
      <c r="B38" s="17"/>
      <c r="C38" s="22">
        <v>0</v>
      </c>
    </row>
    <row r="39" spans="1:3" x14ac:dyDescent="0.25">
      <c r="A39" s="21" t="s">
        <v>1091</v>
      </c>
      <c r="B39" s="17"/>
      <c r="C39" s="22">
        <v>0</v>
      </c>
    </row>
    <row r="40" spans="1:3" x14ac:dyDescent="0.25">
      <c r="A40" s="194" t="s">
        <v>956</v>
      </c>
      <c r="B40" s="195"/>
      <c r="C40" s="29">
        <v>49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7"/>
      <c r="C44" s="22">
        <v>1</v>
      </c>
    </row>
    <row r="45" spans="1:3" x14ac:dyDescent="0.25">
      <c r="A45" s="21" t="s">
        <v>1185</v>
      </c>
      <c r="B45" s="17"/>
      <c r="C45" s="22">
        <v>0</v>
      </c>
    </row>
    <row r="46" spans="1:3" x14ac:dyDescent="0.25">
      <c r="A46" s="21" t="s">
        <v>1186</v>
      </c>
      <c r="B46" s="17"/>
      <c r="C46" s="22">
        <v>1</v>
      </c>
    </row>
    <row r="47" spans="1:3" x14ac:dyDescent="0.25">
      <c r="A47" s="21" t="s">
        <v>1187</v>
      </c>
      <c r="B47" s="17"/>
      <c r="C47" s="22">
        <v>2</v>
      </c>
    </row>
    <row r="48" spans="1:3" x14ac:dyDescent="0.25">
      <c r="A48" s="21" t="s">
        <v>615</v>
      </c>
      <c r="B48" s="17"/>
      <c r="C48" s="22">
        <v>3</v>
      </c>
    </row>
    <row r="49" spans="1:3" x14ac:dyDescent="0.25">
      <c r="A49" s="21" t="s">
        <v>1188</v>
      </c>
      <c r="B49" s="17"/>
      <c r="C49" s="22">
        <v>4</v>
      </c>
    </row>
    <row r="50" spans="1:3" x14ac:dyDescent="0.25">
      <c r="A50" s="194" t="s">
        <v>956</v>
      </c>
      <c r="B50" s="195"/>
      <c r="C50" s="29">
        <v>11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7" t="s">
        <v>1184</v>
      </c>
      <c r="B53" s="13" t="s">
        <v>81</v>
      </c>
      <c r="C53" s="22">
        <v>0</v>
      </c>
    </row>
    <row r="54" spans="1:3" x14ac:dyDescent="0.25">
      <c r="A54" s="179"/>
      <c r="B54" s="13" t="s">
        <v>82</v>
      </c>
      <c r="C54" s="22">
        <v>0</v>
      </c>
    </row>
    <row r="55" spans="1:3" x14ac:dyDescent="0.25">
      <c r="A55" s="177" t="s">
        <v>1185</v>
      </c>
      <c r="B55" s="13" t="s">
        <v>81</v>
      </c>
      <c r="C55" s="22">
        <v>1</v>
      </c>
    </row>
    <row r="56" spans="1:3" x14ac:dyDescent="0.25">
      <c r="A56" s="179"/>
      <c r="B56" s="13" t="s">
        <v>82</v>
      </c>
      <c r="C56" s="22">
        <v>0</v>
      </c>
    </row>
    <row r="57" spans="1:3" x14ac:dyDescent="0.25">
      <c r="A57" s="177" t="s">
        <v>1186</v>
      </c>
      <c r="B57" s="13" t="s">
        <v>81</v>
      </c>
      <c r="C57" s="22">
        <v>0</v>
      </c>
    </row>
    <row r="58" spans="1:3" x14ac:dyDescent="0.25">
      <c r="A58" s="179"/>
      <c r="B58" s="13" t="s">
        <v>82</v>
      </c>
      <c r="C58" s="22">
        <v>0</v>
      </c>
    </row>
    <row r="59" spans="1:3" x14ac:dyDescent="0.25">
      <c r="A59" s="177" t="s">
        <v>1187</v>
      </c>
      <c r="B59" s="13" t="s">
        <v>81</v>
      </c>
      <c r="C59" s="22">
        <v>1</v>
      </c>
    </row>
    <row r="60" spans="1:3" x14ac:dyDescent="0.25">
      <c r="A60" s="179"/>
      <c r="B60" s="13" t="s">
        <v>82</v>
      </c>
      <c r="C60" s="22">
        <v>0</v>
      </c>
    </row>
    <row r="61" spans="1:3" x14ac:dyDescent="0.25">
      <c r="A61" s="177" t="s">
        <v>615</v>
      </c>
      <c r="B61" s="13" t="s">
        <v>81</v>
      </c>
      <c r="C61" s="22">
        <v>0</v>
      </c>
    </row>
    <row r="62" spans="1:3" x14ac:dyDescent="0.25">
      <c r="A62" s="179"/>
      <c r="B62" s="13" t="s">
        <v>82</v>
      </c>
      <c r="C62" s="22">
        <v>0</v>
      </c>
    </row>
    <row r="63" spans="1:3" x14ac:dyDescent="0.25">
      <c r="A63" s="177" t="s">
        <v>1188</v>
      </c>
      <c r="B63" s="13" t="s">
        <v>81</v>
      </c>
      <c r="C63" s="22">
        <v>0</v>
      </c>
    </row>
    <row r="64" spans="1:3" x14ac:dyDescent="0.25">
      <c r="A64" s="179"/>
      <c r="B64" s="13" t="s">
        <v>82</v>
      </c>
      <c r="C64" s="22">
        <v>0</v>
      </c>
    </row>
    <row r="65" spans="1:3" x14ac:dyDescent="0.25">
      <c r="A65" s="194" t="s">
        <v>956</v>
      </c>
      <c r="B65" s="195"/>
      <c r="C65" s="29">
        <v>2</v>
      </c>
    </row>
    <row r="66" spans="1:3" x14ac:dyDescent="0.25">
      <c r="A66" s="6"/>
    </row>
  </sheetData>
  <sheetProtection algorithmName="SHA-512" hashValue="W4kJzeuVZqoocUw/h7BsJx0Khwf1ZFvLtz2bsMtVF8E+AlAz0SvCwInaki4eZRBj5wb8tNX9jzljzriGwlDQrQ==" saltValue="CSR1RKUkcuWVxSmUYXhaS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1" t="s">
        <v>1199</v>
      </c>
    </row>
    <row r="4" spans="1:6" ht="22.5" x14ac:dyDescent="0.25">
      <c r="A4" s="32" t="s">
        <v>14</v>
      </c>
      <c r="B4" s="32" t="s">
        <v>15</v>
      </c>
      <c r="C4" s="38" t="s">
        <v>1200</v>
      </c>
      <c r="D4" s="38" t="s">
        <v>65</v>
      </c>
      <c r="E4" s="38" t="s">
        <v>1037</v>
      </c>
      <c r="F4" s="38" t="s">
        <v>1201</v>
      </c>
    </row>
    <row r="5" spans="1:6" ht="22.5" x14ac:dyDescent="0.25">
      <c r="A5" s="186" t="s">
        <v>1202</v>
      </c>
      <c r="B5" s="35" t="s">
        <v>1203</v>
      </c>
      <c r="C5" s="41">
        <v>1</v>
      </c>
      <c r="D5" s="41">
        <v>4</v>
      </c>
      <c r="E5" s="41">
        <v>1</v>
      </c>
      <c r="F5" s="36">
        <v>0</v>
      </c>
    </row>
    <row r="6" spans="1:6" x14ac:dyDescent="0.25">
      <c r="A6" s="188"/>
      <c r="B6" s="35" t="s">
        <v>1204</v>
      </c>
      <c r="C6" s="41">
        <v>0</v>
      </c>
      <c r="D6" s="41">
        <v>0</v>
      </c>
      <c r="E6" s="41">
        <v>0</v>
      </c>
      <c r="F6" s="36">
        <v>0</v>
      </c>
    </row>
    <row r="7" spans="1:6" x14ac:dyDescent="0.25">
      <c r="A7" s="34" t="s">
        <v>1205</v>
      </c>
      <c r="B7" s="35" t="s">
        <v>1206</v>
      </c>
      <c r="C7" s="41">
        <v>0</v>
      </c>
      <c r="D7" s="41">
        <v>0</v>
      </c>
      <c r="E7" s="41">
        <v>0</v>
      </c>
      <c r="F7" s="36">
        <v>0</v>
      </c>
    </row>
    <row r="8" spans="1:6" ht="22.5" x14ac:dyDescent="0.25">
      <c r="A8" s="186" t="s">
        <v>1207</v>
      </c>
      <c r="B8" s="35" t="s">
        <v>1208</v>
      </c>
      <c r="C8" s="41">
        <v>0</v>
      </c>
      <c r="D8" s="41">
        <v>0</v>
      </c>
      <c r="E8" s="41">
        <v>0</v>
      </c>
      <c r="F8" s="36">
        <v>0</v>
      </c>
    </row>
    <row r="9" spans="1:6" x14ac:dyDescent="0.25">
      <c r="A9" s="187"/>
      <c r="B9" s="35" t="s">
        <v>1209</v>
      </c>
      <c r="C9" s="41">
        <v>0</v>
      </c>
      <c r="D9" s="41">
        <v>0</v>
      </c>
      <c r="E9" s="41">
        <v>0</v>
      </c>
      <c r="F9" s="36">
        <v>0</v>
      </c>
    </row>
    <row r="10" spans="1:6" ht="22.5" x14ac:dyDescent="0.25">
      <c r="A10" s="188"/>
      <c r="B10" s="35" t="s">
        <v>1210</v>
      </c>
      <c r="C10" s="41">
        <v>1</v>
      </c>
      <c r="D10" s="41">
        <v>2</v>
      </c>
      <c r="E10" s="41">
        <v>0</v>
      </c>
      <c r="F10" s="36">
        <v>0</v>
      </c>
    </row>
    <row r="11" spans="1:6" ht="22.5" x14ac:dyDescent="0.25">
      <c r="A11" s="186" t="s">
        <v>1211</v>
      </c>
      <c r="B11" s="35" t="s">
        <v>1212</v>
      </c>
      <c r="C11" s="41">
        <v>0</v>
      </c>
      <c r="D11" s="41">
        <v>0</v>
      </c>
      <c r="E11" s="41">
        <v>0</v>
      </c>
      <c r="F11" s="36">
        <v>0</v>
      </c>
    </row>
    <row r="12" spans="1:6" x14ac:dyDescent="0.25">
      <c r="A12" s="187"/>
      <c r="B12" s="35" t="s">
        <v>1213</v>
      </c>
      <c r="C12" s="41">
        <v>0</v>
      </c>
      <c r="D12" s="41">
        <v>0</v>
      </c>
      <c r="E12" s="41">
        <v>0</v>
      </c>
      <c r="F12" s="36">
        <v>0</v>
      </c>
    </row>
    <row r="13" spans="1:6" ht="22.5" x14ac:dyDescent="0.25">
      <c r="A13" s="188"/>
      <c r="B13" s="35" t="s">
        <v>1214</v>
      </c>
      <c r="C13" s="41">
        <v>0</v>
      </c>
      <c r="D13" s="41">
        <v>1</v>
      </c>
      <c r="E13" s="41">
        <v>0</v>
      </c>
      <c r="F13" s="36">
        <v>0</v>
      </c>
    </row>
    <row r="14" spans="1:6" ht="22.5" x14ac:dyDescent="0.25">
      <c r="A14" s="34" t="s">
        <v>1215</v>
      </c>
      <c r="B14" s="35" t="s">
        <v>1216</v>
      </c>
      <c r="C14" s="41">
        <v>0</v>
      </c>
      <c r="D14" s="41">
        <v>0</v>
      </c>
      <c r="E14" s="41">
        <v>0</v>
      </c>
      <c r="F14" s="36">
        <v>0</v>
      </c>
    </row>
    <row r="15" spans="1:6" x14ac:dyDescent="0.25">
      <c r="A15" s="186" t="s">
        <v>1217</v>
      </c>
      <c r="B15" s="35" t="s">
        <v>1218</v>
      </c>
      <c r="C15" s="41">
        <v>340</v>
      </c>
      <c r="D15" s="41">
        <v>28</v>
      </c>
      <c r="E15" s="41">
        <v>19</v>
      </c>
      <c r="F15" s="36">
        <v>0</v>
      </c>
    </row>
    <row r="16" spans="1:6" x14ac:dyDescent="0.25">
      <c r="A16" s="187"/>
      <c r="B16" s="35" t="s">
        <v>1219</v>
      </c>
      <c r="C16" s="41">
        <v>0</v>
      </c>
      <c r="D16" s="41">
        <v>0</v>
      </c>
      <c r="E16" s="41">
        <v>0</v>
      </c>
      <c r="F16" s="36">
        <v>0</v>
      </c>
    </row>
    <row r="17" spans="1:6" x14ac:dyDescent="0.25">
      <c r="A17" s="187"/>
      <c r="B17" s="35" t="s">
        <v>1220</v>
      </c>
      <c r="C17" s="41">
        <v>0</v>
      </c>
      <c r="D17" s="41">
        <v>0</v>
      </c>
      <c r="E17" s="41">
        <v>0</v>
      </c>
      <c r="F17" s="36">
        <v>0</v>
      </c>
    </row>
    <row r="18" spans="1:6" x14ac:dyDescent="0.25">
      <c r="A18" s="187"/>
      <c r="B18" s="35" t="s">
        <v>1221</v>
      </c>
      <c r="C18" s="41">
        <v>0</v>
      </c>
      <c r="D18" s="41">
        <v>0</v>
      </c>
      <c r="E18" s="41">
        <v>0</v>
      </c>
      <c r="F18" s="36">
        <v>0</v>
      </c>
    </row>
    <row r="19" spans="1:6" ht="22.5" x14ac:dyDescent="0.25">
      <c r="A19" s="188"/>
      <c r="B19" s="35" t="s">
        <v>1222</v>
      </c>
      <c r="C19" s="41">
        <v>0</v>
      </c>
      <c r="D19" s="41">
        <v>0</v>
      </c>
      <c r="E19" s="41">
        <v>0</v>
      </c>
      <c r="F19" s="36">
        <v>0</v>
      </c>
    </row>
    <row r="20" spans="1:6" x14ac:dyDescent="0.25">
      <c r="A20" s="34" t="s">
        <v>1223</v>
      </c>
      <c r="B20" s="35" t="s">
        <v>1224</v>
      </c>
      <c r="C20" s="41">
        <v>0</v>
      </c>
      <c r="D20" s="41">
        <v>1</v>
      </c>
      <c r="E20" s="41">
        <v>0</v>
      </c>
      <c r="F20" s="36">
        <v>0</v>
      </c>
    </row>
    <row r="21" spans="1:6" x14ac:dyDescent="0.25">
      <c r="A21" s="34" t="s">
        <v>1225</v>
      </c>
      <c r="B21" s="35" t="s">
        <v>1226</v>
      </c>
      <c r="C21" s="41">
        <v>0</v>
      </c>
      <c r="D21" s="41">
        <v>0</v>
      </c>
      <c r="E21" s="41">
        <v>0</v>
      </c>
      <c r="F21" s="36">
        <v>1</v>
      </c>
    </row>
    <row r="22" spans="1:6" x14ac:dyDescent="0.25">
      <c r="A22" s="184" t="s">
        <v>956</v>
      </c>
      <c r="B22" s="185"/>
      <c r="C22" s="42">
        <v>342</v>
      </c>
      <c r="D22" s="42">
        <v>36</v>
      </c>
      <c r="E22" s="42">
        <v>20</v>
      </c>
      <c r="F22" s="42">
        <v>1</v>
      </c>
    </row>
    <row r="23" spans="1:6" x14ac:dyDescent="0.25">
      <c r="A23" s="31" t="s">
        <v>1059</v>
      </c>
    </row>
    <row r="24" spans="1:6" x14ac:dyDescent="0.25">
      <c r="A24" s="32" t="s">
        <v>14</v>
      </c>
      <c r="B24" s="32" t="s">
        <v>15</v>
      </c>
      <c r="C24" s="33" t="s">
        <v>3</v>
      </c>
    </row>
    <row r="25" spans="1:6" x14ac:dyDescent="0.25">
      <c r="A25" s="39" t="s">
        <v>104</v>
      </c>
      <c r="B25" s="17"/>
      <c r="C25" s="36">
        <v>1</v>
      </c>
    </row>
    <row r="26" spans="1:6" x14ac:dyDescent="0.25">
      <c r="A26" s="39" t="s">
        <v>114</v>
      </c>
      <c r="B26" s="17"/>
      <c r="C26" s="36">
        <v>0</v>
      </c>
    </row>
    <row r="27" spans="1:6" x14ac:dyDescent="0.25">
      <c r="A27" s="39" t="s">
        <v>1060</v>
      </c>
      <c r="B27" s="17"/>
      <c r="C27" s="36">
        <v>0</v>
      </c>
    </row>
    <row r="28" spans="1:6" x14ac:dyDescent="0.25">
      <c r="A28" s="184" t="s">
        <v>956</v>
      </c>
      <c r="B28" s="185"/>
      <c r="C28" s="42">
        <v>1</v>
      </c>
    </row>
    <row r="29" spans="1:6" x14ac:dyDescent="0.25">
      <c r="A29" s="3"/>
    </row>
    <row r="30" spans="1:6" x14ac:dyDescent="0.25">
      <c r="A30" s="31" t="s">
        <v>1227</v>
      </c>
    </row>
    <row r="31" spans="1:6" x14ac:dyDescent="0.25">
      <c r="A31" s="32" t="s">
        <v>14</v>
      </c>
      <c r="B31" s="32" t="s">
        <v>15</v>
      </c>
      <c r="C31" s="33" t="s">
        <v>3</v>
      </c>
    </row>
    <row r="32" spans="1:6" x14ac:dyDescent="0.25">
      <c r="A32" s="39" t="s">
        <v>1228</v>
      </c>
      <c r="B32" s="17"/>
      <c r="C32" s="36">
        <v>15</v>
      </c>
    </row>
    <row r="33" spans="1:3" x14ac:dyDescent="0.25">
      <c r="A33" s="39" t="s">
        <v>1229</v>
      </c>
      <c r="B33" s="17"/>
      <c r="C33" s="36">
        <v>6</v>
      </c>
    </row>
    <row r="34" spans="1:3" x14ac:dyDescent="0.25">
      <c r="A34" s="39" t="s">
        <v>82</v>
      </c>
      <c r="B34" s="17"/>
      <c r="C34" s="36">
        <v>12</v>
      </c>
    </row>
    <row r="35" spans="1:3" x14ac:dyDescent="0.25">
      <c r="A35" s="184" t="s">
        <v>956</v>
      </c>
      <c r="B35" s="185"/>
      <c r="C35" s="42">
        <v>33</v>
      </c>
    </row>
    <row r="36" spans="1:3" x14ac:dyDescent="0.25">
      <c r="A36" s="3"/>
    </row>
    <row r="37" spans="1:3" x14ac:dyDescent="0.25">
      <c r="A37" s="31" t="s">
        <v>1230</v>
      </c>
    </row>
    <row r="38" spans="1:3" x14ac:dyDescent="0.25">
      <c r="A38" s="32" t="s">
        <v>14</v>
      </c>
      <c r="B38" s="32" t="s">
        <v>15</v>
      </c>
      <c r="C38" s="33" t="s">
        <v>3</v>
      </c>
    </row>
    <row r="39" spans="1:3" x14ac:dyDescent="0.25">
      <c r="A39" s="39" t="s">
        <v>1231</v>
      </c>
      <c r="B39" s="17"/>
      <c r="C39" s="36">
        <v>68</v>
      </c>
    </row>
    <row r="40" spans="1:3" x14ac:dyDescent="0.25">
      <c r="A40" s="39" t="s">
        <v>1232</v>
      </c>
      <c r="B40" s="17"/>
      <c r="C40" s="36">
        <v>25</v>
      </c>
    </row>
    <row r="41" spans="1:3" x14ac:dyDescent="0.25">
      <c r="A41" s="184" t="s">
        <v>956</v>
      </c>
      <c r="B41" s="185"/>
      <c r="C41" s="42">
        <v>93</v>
      </c>
    </row>
    <row r="42" spans="1:3" x14ac:dyDescent="0.25">
      <c r="A42" s="6"/>
    </row>
  </sheetData>
  <sheetProtection algorithmName="SHA-512" hashValue="L9P7EUkKGPTdMtzH0G3WC+MAVPHaIaAnE1W/YJQb3T8QzF98WhHWOrfwbK7IwK3crRkDxhG26REbizJT3Oj+8w==" saltValue="LTe2RyLJLYcNhhnW/5v5Y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1" t="s">
        <v>1235</v>
      </c>
      <c r="B5" s="13" t="s">
        <v>1236</v>
      </c>
      <c r="C5" s="14">
        <v>258</v>
      </c>
      <c r="D5" s="14">
        <v>220</v>
      </c>
      <c r="E5" s="15">
        <v>0.17272727272727301</v>
      </c>
    </row>
    <row r="6" spans="1:5" x14ac:dyDescent="0.25">
      <c r="A6" s="172"/>
      <c r="B6" s="13" t="s">
        <v>1237</v>
      </c>
      <c r="C6" s="14">
        <v>3</v>
      </c>
      <c r="D6" s="14">
        <v>5</v>
      </c>
      <c r="E6" s="15">
        <v>-0.4</v>
      </c>
    </row>
    <row r="7" spans="1:5" x14ac:dyDescent="0.25">
      <c r="A7" s="173"/>
      <c r="B7" s="13" t="s">
        <v>1238</v>
      </c>
      <c r="C7" s="14">
        <v>18</v>
      </c>
      <c r="D7" s="14">
        <v>18</v>
      </c>
      <c r="E7" s="15">
        <v>0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3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1" t="s">
        <v>1240</v>
      </c>
      <c r="B11" s="13" t="s">
        <v>1241</v>
      </c>
      <c r="C11" s="14">
        <v>1</v>
      </c>
      <c r="D11" s="14">
        <v>0</v>
      </c>
      <c r="E11" s="15">
        <v>1</v>
      </c>
    </row>
    <row r="12" spans="1:5" x14ac:dyDescent="0.25">
      <c r="A12" s="172"/>
      <c r="B12" s="13" t="s">
        <v>1242</v>
      </c>
      <c r="C12" s="14">
        <v>17</v>
      </c>
      <c r="D12" s="14">
        <v>47</v>
      </c>
      <c r="E12" s="15">
        <v>-0.63829787234042501</v>
      </c>
    </row>
    <row r="13" spans="1:5" x14ac:dyDescent="0.25">
      <c r="A13" s="172"/>
      <c r="B13" s="13" t="s">
        <v>1243</v>
      </c>
      <c r="C13" s="14">
        <v>21</v>
      </c>
      <c r="D13" s="14">
        <v>14</v>
      </c>
      <c r="E13" s="15">
        <v>0.5</v>
      </c>
    </row>
    <row r="14" spans="1:5" x14ac:dyDescent="0.25">
      <c r="A14" s="172"/>
      <c r="B14" s="13" t="s">
        <v>1244</v>
      </c>
      <c r="C14" s="14">
        <v>38</v>
      </c>
      <c r="D14" s="14">
        <v>38</v>
      </c>
      <c r="E14" s="15">
        <v>0</v>
      </c>
    </row>
    <row r="15" spans="1:5" x14ac:dyDescent="0.25">
      <c r="A15" s="172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2"/>
      <c r="B16" s="13" t="s">
        <v>1246</v>
      </c>
      <c r="C16" s="14">
        <v>8</v>
      </c>
      <c r="D16" s="14">
        <v>0</v>
      </c>
      <c r="E16" s="15">
        <v>8</v>
      </c>
    </row>
    <row r="17" spans="1:5" x14ac:dyDescent="0.25">
      <c r="A17" s="172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2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3"/>
      <c r="B19" s="13" t="s">
        <v>1249</v>
      </c>
      <c r="C19" s="14">
        <v>8</v>
      </c>
      <c r="D19" s="14">
        <v>1</v>
      </c>
      <c r="E19" s="15">
        <v>7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3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2"/>
      <c r="B24" s="13" t="s">
        <v>1253</v>
      </c>
      <c r="C24" s="14">
        <v>8</v>
      </c>
      <c r="D24" s="14">
        <v>1</v>
      </c>
      <c r="E24" s="15">
        <v>7</v>
      </c>
    </row>
    <row r="25" spans="1:5" x14ac:dyDescent="0.25">
      <c r="A25" s="172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3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1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25">
      <c r="A31" s="172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JQh+7B4e6ireNiyKWBZ/2j6V8H5aQyT/2CARuWzgK6VwY/pWcA7Xq2woBir3uzKj3+xhFK7lM/v/ISszfmjTyw==" saltValue="beIK/YLE1qVRLTvSnwrOz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6" t="s">
        <v>1261</v>
      </c>
    </row>
    <row r="4" spans="1:5" x14ac:dyDescent="0.25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1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2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2"/>
      <c r="B7" s="13" t="s">
        <v>1265</v>
      </c>
      <c r="C7" s="14">
        <v>0</v>
      </c>
      <c r="D7" s="14">
        <v>0</v>
      </c>
      <c r="E7" s="15">
        <v>0</v>
      </c>
    </row>
    <row r="8" spans="1:5" x14ac:dyDescent="0.25">
      <c r="A8" s="172"/>
      <c r="B8" s="13" t="s">
        <v>1266</v>
      </c>
      <c r="C8" s="14">
        <v>1</v>
      </c>
      <c r="D8" s="14">
        <v>0</v>
      </c>
      <c r="E8" s="15">
        <v>1</v>
      </c>
    </row>
    <row r="9" spans="1:5" x14ac:dyDescent="0.25">
      <c r="A9" s="172"/>
      <c r="B9" s="13" t="s">
        <v>1267</v>
      </c>
      <c r="C9" s="14">
        <v>0</v>
      </c>
      <c r="D9" s="14">
        <v>0</v>
      </c>
      <c r="E9" s="15">
        <v>0</v>
      </c>
    </row>
    <row r="10" spans="1:5" x14ac:dyDescent="0.25">
      <c r="A10" s="172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2"/>
      <c r="B11" s="13" t="s">
        <v>1269</v>
      </c>
      <c r="C11" s="14">
        <v>3</v>
      </c>
      <c r="D11" s="14">
        <v>0</v>
      </c>
      <c r="E11" s="15">
        <v>3</v>
      </c>
    </row>
    <row r="12" spans="1:5" x14ac:dyDescent="0.25">
      <c r="A12" s="172"/>
      <c r="B12" s="13" t="s">
        <v>1270</v>
      </c>
      <c r="C12" s="14">
        <v>22</v>
      </c>
      <c r="D12" s="14">
        <v>0</v>
      </c>
      <c r="E12" s="15">
        <v>22</v>
      </c>
    </row>
    <row r="13" spans="1:5" x14ac:dyDescent="0.25">
      <c r="A13" s="172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25">
      <c r="A14" s="172"/>
      <c r="B14" s="13" t="s">
        <v>1272</v>
      </c>
      <c r="C14" s="14">
        <v>0</v>
      </c>
      <c r="D14" s="14">
        <v>0</v>
      </c>
      <c r="E14" s="15">
        <v>0</v>
      </c>
    </row>
    <row r="15" spans="1:5" x14ac:dyDescent="0.25">
      <c r="A15" s="172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111</v>
      </c>
      <c r="C16" s="14">
        <v>12</v>
      </c>
      <c r="D16" s="14">
        <v>1</v>
      </c>
      <c r="E16" s="15">
        <v>11</v>
      </c>
    </row>
    <row r="17" spans="1:1" x14ac:dyDescent="0.25">
      <c r="A17" s="6"/>
    </row>
  </sheetData>
  <sheetProtection algorithmName="SHA-512" hashValue="p8GzAydfkxJFYax/W4Z815MqNUmadx5zjl9R5THgXKii7TfaqaRTZtOIa3xC/6vzBc0ykgsdPfUcx9e/se07pA==" saltValue="BGBVWtb7ZTElNmkiEW2hg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1" t="s">
        <v>1275</v>
      </c>
    </row>
    <row r="4" spans="1:5" x14ac:dyDescent="0.25">
      <c r="A4" s="32" t="s">
        <v>14</v>
      </c>
      <c r="B4" s="32" t="s">
        <v>15</v>
      </c>
      <c r="C4" s="47" t="s">
        <v>3</v>
      </c>
      <c r="D4" s="47" t="s">
        <v>16</v>
      </c>
      <c r="E4" s="33" t="s">
        <v>17</v>
      </c>
    </row>
    <row r="5" spans="1:5" x14ac:dyDescent="0.25">
      <c r="A5" s="34" t="s">
        <v>1276</v>
      </c>
      <c r="B5" s="40" t="s">
        <v>1277</v>
      </c>
      <c r="C5" s="41">
        <v>71</v>
      </c>
      <c r="D5" s="41">
        <v>72</v>
      </c>
      <c r="E5" s="48">
        <v>-1.38888888888889E-2</v>
      </c>
    </row>
    <row r="6" spans="1:5" x14ac:dyDescent="0.25">
      <c r="A6" s="34" t="s">
        <v>1278</v>
      </c>
      <c r="B6" s="40" t="s">
        <v>1279</v>
      </c>
      <c r="C6" s="41">
        <v>0</v>
      </c>
      <c r="D6" s="41">
        <v>29</v>
      </c>
      <c r="E6" s="48">
        <v>-1</v>
      </c>
    </row>
    <row r="7" spans="1:5" ht="22.5" x14ac:dyDescent="0.25">
      <c r="A7" s="34" t="s">
        <v>1280</v>
      </c>
      <c r="B7" s="40" t="s">
        <v>1281</v>
      </c>
      <c r="C7" s="41">
        <v>39</v>
      </c>
      <c r="D7" s="41">
        <v>0</v>
      </c>
      <c r="E7" s="48">
        <v>0</v>
      </c>
    </row>
    <row r="8" spans="1:5" ht="22.5" x14ac:dyDescent="0.25">
      <c r="A8" s="34" t="s">
        <v>1282</v>
      </c>
      <c r="B8" s="40" t="s">
        <v>1283</v>
      </c>
      <c r="C8" s="41">
        <v>0</v>
      </c>
      <c r="D8" s="41">
        <v>79</v>
      </c>
      <c r="E8" s="48">
        <v>-1</v>
      </c>
    </row>
    <row r="9" spans="1:5" ht="22.5" x14ac:dyDescent="0.25">
      <c r="A9" s="34" t="s">
        <v>1284</v>
      </c>
      <c r="B9" s="40" t="s">
        <v>1285</v>
      </c>
      <c r="C9" s="41">
        <v>0</v>
      </c>
      <c r="D9" s="41">
        <v>0</v>
      </c>
      <c r="E9" s="48">
        <v>0</v>
      </c>
    </row>
    <row r="10" spans="1:5" ht="22.5" x14ac:dyDescent="0.25">
      <c r="A10" s="34" t="s">
        <v>1286</v>
      </c>
      <c r="B10" s="40" t="s">
        <v>1287</v>
      </c>
      <c r="C10" s="41">
        <v>0</v>
      </c>
      <c r="D10" s="41">
        <v>3</v>
      </c>
      <c r="E10" s="48">
        <v>-1</v>
      </c>
    </row>
    <row r="11" spans="1:5" ht="22.5" x14ac:dyDescent="0.25">
      <c r="A11" s="34" t="s">
        <v>1288</v>
      </c>
      <c r="B11" s="17"/>
      <c r="C11" s="41">
        <v>55</v>
      </c>
      <c r="D11" s="41">
        <v>29</v>
      </c>
      <c r="E11" s="48">
        <v>0.89655172413793105</v>
      </c>
    </row>
    <row r="12" spans="1:5" x14ac:dyDescent="0.25">
      <c r="A12" s="34" t="s">
        <v>1289</v>
      </c>
      <c r="B12" s="17"/>
      <c r="C12" s="41">
        <v>66</v>
      </c>
      <c r="D12" s="41">
        <v>0</v>
      </c>
      <c r="E12" s="48">
        <v>0</v>
      </c>
    </row>
    <row r="13" spans="1:5" x14ac:dyDescent="0.25">
      <c r="A13" s="186" t="s">
        <v>1290</v>
      </c>
      <c r="B13" s="40" t="s">
        <v>1291</v>
      </c>
      <c r="C13" s="41">
        <v>3</v>
      </c>
      <c r="D13" s="41">
        <v>0</v>
      </c>
      <c r="E13" s="48">
        <v>0</v>
      </c>
    </row>
    <row r="14" spans="1:5" x14ac:dyDescent="0.25">
      <c r="A14" s="188"/>
      <c r="B14" s="40" t="s">
        <v>1292</v>
      </c>
      <c r="C14" s="41">
        <v>0</v>
      </c>
      <c r="D14" s="41">
        <v>0</v>
      </c>
      <c r="E14" s="48">
        <v>0</v>
      </c>
    </row>
    <row r="15" spans="1:5" x14ac:dyDescent="0.25">
      <c r="A15" s="31" t="s">
        <v>1293</v>
      </c>
    </row>
    <row r="16" spans="1:5" x14ac:dyDescent="0.25">
      <c r="A16" s="32" t="s">
        <v>14</v>
      </c>
      <c r="B16" s="32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89" t="s">
        <v>1294</v>
      </c>
      <c r="B17" s="40" t="s">
        <v>1295</v>
      </c>
      <c r="C17" s="41">
        <v>0</v>
      </c>
      <c r="D17" s="41">
        <v>0</v>
      </c>
      <c r="E17" s="36">
        <v>0</v>
      </c>
    </row>
    <row r="18" spans="1:5" x14ac:dyDescent="0.25">
      <c r="A18" s="190"/>
      <c r="B18" s="40" t="s">
        <v>1296</v>
      </c>
      <c r="C18" s="41">
        <v>58</v>
      </c>
      <c r="D18" s="41">
        <v>70</v>
      </c>
      <c r="E18" s="36">
        <v>1</v>
      </c>
    </row>
    <row r="19" spans="1:5" x14ac:dyDescent="0.25">
      <c r="A19" s="190"/>
      <c r="B19" s="40" t="s">
        <v>1297</v>
      </c>
      <c r="C19" s="41">
        <v>0</v>
      </c>
      <c r="D19" s="41">
        <v>0</v>
      </c>
      <c r="E19" s="36">
        <v>0</v>
      </c>
    </row>
    <row r="20" spans="1:5" x14ac:dyDescent="0.25">
      <c r="A20" s="190"/>
      <c r="B20" s="40" t="s">
        <v>1298</v>
      </c>
      <c r="C20" s="41">
        <v>0</v>
      </c>
      <c r="D20" s="41">
        <v>0</v>
      </c>
      <c r="E20" s="36">
        <v>0</v>
      </c>
    </row>
    <row r="21" spans="1:5" x14ac:dyDescent="0.25">
      <c r="A21" s="190"/>
      <c r="B21" s="40" t="s">
        <v>1299</v>
      </c>
      <c r="C21" s="41">
        <v>1</v>
      </c>
      <c r="D21" s="41">
        <v>1</v>
      </c>
      <c r="E21" s="36">
        <v>0</v>
      </c>
    </row>
    <row r="22" spans="1:5" x14ac:dyDescent="0.25">
      <c r="A22" s="190"/>
      <c r="B22" s="40" t="s">
        <v>980</v>
      </c>
      <c r="C22" s="41">
        <v>63</v>
      </c>
      <c r="D22" s="41">
        <v>82</v>
      </c>
      <c r="E22" s="36">
        <v>0</v>
      </c>
    </row>
    <row r="23" spans="1:5" x14ac:dyDescent="0.25">
      <c r="A23" s="190"/>
      <c r="B23" s="40" t="s">
        <v>1300</v>
      </c>
      <c r="C23" s="41">
        <v>0</v>
      </c>
      <c r="D23" s="41">
        <v>0</v>
      </c>
      <c r="E23" s="36">
        <v>0</v>
      </c>
    </row>
    <row r="24" spans="1:5" x14ac:dyDescent="0.25">
      <c r="A24" s="190"/>
      <c r="B24" s="40" t="s">
        <v>1301</v>
      </c>
      <c r="C24" s="41">
        <v>0</v>
      </c>
      <c r="D24" s="41">
        <v>0</v>
      </c>
      <c r="E24" s="36">
        <v>0</v>
      </c>
    </row>
    <row r="25" spans="1:5" x14ac:dyDescent="0.25">
      <c r="A25" s="190"/>
      <c r="B25" s="40" t="s">
        <v>1302</v>
      </c>
      <c r="C25" s="41">
        <v>0</v>
      </c>
      <c r="D25" s="41">
        <v>0</v>
      </c>
      <c r="E25" s="36">
        <v>0</v>
      </c>
    </row>
    <row r="26" spans="1:5" x14ac:dyDescent="0.25">
      <c r="A26" s="190"/>
      <c r="B26" s="40" t="s">
        <v>1303</v>
      </c>
      <c r="C26" s="41">
        <v>116</v>
      </c>
      <c r="D26" s="41">
        <v>442</v>
      </c>
      <c r="E26" s="36">
        <v>0</v>
      </c>
    </row>
    <row r="27" spans="1:5" x14ac:dyDescent="0.25">
      <c r="A27" s="190"/>
      <c r="B27" s="40" t="s">
        <v>1304</v>
      </c>
      <c r="C27" s="41">
        <v>14</v>
      </c>
      <c r="D27" s="41">
        <v>12</v>
      </c>
      <c r="E27" s="36">
        <v>1</v>
      </c>
    </row>
    <row r="28" spans="1:5" x14ac:dyDescent="0.25">
      <c r="A28" s="190"/>
      <c r="B28" s="40" t="s">
        <v>1305</v>
      </c>
      <c r="C28" s="41">
        <v>120</v>
      </c>
      <c r="D28" s="41">
        <v>138</v>
      </c>
      <c r="E28" s="36">
        <v>1</v>
      </c>
    </row>
    <row r="29" spans="1:5" x14ac:dyDescent="0.25">
      <c r="A29" s="190"/>
      <c r="B29" s="40" t="s">
        <v>1306</v>
      </c>
      <c r="C29" s="41">
        <v>141</v>
      </c>
      <c r="D29" s="41">
        <v>61</v>
      </c>
      <c r="E29" s="36">
        <v>54</v>
      </c>
    </row>
    <row r="30" spans="1:5" x14ac:dyDescent="0.25">
      <c r="A30" s="191"/>
      <c r="B30" s="40" t="s">
        <v>1307</v>
      </c>
      <c r="C30" s="41">
        <v>0</v>
      </c>
      <c r="D30" s="41">
        <v>0</v>
      </c>
      <c r="E30" s="36">
        <v>0</v>
      </c>
    </row>
    <row r="31" spans="1:5" x14ac:dyDescent="0.25">
      <c r="A31" s="6"/>
    </row>
  </sheetData>
  <sheetProtection algorithmName="SHA-512" hashValue="f6YYeflhnKAf9IBndkZ5oujpunwnSGT0I7p2fD2KpRTyF1iK80K6FcFd5FAkisQMRptQ2/s3j2Th2J2YCvx9VQ==" saltValue="leSCbKVi1Ib7FvFloWWON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2A01-A477-43D2-AE91-FA044129CC6A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1.25" x14ac:dyDescent="0.25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25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25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25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5732</v>
      </c>
      <c r="D7" s="120">
        <f>SUM(DatosGenerales!C15:C19)</f>
        <v>1204</v>
      </c>
      <c r="E7" s="119">
        <f>SUM(DatosGenerales!C12:C14)</f>
        <v>4343</v>
      </c>
      <c r="I7" s="121">
        <f>DatosGenerales!C31</f>
        <v>296</v>
      </c>
      <c r="J7" s="120">
        <f>DatosGenerales!C32</f>
        <v>13</v>
      </c>
      <c r="K7" s="119">
        <f>SUM(DatosGenerales!C33:C34)</f>
        <v>6</v>
      </c>
      <c r="L7" s="120">
        <f>DatosGenerales!C36</f>
        <v>279</v>
      </c>
      <c r="M7" s="119">
        <f>DatosGenerales!C95</f>
        <v>237</v>
      </c>
      <c r="N7" s="122">
        <f>L7-M7</f>
        <v>42</v>
      </c>
      <c r="O7" s="122"/>
      <c r="Q7" s="121">
        <f>DatosGenerales!C36</f>
        <v>279</v>
      </c>
      <c r="R7" s="120">
        <f>DatosGenerales!C49</f>
        <v>458</v>
      </c>
      <c r="S7" s="120">
        <f>DatosGenerales!C50</f>
        <v>25</v>
      </c>
      <c r="T7" s="120">
        <f>DatosGenerales!C62</f>
        <v>4</v>
      </c>
      <c r="U7" s="120">
        <f>DatosGenerales!C78</f>
        <v>0</v>
      </c>
      <c r="V7" s="123">
        <f>SUM(Q7:U7)</f>
        <v>766</v>
      </c>
      <c r="Z7" s="121">
        <f>SUM(DatosGenerales!C106,DatosGenerales!C107,DatosGenerales!C109)</f>
        <v>147</v>
      </c>
      <c r="AA7" s="120">
        <f>SUM(DatosGenerales!C108,DatosGenerales!C110)</f>
        <v>65</v>
      </c>
      <c r="AB7" s="120">
        <f>DatosGenerales!C106</f>
        <v>106</v>
      </c>
      <c r="AC7" s="123">
        <f>DatosGenerales!C107</f>
        <v>27</v>
      </c>
      <c r="AH7" s="121">
        <f>SUM(DatosGenerales!C115,DatosGenerales!C116,DatosGenerales!C118)</f>
        <v>17</v>
      </c>
      <c r="AI7" s="120">
        <f>SUM(DatosGenerales!C117,DatosGenerales!C119)</f>
        <v>11</v>
      </c>
      <c r="AJ7" s="120">
        <f>DatosGenerales!C115</f>
        <v>11</v>
      </c>
      <c r="AK7" s="123">
        <f>DatosGenerales!C116</f>
        <v>3</v>
      </c>
      <c r="AP7" s="121">
        <f>SUM(DatosGenerales!C135:C136)</f>
        <v>32</v>
      </c>
      <c r="AQ7" s="120">
        <f>SUM(DatosGenerales!C137:C138)</f>
        <v>3</v>
      </c>
      <c r="AR7" s="123">
        <f>SUM(DatosGenerales!C139:C140)</f>
        <v>1</v>
      </c>
      <c r="AV7" s="121">
        <f>DatosGenerales!C145</f>
        <v>1</v>
      </c>
      <c r="AW7" s="120">
        <f>DatosGenerales!C146</f>
        <v>13</v>
      </c>
      <c r="AX7" s="120">
        <f>DatosGenerales!C147</f>
        <v>0</v>
      </c>
      <c r="AY7" s="120">
        <f>DatosGenerales!C148</f>
        <v>7</v>
      </c>
      <c r="AZ7" s="120">
        <f>DatosGenerales!C149</f>
        <v>22</v>
      </c>
      <c r="BA7" s="123">
        <f>DatosGenerales!C150</f>
        <v>0</v>
      </c>
      <c r="BE7" s="121">
        <f>DatosGenerales!C151</f>
        <v>14</v>
      </c>
      <c r="BF7" s="120">
        <f>DatosGenerales!C152</f>
        <v>28</v>
      </c>
      <c r="BG7" s="123">
        <f>DatosGenerales!C154</f>
        <v>11</v>
      </c>
      <c r="BK7" s="121">
        <f>SUM(DatosGenerales!C297:C311)</f>
        <v>368</v>
      </c>
      <c r="BL7" s="120">
        <f>SUM(DatosGenerales!C294:C296)</f>
        <v>8</v>
      </c>
      <c r="BM7" s="120">
        <f>SUM(DatosGenerales!C312:C344)</f>
        <v>129</v>
      </c>
      <c r="BN7" s="120">
        <f>SUM(DatosGenerales!C289)</f>
        <v>10</v>
      </c>
      <c r="BO7" s="120">
        <f>SUM(DatosGenerales!C356:C364)</f>
        <v>8</v>
      </c>
      <c r="BP7" s="120">
        <f>SUM(DatosGenerales!C286:C288)</f>
        <v>42</v>
      </c>
      <c r="BQ7" s="120">
        <f>SUM(DatosGenerales!C345:C355)</f>
        <v>0</v>
      </c>
      <c r="BR7" s="120">
        <f>SUM(DatosGenerales!C290:C292)</f>
        <v>3</v>
      </c>
      <c r="BS7" s="123">
        <f>SUM(DatosGenerales!C283:C285)</f>
        <v>109</v>
      </c>
      <c r="BT7" s="123">
        <f>SUM(DatosGenerales!C293)</f>
        <v>0</v>
      </c>
      <c r="BU7" s="123">
        <f>SUM(DatosGenerales!C365:C377)</f>
        <v>7</v>
      </c>
      <c r="BY7" s="121">
        <f>DatosGenerales!C246</f>
        <v>5</v>
      </c>
      <c r="BZ7" s="120">
        <f>DatosGenerales!C247</f>
        <v>11</v>
      </c>
      <c r="CA7" s="123">
        <f>DatosGenerales!C248</f>
        <v>17</v>
      </c>
      <c r="CF7" s="121">
        <f>DatosDiscapacidad!C5</f>
        <v>71</v>
      </c>
      <c r="CG7" s="123">
        <f>DatosDiscapacidad!C11</f>
        <v>55</v>
      </c>
      <c r="CM7" s="121">
        <f>DatosGenerales!C40</f>
        <v>717</v>
      </c>
      <c r="CN7" s="123">
        <f>DatosGenerales!C41</f>
        <v>391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124</v>
      </c>
      <c r="BL53" s="131">
        <f>SUM(DatosGenerales!C311,DatosGenerales!C300,DatosGenerales!C309)</f>
        <v>113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6</v>
      </c>
      <c r="BL66" s="131">
        <f>SUM(DatosGenerales!C299:C300)</f>
        <v>126</v>
      </c>
      <c r="BM66" s="131">
        <f>SUM(DatosGenerales!C308:C309)</f>
        <v>105</v>
      </c>
      <c r="BN66" s="131"/>
      <c r="BO66" s="118"/>
      <c r="BP66" s="118"/>
      <c r="BQ66" s="118"/>
      <c r="BR66" s="118"/>
      <c r="BS66" s="118"/>
    </row>
  </sheetData>
  <sheetProtection algorithmName="SHA-512" hashValue="LIxUyhnzuAYIi+EfD4/vuVz3lNiwdH2Y8uypFeLIrzILx8h9GV6AdDrD5E3Q8UCQVcmEkIHzph915DhLLEubHw==" saltValue="E8qIEa7DoEuj3SSxRXHtT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D26A-0B05-415D-BD1C-9366E1E367D5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UwNi7OtPk6K/oPgzJue1uQw1oJbM5cpsZ9/vkaaz3hw3fUBBRNYPY6kg6j13XCxy9HtBkU6BpmlfYu+yOqKZiw==" saltValue="9F0DBwqLCE0uNjBuCkoC5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3E42-682B-4842-9C5B-0F1F83AF1331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25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38</v>
      </c>
    </row>
    <row r="8" spans="1:50" s="118" customFormat="1" ht="14.85" customHeight="1" x14ac:dyDescent="0.25">
      <c r="C8" s="204"/>
      <c r="D8" s="120">
        <f>DatosMenores!C56</f>
        <v>191</v>
      </c>
      <c r="E8" s="120">
        <f>DatosMenores!C57</f>
        <v>43</v>
      </c>
      <c r="F8" s="120">
        <f>DatosMenores!C58</f>
        <v>18</v>
      </c>
      <c r="G8" s="120">
        <f>DatosMenores!C59</f>
        <v>36</v>
      </c>
      <c r="H8" s="119">
        <f>DatosMenores!C60</f>
        <v>10</v>
      </c>
      <c r="I8" s="99"/>
      <c r="L8" s="119">
        <f>DatosMenores!C48</f>
        <v>2</v>
      </c>
      <c r="M8" s="120">
        <f>DatosMenores!C49</f>
        <v>10</v>
      </c>
      <c r="N8" s="120">
        <f>DatosMenores!C50</f>
        <v>38</v>
      </c>
      <c r="O8" s="120">
        <f>DatosMenores!C51</f>
        <v>0</v>
      </c>
      <c r="P8" s="119">
        <f>DatosMenores!C52</f>
        <v>0</v>
      </c>
      <c r="S8" s="119">
        <f>DatosMenores!C28</f>
        <v>38</v>
      </c>
      <c r="T8" s="120">
        <f>SUM(DatosMenores!C29:C32)</f>
        <v>4</v>
      </c>
      <c r="U8" s="120">
        <f>DatosMenores!C33</f>
        <v>1</v>
      </c>
      <c r="V8" s="120">
        <f>DatosMenores!C34</f>
        <v>27</v>
      </c>
      <c r="W8" s="120">
        <f>DatosMenores!C35</f>
        <v>20</v>
      </c>
      <c r="X8" s="120">
        <f>DatosMenores!C36</f>
        <v>0</v>
      </c>
      <c r="Y8" s="120">
        <f>DatosMenores!C38</f>
        <v>7</v>
      </c>
      <c r="Z8" s="120">
        <f>DatosMenores!C37</f>
        <v>5</v>
      </c>
      <c r="AA8" s="119">
        <f>DatosMenores!C39</f>
        <v>9</v>
      </c>
      <c r="AC8" s="101"/>
      <c r="AE8" s="121">
        <f>DatosMenores!C5</f>
        <v>0</v>
      </c>
      <c r="AF8" s="120">
        <f>DatosMenores!C6</f>
        <v>35</v>
      </c>
      <c r="AG8" s="120">
        <f>DatosMenores!C7</f>
        <v>5</v>
      </c>
      <c r="AH8" s="120">
        <f>DatosMenores!C8</f>
        <v>0</v>
      </c>
      <c r="AI8" s="120">
        <f>DatosMenores!C9</f>
        <v>7</v>
      </c>
      <c r="AJ8" s="119">
        <f>DatosMenores!C10</f>
        <v>1</v>
      </c>
      <c r="AK8" s="120">
        <f>DatosMenores!C11</f>
        <v>26</v>
      </c>
      <c r="AL8" s="120">
        <f>DatosMenores!C12</f>
        <v>8</v>
      </c>
      <c r="AM8" s="119">
        <f>DatosMenores!C13</f>
        <v>6</v>
      </c>
      <c r="AN8" s="101"/>
      <c r="AP8" s="121">
        <f>DatosMenores!C69</f>
        <v>38</v>
      </c>
      <c r="AQ8" s="121">
        <f>DatosMenores!C70</f>
        <v>17</v>
      </c>
      <c r="AR8" s="120">
        <f>DatosMenores!C71</f>
        <v>21</v>
      </c>
      <c r="AS8" s="120">
        <f>DatosMenores!C74</f>
        <v>0</v>
      </c>
      <c r="AT8" s="120">
        <f>DatosMenores!C75</f>
        <v>7</v>
      </c>
      <c r="AU8" s="119">
        <f>DatosMenores!C76</f>
        <v>0</v>
      </c>
      <c r="AW8" s="139" t="s">
        <v>1358</v>
      </c>
      <c r="AX8" s="140">
        <f>DatosMenores!C70</f>
        <v>17</v>
      </c>
    </row>
    <row r="9" spans="1:50" ht="14.85" customHeight="1" x14ac:dyDescent="0.25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21</v>
      </c>
    </row>
    <row r="10" spans="1:50" ht="29.85" customHeight="1" x14ac:dyDescent="0.25">
      <c r="C10" s="204"/>
      <c r="D10" s="119">
        <f>DatosMenores!C61</f>
        <v>83</v>
      </c>
      <c r="E10" s="120">
        <f>DatosMenores!C62</f>
        <v>2</v>
      </c>
      <c r="F10" s="123">
        <f>DatosMenores!C63</f>
        <v>7</v>
      </c>
      <c r="G10" s="123">
        <f>DatosMenores!C64</f>
        <v>69</v>
      </c>
      <c r="H10" s="123">
        <f>DatosMenores!C65</f>
        <v>13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25">
      <c r="AE11" s="121">
        <f>DatosMenores!C14</f>
        <v>0</v>
      </c>
      <c r="AF11" s="120">
        <f>DatosMenores!C15</f>
        <v>0</v>
      </c>
      <c r="AG11" s="120">
        <f>DatosMenores!C16</f>
        <v>2</v>
      </c>
      <c r="AH11" s="120">
        <f>DatosMenores!C17</f>
        <v>13</v>
      </c>
      <c r="AI11" s="120">
        <f>DatosMenores!C18</f>
        <v>1</v>
      </c>
      <c r="AJ11" s="120">
        <f>DatosMenores!C20</f>
        <v>3</v>
      </c>
      <c r="AK11" s="120">
        <f>DatosMenores!C21</f>
        <v>0</v>
      </c>
      <c r="AL11" s="119">
        <f>DatosMenores!C19</f>
        <v>44</v>
      </c>
      <c r="AP11" s="121">
        <f>DatosMenores!C78</f>
        <v>0</v>
      </c>
      <c r="AQ11" s="120">
        <f>DatosMenores!C77</f>
        <v>8</v>
      </c>
      <c r="AR11" s="120">
        <f>DatosMenores!C79</f>
        <v>0</v>
      </c>
      <c r="AS11" s="121">
        <f>DatosMenores!C72</f>
        <v>0</v>
      </c>
      <c r="AT11" s="119">
        <f>DatosMenores!C73</f>
        <v>17</v>
      </c>
      <c r="AW11" s="139" t="s">
        <v>1500</v>
      </c>
      <c r="AX11" s="140">
        <f>DatosMenores!C73</f>
        <v>17</v>
      </c>
    </row>
    <row r="12" spans="1:50" ht="12.75" customHeight="1" x14ac:dyDescent="0.25">
      <c r="AW12" s="139" t="s">
        <v>1360</v>
      </c>
      <c r="AX12" s="140">
        <f>DatosMenores!C74</f>
        <v>0</v>
      </c>
    </row>
    <row r="13" spans="1:50" ht="12.75" customHeight="1" x14ac:dyDescent="0.25">
      <c r="AW13" s="139" t="s">
        <v>1021</v>
      </c>
      <c r="AX13" s="140">
        <f>DatosMenores!C75</f>
        <v>7</v>
      </c>
    </row>
    <row r="14" spans="1:50" ht="12.75" customHeight="1" x14ac:dyDescent="0.25">
      <c r="AW14" s="139" t="s">
        <v>1361</v>
      </c>
      <c r="AX14" s="140">
        <f>DatosMenores!C76</f>
        <v>0</v>
      </c>
    </row>
    <row r="15" spans="1:50" ht="12.75" customHeight="1" x14ac:dyDescent="0.25">
      <c r="AW15" s="139" t="s">
        <v>1362</v>
      </c>
      <c r="AX15" s="140">
        <f>DatosMenores!C77</f>
        <v>8</v>
      </c>
    </row>
    <row r="16" spans="1:50" ht="12.75" customHeight="1" x14ac:dyDescent="0.25">
      <c r="AW16" s="139" t="s">
        <v>265</v>
      </c>
      <c r="AX16" s="140">
        <f>DatosMenores!C78</f>
        <v>0</v>
      </c>
    </row>
    <row r="17" spans="49:50" ht="12.75" customHeight="1" x14ac:dyDescent="0.25">
      <c r="AW17" s="139" t="s">
        <v>1363</v>
      </c>
      <c r="AX17" s="140">
        <f>DatosMenores!C79</f>
        <v>0</v>
      </c>
    </row>
  </sheetData>
  <sheetProtection algorithmName="SHA-512" hashValue="eNPXnQD3e1MlPaWCY3F0aoQmeni2Xbl/PgzgFsSwfrMeBNdbuJw6W7IgCvI1k55LFIp1xExx/u3iWAYh58Eb4Q==" saltValue="zhSHJFw72su5jQkU5hj0U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29DF-A678-43A7-AB0E-6DB66CE74AA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0</v>
      </c>
      <c r="F4" s="153" t="s">
        <v>1508</v>
      </c>
      <c r="G4" s="155">
        <f>DatosViolenciaDoméstica!E67</f>
        <v>1</v>
      </c>
      <c r="H4" s="156"/>
    </row>
    <row r="5" spans="1:30" x14ac:dyDescent="0.2">
      <c r="C5" s="153" t="s">
        <v>13</v>
      </c>
      <c r="D5" s="154">
        <f>DatosViolenciaDoméstica!C6</f>
        <v>46</v>
      </c>
      <c r="F5" s="153" t="s">
        <v>1509</v>
      </c>
      <c r="G5" s="157">
        <f>DatosViolenciaDoméstica!F67</f>
        <v>1</v>
      </c>
      <c r="H5" s="156"/>
    </row>
    <row r="6" spans="1:30" x14ac:dyDescent="0.2">
      <c r="C6" s="153" t="s">
        <v>1510</v>
      </c>
      <c r="D6" s="154">
        <f>DatosViolenciaDoméstica!C7</f>
        <v>23</v>
      </c>
    </row>
    <row r="7" spans="1:30" x14ac:dyDescent="0.2">
      <c r="C7" s="153" t="s">
        <v>60</v>
      </c>
      <c r="D7" s="154">
        <f>DatosViolenciaDoméstica!C8</f>
        <v>0</v>
      </c>
    </row>
    <row r="8" spans="1:30" x14ac:dyDescent="0.2">
      <c r="C8" s="153" t="s">
        <v>1511</v>
      </c>
      <c r="D8" s="154">
        <f>DatosViolenciaDoméstica!C9</f>
        <v>0</v>
      </c>
    </row>
    <row r="9" spans="1:30" x14ac:dyDescent="0.2">
      <c r="C9" s="153" t="s">
        <v>1512</v>
      </c>
      <c r="D9" s="154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h799jKLJUx819dbvxHS0iBSygOfALSTeCQtgJd0pKmWXI6YWeeBAewZzJh++acisycmFMaq03vHYxAfIJMrWNA==" saltValue="mbBo2lO1jW5OaPlUNlGaB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DC95-0A53-4B44-8E70-9186A8965032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236</v>
      </c>
      <c r="F4" s="153" t="s">
        <v>1508</v>
      </c>
      <c r="G4" s="155">
        <f>DatosViolenciaGénero!E82</f>
        <v>22</v>
      </c>
      <c r="H4" s="156"/>
    </row>
    <row r="5" spans="1:30" x14ac:dyDescent="0.2">
      <c r="C5" s="153" t="s">
        <v>40</v>
      </c>
      <c r="D5" s="154">
        <f>DatosViolenciaGénero!C5</f>
        <v>6</v>
      </c>
      <c r="F5" s="153" t="s">
        <v>1509</v>
      </c>
      <c r="G5" s="155">
        <f>DatosViolenciaGénero!F82</f>
        <v>12</v>
      </c>
      <c r="H5" s="156"/>
    </row>
    <row r="6" spans="1:30" x14ac:dyDescent="0.2">
      <c r="C6" s="153" t="s">
        <v>1510</v>
      </c>
      <c r="D6" s="163">
        <f>DatosViolenciaGénero!C8</f>
        <v>101</v>
      </c>
    </row>
    <row r="7" spans="1:30" x14ac:dyDescent="0.2">
      <c r="C7" s="153" t="s">
        <v>60</v>
      </c>
      <c r="D7" s="163">
        <f>DatosViolenciaGénero!C9</f>
        <v>1</v>
      </c>
    </row>
    <row r="8" spans="1:30" x14ac:dyDescent="0.2">
      <c r="C8" s="153" t="s">
        <v>1514</v>
      </c>
      <c r="D8" s="154">
        <f>DatosViolenciaGénero!C11</f>
        <v>0</v>
      </c>
    </row>
    <row r="9" spans="1:30" x14ac:dyDescent="0.2">
      <c r="C9" s="153" t="s">
        <v>1515</v>
      </c>
      <c r="D9" s="154">
        <f>DatosViolenciaGénero!C12</f>
        <v>0</v>
      </c>
    </row>
    <row r="10" spans="1:30" x14ac:dyDescent="0.2">
      <c r="C10" s="153" t="s">
        <v>1507</v>
      </c>
      <c r="D10" s="163">
        <f>DatosViolenciaGénero!C6</f>
        <v>1</v>
      </c>
    </row>
    <row r="11" spans="1:30" x14ac:dyDescent="0.2">
      <c r="C11" s="153" t="s">
        <v>1511</v>
      </c>
      <c r="D11" s="163">
        <f>DatosViolenciaGénero!C10</f>
        <v>1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6yvPmyioheM6F/f/kFaNXfMkAEQmAsfQHM8wMB/652WDaApgVwYmvbv7NiC9xV8OWAYu1YGSISzgS+LRyrG7mw==" saltValue="GA+nYUw455+gUILWkNJkf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B2C8-7A0A-4319-8350-D8489A940761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9dxBU9Kmb2ic90HhKU2yNHLf0Yz/riMG2Itwq7ieQGss0BaLsy6zhGEhqCctJCyrL7RFW+oHd921Mc6zt4Kbrw==" saltValue="mxQzpQt7RPQ181qnGKwAz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A6B4-7386-41A2-B6C0-FEFD30F0A2CC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0+y+qWEQTF+BHX3bg2gn04LqtqR0sntnexrT7YsXO/MVIZ93VuVnTQz0drsxkquUykUIGHl+ot2PMKGkh3nM5Q==" saltValue="do9EaSDlEKaOSik1XBYwE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5114-41EA-41FE-BCF0-FB2BC509617D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">
      <c r="M6" s="168">
        <f>DatosMedioAmbiente!C53</f>
        <v>0</v>
      </c>
      <c r="N6" s="168">
        <f>DatosMedioAmbiente!C55</f>
        <v>1</v>
      </c>
      <c r="O6" s="168">
        <f>DatosMedioAmbiente!C57</f>
        <v>0</v>
      </c>
      <c r="P6" s="168">
        <f>DatosMedioAmbiente!C59</f>
        <v>1</v>
      </c>
      <c r="Q6" s="168">
        <f>DatosMedioAmbiente!C61</f>
        <v>0</v>
      </c>
      <c r="R6" s="168">
        <f>DatosMedioAmbiente!C63</f>
        <v>0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0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xYOhubGOp2hV6s7sAXP04Lc7Ca5bdSpBF1eWqjGlPJ6WTM289YDPp+KAQhA/s7K+YKBDW8mUKVTfJzLWaHLseg==" saltValue="G3ot6m1Q224pIwpe0RUW8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B502-5A89-47F4-89B1-1F8CE2BA7AAC}">
  <dimension ref="A1:BI13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1343</v>
      </c>
      <c r="G2" s="83" t="s">
        <v>1334</v>
      </c>
      <c r="H2" s="83" t="s">
        <v>1333</v>
      </c>
      <c r="I2" s="83" t="s">
        <v>1319</v>
      </c>
      <c r="J2" s="83" t="s">
        <v>975</v>
      </c>
      <c r="K2" s="83" t="s">
        <v>1319</v>
      </c>
      <c r="L2" s="83" t="s">
        <v>1319</v>
      </c>
      <c r="M2" s="83" t="s">
        <v>1319</v>
      </c>
      <c r="O2" s="83" t="s">
        <v>975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1132</v>
      </c>
      <c r="AB2" s="83" t="s">
        <v>1131</v>
      </c>
      <c r="AC2" s="83" t="s">
        <v>1138</v>
      </c>
      <c r="AD2" s="83" t="s">
        <v>647</v>
      </c>
      <c r="AE2" s="83" t="s">
        <v>1185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649</v>
      </c>
      <c r="AO2" s="83" t="s">
        <v>649</v>
      </c>
      <c r="AT2" s="83" t="s">
        <v>649</v>
      </c>
      <c r="AV2" s="83" t="s">
        <v>647</v>
      </c>
      <c r="AW2" s="83" t="s">
        <v>1185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334</v>
      </c>
      <c r="BE2" s="83" t="s">
        <v>1357</v>
      </c>
      <c r="BH2" s="83" t="s">
        <v>1144</v>
      </c>
      <c r="BI2" s="83" t="s">
        <v>1148</v>
      </c>
    </row>
    <row r="3" spans="1:61" x14ac:dyDescent="0.2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111</v>
      </c>
      <c r="G3" s="83" t="s">
        <v>111</v>
      </c>
      <c r="H3" s="83" t="s">
        <v>1334</v>
      </c>
      <c r="I3" s="83" t="s">
        <v>1320</v>
      </c>
      <c r="J3" s="83" t="s">
        <v>1337</v>
      </c>
      <c r="K3" s="83" t="s">
        <v>1320</v>
      </c>
      <c r="L3" s="83" t="s">
        <v>1320</v>
      </c>
      <c r="M3" s="83" t="s">
        <v>1336</v>
      </c>
      <c r="O3" s="83" t="s">
        <v>1334</v>
      </c>
      <c r="P3" s="83" t="s">
        <v>1321</v>
      </c>
      <c r="Q3" s="83" t="s">
        <v>1321</v>
      </c>
      <c r="R3" s="83" t="s">
        <v>1042</v>
      </c>
      <c r="S3" s="83" t="s">
        <v>1321</v>
      </c>
      <c r="T3" s="83" t="s">
        <v>1321</v>
      </c>
      <c r="V3" s="83" t="s">
        <v>30</v>
      </c>
      <c r="W3" s="83" t="s">
        <v>114</v>
      </c>
      <c r="AB3" s="83" t="s">
        <v>1132</v>
      </c>
      <c r="AC3" s="83" t="s">
        <v>1139</v>
      </c>
      <c r="AD3" s="83" t="s">
        <v>649</v>
      </c>
      <c r="AF3" s="83" t="s">
        <v>1194</v>
      </c>
      <c r="AI3" s="83" t="s">
        <v>230</v>
      </c>
      <c r="AL3" s="83" t="s">
        <v>649</v>
      </c>
      <c r="AM3" s="83" t="s">
        <v>649</v>
      </c>
      <c r="AN3" s="83" t="s">
        <v>651</v>
      </c>
      <c r="AO3" s="83" t="s">
        <v>651</v>
      </c>
      <c r="AT3" s="83" t="s">
        <v>657</v>
      </c>
      <c r="AV3" s="83" t="s">
        <v>649</v>
      </c>
      <c r="AW3" s="83" t="s">
        <v>1187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961</v>
      </c>
      <c r="BE3" s="83" t="s">
        <v>1358</v>
      </c>
      <c r="BI3" s="83" t="s">
        <v>1149</v>
      </c>
    </row>
    <row r="4" spans="1:61" x14ac:dyDescent="0.2">
      <c r="A4" s="83" t="s">
        <v>1456</v>
      </c>
      <c r="B4" s="83" t="s">
        <v>109</v>
      </c>
      <c r="C4" s="83" t="s">
        <v>1438</v>
      </c>
      <c r="D4" s="83" t="s">
        <v>1321</v>
      </c>
      <c r="E4" s="83" t="s">
        <v>1321</v>
      </c>
      <c r="H4" s="83" t="s">
        <v>111</v>
      </c>
      <c r="I4" s="83" t="s">
        <v>975</v>
      </c>
      <c r="J4" s="83" t="s">
        <v>111</v>
      </c>
      <c r="K4" s="83" t="s">
        <v>1323</v>
      </c>
      <c r="L4" s="83" t="s">
        <v>1321</v>
      </c>
      <c r="O4" s="83" t="s">
        <v>111</v>
      </c>
      <c r="P4" s="83" t="s">
        <v>1371</v>
      </c>
      <c r="Q4" s="83" t="s">
        <v>1368</v>
      </c>
      <c r="R4" s="83" t="s">
        <v>1043</v>
      </c>
      <c r="S4" s="83" t="s">
        <v>1367</v>
      </c>
      <c r="T4" s="83" t="s">
        <v>1368</v>
      </c>
      <c r="V4" s="83" t="s">
        <v>31</v>
      </c>
      <c r="W4" s="83" t="s">
        <v>1463</v>
      </c>
      <c r="AC4" s="83" t="s">
        <v>1140</v>
      </c>
      <c r="AD4" s="83" t="s">
        <v>651</v>
      </c>
      <c r="AF4" s="83" t="s">
        <v>1127</v>
      </c>
      <c r="AI4" s="83" t="s">
        <v>242</v>
      </c>
      <c r="AL4" s="83" t="s">
        <v>651</v>
      </c>
      <c r="AM4" s="83" t="s">
        <v>651</v>
      </c>
      <c r="AN4" s="83" t="s">
        <v>657</v>
      </c>
      <c r="AO4" s="83" t="s">
        <v>655</v>
      </c>
      <c r="AV4" s="83" t="s">
        <v>651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963</v>
      </c>
      <c r="BE4" s="83" t="s">
        <v>1359</v>
      </c>
    </row>
    <row r="5" spans="1:61" x14ac:dyDescent="0.2">
      <c r="A5" s="83" t="s">
        <v>1031</v>
      </c>
      <c r="B5" s="83" t="s">
        <v>110</v>
      </c>
      <c r="C5" s="83" t="s">
        <v>174</v>
      </c>
      <c r="D5" s="83" t="s">
        <v>975</v>
      </c>
      <c r="E5" s="83" t="s">
        <v>1323</v>
      </c>
      <c r="I5" s="83" t="s">
        <v>1333</v>
      </c>
      <c r="L5" s="83" t="s">
        <v>1323</v>
      </c>
      <c r="Q5" s="83" t="s">
        <v>1371</v>
      </c>
      <c r="R5" s="83" t="s">
        <v>1044</v>
      </c>
      <c r="S5" s="83" t="s">
        <v>1368</v>
      </c>
      <c r="T5" s="83" t="s">
        <v>1371</v>
      </c>
      <c r="V5" s="83" t="s">
        <v>32</v>
      </c>
      <c r="AC5" s="83" t="s">
        <v>1141</v>
      </c>
      <c r="AD5" s="83" t="s">
        <v>655</v>
      </c>
      <c r="AF5" s="83" t="s">
        <v>1195</v>
      </c>
      <c r="AI5" s="83" t="s">
        <v>243</v>
      </c>
      <c r="AL5" s="83" t="s">
        <v>655</v>
      </c>
      <c r="AM5" s="83" t="s">
        <v>655</v>
      </c>
      <c r="AO5" s="83" t="s">
        <v>657</v>
      </c>
      <c r="AV5" s="83" t="s">
        <v>655</v>
      </c>
      <c r="AY5" s="83" t="s">
        <v>1006</v>
      </c>
      <c r="AZ5" s="83" t="s">
        <v>1012</v>
      </c>
      <c r="BC5" s="83" t="s">
        <v>986</v>
      </c>
      <c r="BD5" s="83" t="s">
        <v>964</v>
      </c>
      <c r="BE5" s="83" t="s">
        <v>1500</v>
      </c>
    </row>
    <row r="6" spans="1:61" x14ac:dyDescent="0.2">
      <c r="C6" s="83" t="s">
        <v>1439</v>
      </c>
      <c r="D6" s="83" t="s">
        <v>1334</v>
      </c>
      <c r="E6" s="83" t="s">
        <v>975</v>
      </c>
      <c r="I6" s="83" t="s">
        <v>1334</v>
      </c>
      <c r="R6" s="83" t="s">
        <v>1045</v>
      </c>
      <c r="S6" s="83" t="s">
        <v>1371</v>
      </c>
      <c r="V6" s="83" t="s">
        <v>33</v>
      </c>
      <c r="AD6" s="83" t="s">
        <v>657</v>
      </c>
      <c r="AI6" s="83" t="s">
        <v>111</v>
      </c>
      <c r="AL6" s="83" t="s">
        <v>657</v>
      </c>
      <c r="AM6" s="83" t="s">
        <v>657</v>
      </c>
      <c r="AV6" s="83" t="s">
        <v>657</v>
      </c>
      <c r="AY6" s="83" t="s">
        <v>1007</v>
      </c>
      <c r="AZ6" s="83" t="s">
        <v>1007</v>
      </c>
      <c r="BC6" s="83" t="s">
        <v>987</v>
      </c>
      <c r="BD6" s="83" t="s">
        <v>965</v>
      </c>
      <c r="BE6" s="83" t="s">
        <v>1021</v>
      </c>
    </row>
    <row r="7" spans="1:61" x14ac:dyDescent="0.2">
      <c r="C7" s="83" t="s">
        <v>1440</v>
      </c>
      <c r="D7" s="83" t="s">
        <v>1337</v>
      </c>
      <c r="E7" s="83" t="s">
        <v>1333</v>
      </c>
      <c r="I7" s="83" t="s">
        <v>1337</v>
      </c>
      <c r="R7" s="83" t="s">
        <v>1046</v>
      </c>
      <c r="AD7" s="83" t="s">
        <v>659</v>
      </c>
      <c r="BC7" s="83" t="s">
        <v>1497</v>
      </c>
      <c r="BD7" s="83" t="s">
        <v>518</v>
      </c>
      <c r="BE7" s="83" t="s">
        <v>1362</v>
      </c>
    </row>
    <row r="8" spans="1:61" x14ac:dyDescent="0.2">
      <c r="C8" s="83" t="s">
        <v>209</v>
      </c>
      <c r="D8" s="83" t="s">
        <v>1343</v>
      </c>
      <c r="E8" s="83" t="s">
        <v>1337</v>
      </c>
      <c r="I8" s="83" t="s">
        <v>1339</v>
      </c>
      <c r="R8" s="83" t="s">
        <v>1047</v>
      </c>
      <c r="BC8" s="83" t="s">
        <v>989</v>
      </c>
      <c r="BD8" s="83" t="s">
        <v>966</v>
      </c>
    </row>
    <row r="9" spans="1:61" x14ac:dyDescent="0.2">
      <c r="C9" s="83" t="s">
        <v>1442</v>
      </c>
      <c r="D9" s="83" t="s">
        <v>111</v>
      </c>
      <c r="E9" s="83" t="s">
        <v>1339</v>
      </c>
      <c r="I9" s="83" t="s">
        <v>111</v>
      </c>
      <c r="R9" s="83" t="s">
        <v>1049</v>
      </c>
      <c r="BC9" s="83" t="s">
        <v>977</v>
      </c>
      <c r="BD9" s="83" t="s">
        <v>968</v>
      </c>
    </row>
    <row r="10" spans="1:61" x14ac:dyDescent="0.2">
      <c r="C10" s="83" t="s">
        <v>289</v>
      </c>
      <c r="E10" s="83" t="s">
        <v>1343</v>
      </c>
      <c r="BD10" s="83" t="s">
        <v>969</v>
      </c>
    </row>
    <row r="11" spans="1:61" x14ac:dyDescent="0.2">
      <c r="BD11" s="83" t="s">
        <v>970</v>
      </c>
    </row>
    <row r="12" spans="1:61" x14ac:dyDescent="0.2">
      <c r="BD12" s="83" t="s">
        <v>111</v>
      </c>
    </row>
    <row r="13" spans="1:61" x14ac:dyDescent="0.2">
      <c r="BD13" s="83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1360-354C-47A6-93C5-DCB001E4F117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SUM(DatosViolenciaGénero!C63:C69)</f>
        <v>193</v>
      </c>
      <c r="D4" s="91">
        <f>SUM(DatosViolenciaGénero!D63:D69)</f>
        <v>101</v>
      </c>
    </row>
    <row r="5" spans="2:4" x14ac:dyDescent="0.2">
      <c r="B5" s="90" t="s">
        <v>1321</v>
      </c>
      <c r="C5" s="91">
        <f>SUM(DatosViolenciaGénero!C70:C73)</f>
        <v>51</v>
      </c>
      <c r="D5" s="91">
        <f>SUM(DatosViolenciaGénero!D70:D73)</f>
        <v>22</v>
      </c>
    </row>
    <row r="6" spans="2:4" ht="12.75" customHeight="1" x14ac:dyDescent="0.2">
      <c r="B6" s="90" t="s">
        <v>1367</v>
      </c>
      <c r="C6" s="91">
        <f>DatosViolenciaGénero!C74</f>
        <v>2</v>
      </c>
      <c r="D6" s="91">
        <f>DatosViolenciaGénero!D74</f>
        <v>0</v>
      </c>
    </row>
    <row r="7" spans="2:4" ht="12.75" customHeight="1" x14ac:dyDescent="0.2">
      <c r="B7" s="90" t="s">
        <v>1368</v>
      </c>
      <c r="C7" s="91">
        <f>SUM(DatosViolenciaGénero!C75:C77)</f>
        <v>1</v>
      </c>
      <c r="D7" s="91">
        <f>SUM(DatosViolenciaGénero!D75:D77)</f>
        <v>1</v>
      </c>
    </row>
    <row r="8" spans="2:4" ht="12.75" customHeight="1" x14ac:dyDescent="0.2">
      <c r="B8" s="90" t="s">
        <v>1369</v>
      </c>
      <c r="C8" s="91">
        <f>DatosViolenciaGénero!C81</f>
        <v>0</v>
      </c>
      <c r="D8" s="91">
        <f>DatosViolenciaGénero!D81</f>
        <v>0</v>
      </c>
    </row>
    <row r="9" spans="2:4" ht="12.75" customHeight="1" x14ac:dyDescent="0.2">
      <c r="B9" s="90" t="s">
        <v>1370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">
      <c r="B10" s="90" t="s">
        <v>1371</v>
      </c>
      <c r="C10" s="91">
        <f>SUM(DatosViolenciaGénero!C79:C80)</f>
        <v>55</v>
      </c>
      <c r="D10" s="91">
        <f>SUM(DatosViolenciaGénero!D79:D80)</f>
        <v>47</v>
      </c>
    </row>
    <row r="14" spans="2:4" ht="12.95" customHeight="1" thickTop="1" thickBot="1" x14ac:dyDescent="0.25">
      <c r="B14" s="211" t="s">
        <v>1375</v>
      </c>
      <c r="C14" s="211"/>
    </row>
    <row r="15" spans="2:4" ht="13.5" thickTop="1" x14ac:dyDescent="0.2">
      <c r="B15" s="92" t="s">
        <v>1373</v>
      </c>
      <c r="C15" s="93">
        <f>DatosViolenciaGénero!C38</f>
        <v>26</v>
      </c>
    </row>
    <row r="16" spans="2:4" ht="13.5" thickBot="1" x14ac:dyDescent="0.25">
      <c r="B16" s="94" t="s">
        <v>1374</v>
      </c>
      <c r="C16" s="95">
        <f>DatosViolenciaGénero!C39</f>
        <v>74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F0BA-F11B-41D3-8959-3C4EB5B7F5A2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SUM(DatosViolenciaDoméstica!C48:C54)</f>
        <v>27</v>
      </c>
      <c r="D4" s="91">
        <f>SUM(DatosViolenciaDoméstica!D48:D54)</f>
        <v>14</v>
      </c>
    </row>
    <row r="5" spans="2:4" x14ac:dyDescent="0.2">
      <c r="B5" s="90" t="s">
        <v>1321</v>
      </c>
      <c r="C5" s="91">
        <f>SUM(DatosViolenciaDoméstica!C55:C58)</f>
        <v>11</v>
      </c>
      <c r="D5" s="91">
        <f>SUM(DatosViolenciaDoméstica!D55:D58)</f>
        <v>6</v>
      </c>
    </row>
    <row r="6" spans="2:4" ht="12.75" customHeight="1" x14ac:dyDescent="0.2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1368</v>
      </c>
      <c r="C7" s="91">
        <f>SUM(DatosViolenciaDoméstica!C60:C62)</f>
        <v>0</v>
      </c>
      <c r="D7" s="91">
        <f>SUM(DatosViolenciaDoméstica!D60:D62)</f>
        <v>1</v>
      </c>
    </row>
    <row r="8" spans="2:4" ht="12.75" customHeight="1" x14ac:dyDescent="0.2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1371</v>
      </c>
      <c r="C10" s="91">
        <f>SUM(DatosViolenciaDoméstica!C64:C65)</f>
        <v>4</v>
      </c>
      <c r="D10" s="91">
        <f>SUM(DatosViolenciaDoméstica!D64:D65)</f>
        <v>6</v>
      </c>
    </row>
    <row r="14" spans="2:4" ht="12.95" customHeight="1" thickTop="1" thickBot="1" x14ac:dyDescent="0.25">
      <c r="B14" s="211" t="s">
        <v>1372</v>
      </c>
      <c r="C14" s="211"/>
    </row>
    <row r="15" spans="2:4" ht="13.5" thickTop="1" x14ac:dyDescent="0.2">
      <c r="B15" s="92" t="s">
        <v>1373</v>
      </c>
      <c r="C15" s="93">
        <f>DatosViolenciaDoméstica!C33</f>
        <v>3</v>
      </c>
    </row>
    <row r="16" spans="2:4" ht="13.5" thickBot="1" x14ac:dyDescent="0.25">
      <c r="B16" s="94" t="s">
        <v>1374</v>
      </c>
      <c r="C16" s="95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91E7-42FE-4B98-93A8-E8CFFD98F284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2" t="s">
        <v>1356</v>
      </c>
      <c r="C3" s="212"/>
    </row>
    <row r="4" spans="2:3" x14ac:dyDescent="0.2">
      <c r="B4" s="84" t="s">
        <v>1357</v>
      </c>
      <c r="C4" s="85">
        <f>DatosMenores!C69</f>
        <v>38</v>
      </c>
    </row>
    <row r="5" spans="2:3" x14ac:dyDescent="0.2">
      <c r="B5" s="84" t="s">
        <v>1358</v>
      </c>
      <c r="C5" s="86">
        <f>DatosMenores!C70</f>
        <v>17</v>
      </c>
    </row>
    <row r="6" spans="2:3" x14ac:dyDescent="0.2">
      <c r="B6" s="84" t="s">
        <v>1359</v>
      </c>
      <c r="C6" s="86">
        <f>DatosMenores!C71</f>
        <v>21</v>
      </c>
    </row>
    <row r="7" spans="2:3" ht="25.5" x14ac:dyDescent="0.2">
      <c r="B7" s="84" t="s">
        <v>1360</v>
      </c>
      <c r="C7" s="86">
        <f>DatosMenores!C74</f>
        <v>0</v>
      </c>
    </row>
    <row r="8" spans="2:3" ht="25.5" x14ac:dyDescent="0.2">
      <c r="B8" s="84" t="s">
        <v>1021</v>
      </c>
      <c r="C8" s="86">
        <f>DatosMenores!C75</f>
        <v>7</v>
      </c>
    </row>
    <row r="9" spans="2:3" ht="25.5" x14ac:dyDescent="0.2">
      <c r="B9" s="84" t="s">
        <v>1361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0</v>
      </c>
    </row>
    <row r="11" spans="2:3" x14ac:dyDescent="0.2">
      <c r="B11" s="84" t="s">
        <v>1362</v>
      </c>
      <c r="C11" s="86">
        <f>DatosMenores!C77</f>
        <v>8</v>
      </c>
    </row>
    <row r="12" spans="2:3" x14ac:dyDescent="0.2">
      <c r="B12" s="84" t="s">
        <v>1363</v>
      </c>
      <c r="C12" s="86">
        <f>DatosMenores!C79</f>
        <v>0</v>
      </c>
    </row>
    <row r="13" spans="2:3" ht="25.5" x14ac:dyDescent="0.2">
      <c r="B13" s="84" t="s">
        <v>1364</v>
      </c>
      <c r="C13" s="86">
        <f>DatosMenores!C72</f>
        <v>0</v>
      </c>
    </row>
    <row r="14" spans="2:3" ht="25.5" x14ac:dyDescent="0.2">
      <c r="B14" s="84" t="s">
        <v>1365</v>
      </c>
      <c r="C14" s="86">
        <f>DatosMenores!C73</f>
        <v>17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14A0-6208-4AC3-8EB9-72897062C4C1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1308</v>
      </c>
    </row>
    <row r="4" spans="2:13" ht="39" thickBot="1" x14ac:dyDescent="0.25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15" customHeight="1" x14ac:dyDescent="0.2">
      <c r="B11" s="213" t="s">
        <v>1319</v>
      </c>
      <c r="C11" s="213"/>
      <c r="D11" s="68">
        <f>DatosDelitos!C5+DatosDelitos!C13-DatosDelitos!C17</f>
        <v>1943</v>
      </c>
      <c r="E11" s="69">
        <f>DatosDelitos!H5+DatosDelitos!H13-DatosDelitos!H17</f>
        <v>85</v>
      </c>
      <c r="F11" s="69">
        <f>DatosDelitos!I5+DatosDelitos!I13-DatosDelitos!I17</f>
        <v>33</v>
      </c>
      <c r="G11" s="69">
        <f>DatosDelitos!J5+DatosDelitos!J13-DatosDelitos!J17</f>
        <v>2</v>
      </c>
      <c r="H11" s="70">
        <f>DatosDelitos!K5+DatosDelitos!K13-DatosDelitos!K17</f>
        <v>2</v>
      </c>
      <c r="I11" s="70">
        <f>DatosDelitos!L5+DatosDelitos!L13-DatosDelitos!L17</f>
        <v>1</v>
      </c>
      <c r="J11" s="70">
        <f>DatosDelitos!M5+DatosDelitos!M13-DatosDelitos!M17</f>
        <v>0</v>
      </c>
      <c r="K11" s="70">
        <f>DatosDelitos!O5+DatosDelitos!O13-DatosDelitos!O17</f>
        <v>4</v>
      </c>
      <c r="L11" s="71">
        <f>DatosDelitos!P5+DatosDelitos!P13-DatosDelitos!P17</f>
        <v>24</v>
      </c>
    </row>
    <row r="12" spans="2:13" ht="13.15" customHeight="1" x14ac:dyDescent="0.2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4" t="s">
        <v>347</v>
      </c>
      <c r="C13" s="214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4" t="s">
        <v>1320</v>
      </c>
      <c r="C15" s="214"/>
      <c r="D15" s="72">
        <f>DatosDelitos!C17+DatosDelitos!C44</f>
        <v>385</v>
      </c>
      <c r="E15" s="73">
        <f>DatosDelitos!H17+DatosDelitos!H44</f>
        <v>161</v>
      </c>
      <c r="F15" s="73">
        <f>DatosDelitos!I16+DatosDelitos!I44</f>
        <v>32</v>
      </c>
      <c r="G15" s="73">
        <f>DatosDelitos!J17+DatosDelitos!J44</f>
        <v>1</v>
      </c>
      <c r="H15" s="73">
        <f>DatosDelitos!K17+DatosDelitos!K44</f>
        <v>2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2</v>
      </c>
      <c r="L15" s="74">
        <f>DatosDelitos!P17+DatosDelitos!P44</f>
        <v>38</v>
      </c>
    </row>
    <row r="16" spans="2:13" ht="13.15" customHeight="1" x14ac:dyDescent="0.2">
      <c r="B16" s="214" t="s">
        <v>1321</v>
      </c>
      <c r="C16" s="214"/>
      <c r="D16" s="72">
        <f>DatosDelitos!C30</f>
        <v>346</v>
      </c>
      <c r="E16" s="73">
        <f>DatosDelitos!H30</f>
        <v>40</v>
      </c>
      <c r="F16" s="73">
        <f>DatosDelitos!I30</f>
        <v>50</v>
      </c>
      <c r="G16" s="73">
        <f>DatosDelitos!J30</f>
        <v>0</v>
      </c>
      <c r="H16" s="73">
        <f>DatosDelitos!K30</f>
        <v>1</v>
      </c>
      <c r="I16" s="73">
        <f>DatosDelitos!L30</f>
        <v>0</v>
      </c>
      <c r="J16" s="73">
        <f>DatosDelitos!M30</f>
        <v>0</v>
      </c>
      <c r="K16" s="73">
        <f>DatosDelitos!O30</f>
        <v>1</v>
      </c>
      <c r="L16" s="74">
        <f>DatosDelitos!P30</f>
        <v>27</v>
      </c>
    </row>
    <row r="17" spans="2:12" ht="13.15" customHeight="1" x14ac:dyDescent="0.2">
      <c r="B17" s="215" t="s">
        <v>1322</v>
      </c>
      <c r="C17" s="215"/>
      <c r="D17" s="72">
        <f>DatosDelitos!C42-DatosDelitos!C44</f>
        <v>8</v>
      </c>
      <c r="E17" s="73">
        <f>DatosDelitos!H42-DatosDelitos!H44</f>
        <v>2</v>
      </c>
      <c r="F17" s="73">
        <f>DatosDelitos!I42-DatosDelitos!I44</f>
        <v>1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15" customHeight="1" x14ac:dyDescent="0.2">
      <c r="B18" s="214" t="s">
        <v>1323</v>
      </c>
      <c r="C18" s="214"/>
      <c r="D18" s="72">
        <f>DatosDelitos!C50</f>
        <v>57</v>
      </c>
      <c r="E18" s="73">
        <f>DatosDelitos!H50</f>
        <v>18</v>
      </c>
      <c r="F18" s="73">
        <f>DatosDelitos!I50</f>
        <v>6</v>
      </c>
      <c r="G18" s="73">
        <f>DatosDelitos!J50</f>
        <v>3</v>
      </c>
      <c r="H18" s="73">
        <f>DatosDelitos!K50</f>
        <v>2</v>
      </c>
      <c r="I18" s="73">
        <f>DatosDelitos!L50</f>
        <v>0</v>
      </c>
      <c r="J18" s="73">
        <f>DatosDelitos!M50</f>
        <v>0</v>
      </c>
      <c r="K18" s="73">
        <f>DatosDelitos!O50</f>
        <v>1</v>
      </c>
      <c r="L18" s="74">
        <f>DatosDelitos!P50</f>
        <v>9</v>
      </c>
    </row>
    <row r="19" spans="2:12" ht="13.15" customHeight="1" x14ac:dyDescent="0.2">
      <c r="B19" s="214" t="s">
        <v>1324</v>
      </c>
      <c r="C19" s="214"/>
      <c r="D19" s="72">
        <f>DatosDelitos!C72</f>
        <v>1</v>
      </c>
      <c r="E19" s="73">
        <f>DatosDelitos!H72</f>
        <v>2</v>
      </c>
      <c r="F19" s="73">
        <f>DatosDelitos!I72</f>
        <v>1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">
      <c r="B20" s="214" t="s">
        <v>1325</v>
      </c>
      <c r="C20" s="214"/>
      <c r="D20" s="72">
        <f>DatosDelitos!C74</f>
        <v>14</v>
      </c>
      <c r="E20" s="73">
        <f>DatosDelitos!H74</f>
        <v>4</v>
      </c>
      <c r="F20" s="73">
        <f>DatosDelitos!I74</f>
        <v>3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0</v>
      </c>
    </row>
    <row r="21" spans="2:12" ht="13.15" customHeight="1" x14ac:dyDescent="0.2">
      <c r="B21" s="215" t="s">
        <v>1326</v>
      </c>
      <c r="C21" s="215"/>
      <c r="D21" s="72">
        <f>DatosDelitos!C82</f>
        <v>36</v>
      </c>
      <c r="E21" s="73">
        <f>DatosDelitos!H82</f>
        <v>2</v>
      </c>
      <c r="F21" s="73">
        <f>DatosDelitos!I82</f>
        <v>1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2</v>
      </c>
    </row>
    <row r="22" spans="2:12" ht="13.15" customHeight="1" x14ac:dyDescent="0.2">
      <c r="B22" s="214" t="s">
        <v>1327</v>
      </c>
      <c r="C22" s="214"/>
      <c r="D22" s="72">
        <f>DatosDelitos!C85</f>
        <v>73</v>
      </c>
      <c r="E22" s="73">
        <f>DatosDelitos!H85</f>
        <v>15</v>
      </c>
      <c r="F22" s="73">
        <f>DatosDelitos!I85</f>
        <v>8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5</v>
      </c>
    </row>
    <row r="23" spans="2:12" ht="13.15" customHeight="1" x14ac:dyDescent="0.2">
      <c r="B23" s="214" t="s">
        <v>975</v>
      </c>
      <c r="C23" s="214"/>
      <c r="D23" s="72">
        <f>DatosDelitos!C97</f>
        <v>1116</v>
      </c>
      <c r="E23" s="73">
        <f>DatosDelitos!H97</f>
        <v>291</v>
      </c>
      <c r="F23" s="73">
        <f>DatosDelitos!I97</f>
        <v>135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6</v>
      </c>
      <c r="L23" s="74">
        <f>DatosDelitos!P97</f>
        <v>56</v>
      </c>
    </row>
    <row r="24" spans="2:12" ht="27" customHeight="1" x14ac:dyDescent="0.2">
      <c r="B24" s="214" t="s">
        <v>1328</v>
      </c>
      <c r="C24" s="214"/>
      <c r="D24" s="72">
        <f>DatosDelitos!C131</f>
        <v>2</v>
      </c>
      <c r="E24" s="73">
        <f>DatosDelitos!H131</f>
        <v>2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15" customHeight="1" x14ac:dyDescent="0.2">
      <c r="B25" s="214" t="s">
        <v>1329</v>
      </c>
      <c r="C25" s="214"/>
      <c r="D25" s="72">
        <f>DatosDelitos!C137</f>
        <v>10</v>
      </c>
      <c r="E25" s="73">
        <f>DatosDelitos!H137</f>
        <v>2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</v>
      </c>
    </row>
    <row r="26" spans="2:12" ht="13.15" customHeight="1" x14ac:dyDescent="0.2">
      <c r="B26" s="215" t="s">
        <v>1330</v>
      </c>
      <c r="C26" s="215"/>
      <c r="D26" s="72">
        <f>DatosDelitos!C144</f>
        <v>0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">
      <c r="B27" s="214" t="s">
        <v>1331</v>
      </c>
      <c r="C27" s="214"/>
      <c r="D27" s="72">
        <f>DatosDelitos!C147</f>
        <v>20</v>
      </c>
      <c r="E27" s="73">
        <f>DatosDelitos!H147</f>
        <v>17</v>
      </c>
      <c r="F27" s="73">
        <f>DatosDelitos!I147</f>
        <v>6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2</v>
      </c>
    </row>
    <row r="28" spans="2:12" ht="13.15" customHeight="1" x14ac:dyDescent="0.2">
      <c r="B28" s="214" t="s">
        <v>1332</v>
      </c>
      <c r="C28" s="214"/>
      <c r="D28" s="72">
        <f>DatosDelitos!C156+SUM(DatosDelitos!C167:C172)</f>
        <v>35</v>
      </c>
      <c r="E28" s="73">
        <f>DatosDelitos!H156+SUM(DatosDelitos!H167:H172)</f>
        <v>9</v>
      </c>
      <c r="F28" s="73">
        <f>DatosDelitos!I156+SUM(DatosDelitos!I167:I172)</f>
        <v>4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0</v>
      </c>
    </row>
    <row r="29" spans="2:12" ht="13.15" customHeight="1" x14ac:dyDescent="0.2">
      <c r="B29" s="214" t="s">
        <v>1333</v>
      </c>
      <c r="C29" s="214"/>
      <c r="D29" s="72">
        <f>SUM(DatosDelitos!C173:C177)</f>
        <v>72</v>
      </c>
      <c r="E29" s="73">
        <f>SUM(DatosDelitos!H173:H177)</f>
        <v>70</v>
      </c>
      <c r="F29" s="73">
        <f>SUM(DatosDelitos!I173:I177)</f>
        <v>32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13</v>
      </c>
      <c r="L29" s="73">
        <f>SUM(DatosDelitos!P173:P177)</f>
        <v>12</v>
      </c>
    </row>
    <row r="30" spans="2:12" ht="13.15" customHeight="1" x14ac:dyDescent="0.2">
      <c r="B30" s="214" t="s">
        <v>1334</v>
      </c>
      <c r="C30" s="214"/>
      <c r="D30" s="72">
        <f>DatosDelitos!C178</f>
        <v>126</v>
      </c>
      <c r="E30" s="73">
        <f>DatosDelitos!H178</f>
        <v>86</v>
      </c>
      <c r="F30" s="73">
        <f>DatosDelitos!I178</f>
        <v>50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248</v>
      </c>
    </row>
    <row r="31" spans="2:12" ht="13.15" customHeight="1" x14ac:dyDescent="0.2">
      <c r="B31" s="214" t="s">
        <v>1335</v>
      </c>
      <c r="C31" s="214"/>
      <c r="D31" s="72">
        <f>DatosDelitos!C186</f>
        <v>53</v>
      </c>
      <c r="E31" s="73">
        <f>DatosDelitos!H186</f>
        <v>14</v>
      </c>
      <c r="F31" s="73">
        <f>DatosDelitos!I186</f>
        <v>8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5</v>
      </c>
    </row>
    <row r="32" spans="2:12" ht="13.15" customHeight="1" x14ac:dyDescent="0.2">
      <c r="B32" s="214" t="s">
        <v>1336</v>
      </c>
      <c r="C32" s="214"/>
      <c r="D32" s="72">
        <f>DatosDelitos!C201</f>
        <v>7</v>
      </c>
      <c r="E32" s="73">
        <f>DatosDelitos!H201</f>
        <v>5</v>
      </c>
      <c r="F32" s="73">
        <f>DatosDelitos!I201</f>
        <v>4</v>
      </c>
      <c r="G32" s="73">
        <f>DatosDelitos!J201</f>
        <v>0</v>
      </c>
      <c r="H32" s="73">
        <f>DatosDelitos!K201</f>
        <v>0</v>
      </c>
      <c r="I32" s="73">
        <f>DatosDelitos!L201</f>
        <v>1</v>
      </c>
      <c r="J32" s="73">
        <f>DatosDelitos!M201</f>
        <v>0</v>
      </c>
      <c r="K32" s="73">
        <f>DatosDelitos!O201</f>
        <v>0</v>
      </c>
      <c r="L32" s="73">
        <f>DatosDelitos!P201</f>
        <v>1</v>
      </c>
    </row>
    <row r="33" spans="2:13" ht="13.15" customHeight="1" x14ac:dyDescent="0.2">
      <c r="B33" s="214" t="s">
        <v>1337</v>
      </c>
      <c r="C33" s="214"/>
      <c r="D33" s="72">
        <f>DatosDelitos!C223</f>
        <v>183</v>
      </c>
      <c r="E33" s="73">
        <f>DatosDelitos!H223</f>
        <v>136</v>
      </c>
      <c r="F33" s="73">
        <f>DatosDelitos!I223</f>
        <v>59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1</v>
      </c>
      <c r="L33" s="73">
        <f>DatosDelitos!P223</f>
        <v>31</v>
      </c>
    </row>
    <row r="34" spans="2:13" ht="13.15" customHeight="1" x14ac:dyDescent="0.2">
      <c r="B34" s="214" t="s">
        <v>1338</v>
      </c>
      <c r="C34" s="214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15" customHeight="1" x14ac:dyDescent="0.2">
      <c r="B35" s="214" t="s">
        <v>1339</v>
      </c>
      <c r="C35" s="214"/>
      <c r="D35" s="72">
        <f>DatosDelitos!C271</f>
        <v>55</v>
      </c>
      <c r="E35" s="73">
        <f>DatosDelitos!H271</f>
        <v>65</v>
      </c>
      <c r="F35" s="73">
        <f>DatosDelitos!I271</f>
        <v>42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2</v>
      </c>
      <c r="L35" s="73">
        <f>DatosDelitos!P271</f>
        <v>12</v>
      </c>
    </row>
    <row r="36" spans="2:13" ht="38.25" customHeight="1" x14ac:dyDescent="0.2">
      <c r="B36" s="214" t="s">
        <v>1340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4" t="s">
        <v>1341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4" t="s">
        <v>1342</v>
      </c>
      <c r="C38" s="214"/>
      <c r="D38" s="72">
        <f>DatosDelitos!C312+DatosDelitos!C318+DatosDelitos!C320</f>
        <v>5</v>
      </c>
      <c r="E38" s="73">
        <f>DatosDelitos!H312+DatosDelitos!H318+DatosDelitos!H320</f>
        <v>0</v>
      </c>
      <c r="F38" s="73">
        <f>DatosDelitos!I312+DatosDelitos!I318+DatosDelitos!I320</f>
        <v>1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15" customHeight="1" x14ac:dyDescent="0.2">
      <c r="B39" s="214" t="s">
        <v>1343</v>
      </c>
      <c r="C39" s="214"/>
      <c r="D39" s="72">
        <f>DatosDelitos!C323</f>
        <v>1116</v>
      </c>
      <c r="E39" s="73">
        <f>DatosDelitos!H323</f>
        <v>48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1</v>
      </c>
      <c r="L39" s="73">
        <f>DatosDelitos!P323</f>
        <v>1</v>
      </c>
    </row>
    <row r="40" spans="2:13" ht="13.15" customHeight="1" x14ac:dyDescent="0.2">
      <c r="B40" s="214" t="s">
        <v>1344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7" t="s">
        <v>956</v>
      </c>
      <c r="C43" s="217"/>
      <c r="D43" s="75">
        <f>SUM(D11:D42)</f>
        <v>5663</v>
      </c>
      <c r="E43" s="75">
        <f t="shared" ref="E43:L43" si="0">SUM(E11:E42)</f>
        <v>1074</v>
      </c>
      <c r="F43" s="75">
        <f t="shared" si="0"/>
        <v>476</v>
      </c>
      <c r="G43" s="75">
        <f t="shared" si="0"/>
        <v>6</v>
      </c>
      <c r="H43" s="75">
        <f t="shared" si="0"/>
        <v>7</v>
      </c>
      <c r="I43" s="75">
        <f t="shared" si="0"/>
        <v>2</v>
      </c>
      <c r="J43" s="75">
        <f t="shared" si="0"/>
        <v>0</v>
      </c>
      <c r="K43" s="75">
        <f t="shared" si="0"/>
        <v>31</v>
      </c>
      <c r="L43" s="75">
        <f t="shared" si="0"/>
        <v>474</v>
      </c>
    </row>
    <row r="46" spans="2:13" ht="15.75" x14ac:dyDescent="0.25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1309</v>
      </c>
      <c r="E48" s="54" t="s">
        <v>1310</v>
      </c>
    </row>
    <row r="49" spans="2:5" ht="13.15" customHeight="1" x14ac:dyDescent="0.25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216" t="s">
        <v>1348</v>
      </c>
      <c r="C50" s="216"/>
      <c r="D50" s="78">
        <f>DatosDelitos!F13-DatosDelitos!F17</f>
        <v>2</v>
      </c>
      <c r="E50" s="78">
        <f>DatosDelitos!G13-DatosDelitos!G17</f>
        <v>1</v>
      </c>
    </row>
    <row r="51" spans="2:5" ht="13.15" customHeight="1" x14ac:dyDescent="0.25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6" t="s">
        <v>1320</v>
      </c>
      <c r="C54" s="216"/>
      <c r="D54" s="78">
        <f>DatosDelitos!F17+DatosDelitos!F44</f>
        <v>7</v>
      </c>
      <c r="E54" s="78">
        <f>DatosDelitos!G17+DatosDelitos!G44</f>
        <v>5</v>
      </c>
    </row>
    <row r="55" spans="2:5" ht="13.15" customHeight="1" x14ac:dyDescent="0.25">
      <c r="B55" s="216" t="s">
        <v>1321</v>
      </c>
      <c r="C55" s="216"/>
      <c r="D55" s="78">
        <f>DatosDelitos!F30</f>
        <v>0</v>
      </c>
      <c r="E55" s="78">
        <f>DatosDelitos!G30</f>
        <v>0</v>
      </c>
    </row>
    <row r="56" spans="2:5" ht="13.15" customHeight="1" x14ac:dyDescent="0.25">
      <c r="B56" s="216" t="s">
        <v>1322</v>
      </c>
      <c r="C56" s="216"/>
      <c r="D56" s="78">
        <f>DatosDelitos!F42-DatosDelitos!F44</f>
        <v>0</v>
      </c>
      <c r="E56" s="78">
        <f>DatosDelitos!G42-DatosDelitos!G44</f>
        <v>0</v>
      </c>
    </row>
    <row r="57" spans="2:5" ht="13.15" customHeight="1" x14ac:dyDescent="0.25">
      <c r="B57" s="216" t="s">
        <v>1323</v>
      </c>
      <c r="C57" s="216"/>
      <c r="D57" s="78">
        <f>DatosDelitos!F50</f>
        <v>0</v>
      </c>
      <c r="E57" s="78">
        <f>DatosDelitos!G50</f>
        <v>0</v>
      </c>
    </row>
    <row r="58" spans="2:5" ht="13.15" customHeight="1" x14ac:dyDescent="0.25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216" t="s">
        <v>1349</v>
      </c>
      <c r="C59" s="216"/>
      <c r="D59" s="78">
        <f>DatosDelitos!F74</f>
        <v>0</v>
      </c>
      <c r="E59" s="78">
        <f>DatosDelitos!G74</f>
        <v>0</v>
      </c>
    </row>
    <row r="60" spans="2:5" ht="13.15" customHeight="1" x14ac:dyDescent="0.25">
      <c r="B60" s="216" t="s">
        <v>1326</v>
      </c>
      <c r="C60" s="216"/>
      <c r="D60" s="78">
        <f>DatosDelitos!F82</f>
        <v>0</v>
      </c>
      <c r="E60" s="78">
        <f>DatosDelitos!G82</f>
        <v>0</v>
      </c>
    </row>
    <row r="61" spans="2:5" ht="13.15" customHeight="1" x14ac:dyDescent="0.25">
      <c r="B61" s="216" t="s">
        <v>1327</v>
      </c>
      <c r="C61" s="216"/>
      <c r="D61" s="78">
        <f>DatosDelitos!F85</f>
        <v>0</v>
      </c>
      <c r="E61" s="78">
        <f>DatosDelitos!G85</f>
        <v>0</v>
      </c>
    </row>
    <row r="62" spans="2:5" ht="13.15" customHeight="1" x14ac:dyDescent="0.25">
      <c r="B62" s="216" t="s">
        <v>975</v>
      </c>
      <c r="C62" s="216"/>
      <c r="D62" s="78">
        <f>DatosDelitos!F97</f>
        <v>3</v>
      </c>
      <c r="E62" s="78">
        <f>DatosDelitos!G97</f>
        <v>1</v>
      </c>
    </row>
    <row r="63" spans="2:5" ht="27" customHeight="1" x14ac:dyDescent="0.25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6" t="s">
        <v>1329</v>
      </c>
      <c r="C64" s="216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216" t="s">
        <v>1330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216" t="s">
        <v>1331</v>
      </c>
      <c r="C66" s="216"/>
      <c r="D66" s="78">
        <f>DatosDelitos!F147</f>
        <v>0</v>
      </c>
      <c r="E66" s="78">
        <f>DatosDelitos!G147</f>
        <v>0</v>
      </c>
    </row>
    <row r="67" spans="2:5" ht="13.15" customHeight="1" x14ac:dyDescent="0.25">
      <c r="B67" s="216" t="s">
        <v>1332</v>
      </c>
      <c r="C67" s="216"/>
      <c r="D67" s="78">
        <f>DatosDelitos!F156+SUM(DatosDelitos!F167:G172)</f>
        <v>1</v>
      </c>
      <c r="E67" s="78">
        <f>DatosDelitos!G156+SUM(DatosDelitos!G167:H172)</f>
        <v>3</v>
      </c>
    </row>
    <row r="68" spans="2:5" ht="13.15" customHeight="1" x14ac:dyDescent="0.25">
      <c r="B68" s="216" t="s">
        <v>1333</v>
      </c>
      <c r="C68" s="216"/>
      <c r="D68" s="78">
        <f>SUM(DatosDelitos!F173:G177)</f>
        <v>2</v>
      </c>
      <c r="E68" s="78">
        <f>SUM(DatosDelitos!G173:H177)</f>
        <v>71</v>
      </c>
    </row>
    <row r="69" spans="2:5" ht="13.15" customHeight="1" x14ac:dyDescent="0.25">
      <c r="B69" s="216" t="s">
        <v>1334</v>
      </c>
      <c r="C69" s="216"/>
      <c r="D69" s="78">
        <f>DatosDelitos!F178</f>
        <v>270</v>
      </c>
      <c r="E69" s="78">
        <f>DatosDelitos!G178</f>
        <v>234</v>
      </c>
    </row>
    <row r="70" spans="2:5" ht="13.15" customHeight="1" x14ac:dyDescent="0.25">
      <c r="B70" s="216" t="s">
        <v>1335</v>
      </c>
      <c r="C70" s="216"/>
      <c r="D70" s="78">
        <f>DatosDelitos!F186</f>
        <v>1</v>
      </c>
      <c r="E70" s="78">
        <f>DatosDelitos!G186</f>
        <v>0</v>
      </c>
    </row>
    <row r="71" spans="2:5" ht="13.15" customHeight="1" x14ac:dyDescent="0.25">
      <c r="B71" s="216" t="s">
        <v>1336</v>
      </c>
      <c r="C71" s="216"/>
      <c r="D71" s="78">
        <f>DatosDelitos!F201</f>
        <v>0</v>
      </c>
      <c r="E71" s="78">
        <f>DatosDelitos!G201</f>
        <v>0</v>
      </c>
    </row>
    <row r="72" spans="2:5" ht="13.15" customHeight="1" x14ac:dyDescent="0.25">
      <c r="B72" s="216" t="s">
        <v>1337</v>
      </c>
      <c r="C72" s="216"/>
      <c r="D72" s="78">
        <f>DatosDelitos!F223</f>
        <v>7</v>
      </c>
      <c r="E72" s="78">
        <f>DatosDelitos!G223</f>
        <v>7</v>
      </c>
    </row>
    <row r="73" spans="2:5" ht="13.15" customHeight="1" x14ac:dyDescent="0.25">
      <c r="B73" s="216" t="s">
        <v>1338</v>
      </c>
      <c r="C73" s="216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6" t="s">
        <v>1339</v>
      </c>
      <c r="C74" s="216"/>
      <c r="D74" s="78">
        <f>DatosDelitos!F271</f>
        <v>0</v>
      </c>
      <c r="E74" s="78">
        <f>DatosDelitos!G271</f>
        <v>0</v>
      </c>
    </row>
    <row r="75" spans="2:5" ht="38.25" customHeight="1" x14ac:dyDescent="0.25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6" t="s">
        <v>1342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" customHeight="1" x14ac:dyDescent="0.25">
      <c r="B78" s="216" t="s">
        <v>1343</v>
      </c>
      <c r="C78" s="216"/>
      <c r="D78" s="78">
        <f>DatosDelitos!F323</f>
        <v>3</v>
      </c>
      <c r="E78" s="78">
        <f>DatosDelitos!G323</f>
        <v>0</v>
      </c>
    </row>
    <row r="79" spans="2:5" ht="15" customHeight="1" x14ac:dyDescent="0.25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8" t="s">
        <v>1351</v>
      </c>
      <c r="C82" s="218"/>
      <c r="D82" s="78">
        <f>SUM(D49:D81)</f>
        <v>296</v>
      </c>
      <c r="E82" s="78">
        <f>SUM(E49:E81)</f>
        <v>322</v>
      </c>
    </row>
    <row r="84" spans="2:13" s="81" customFormat="1" ht="15.75" x14ac:dyDescent="0.25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6" t="s">
        <v>1319</v>
      </c>
      <c r="C87" s="216"/>
      <c r="D87" s="78">
        <f>DatosDelitos!N5+DatosDelitos!N13-DatosDelitos!N17</f>
        <v>8</v>
      </c>
    </row>
    <row r="88" spans="2:13" ht="13.15" customHeight="1" x14ac:dyDescent="0.25">
      <c r="B88" s="216" t="s">
        <v>329</v>
      </c>
      <c r="C88" s="216"/>
      <c r="D88" s="78">
        <f>DatosDelitos!N10</f>
        <v>0</v>
      </c>
    </row>
    <row r="89" spans="2:13" ht="13.15" customHeight="1" x14ac:dyDescent="0.25">
      <c r="B89" s="216" t="s">
        <v>347</v>
      </c>
      <c r="C89" s="216"/>
      <c r="D89" s="78">
        <f>DatosDelitos!N20</f>
        <v>0</v>
      </c>
    </row>
    <row r="90" spans="2:13" ht="13.15" customHeight="1" x14ac:dyDescent="0.25">
      <c r="B90" s="216" t="s">
        <v>352</v>
      </c>
      <c r="C90" s="216"/>
      <c r="D90" s="78">
        <f>DatosDelitos!N23</f>
        <v>0</v>
      </c>
    </row>
    <row r="91" spans="2:13" ht="13.15" customHeight="1" x14ac:dyDescent="0.25">
      <c r="B91" s="216" t="s">
        <v>1353</v>
      </c>
      <c r="C91" s="216"/>
      <c r="D91" s="78">
        <f>SUM(DatosDelitos!N17,DatosDelitos!N44)</f>
        <v>1</v>
      </c>
    </row>
    <row r="92" spans="2:13" ht="13.15" customHeight="1" x14ac:dyDescent="0.25">
      <c r="B92" s="216" t="s">
        <v>1321</v>
      </c>
      <c r="C92" s="216"/>
      <c r="D92" s="78">
        <f>DatosDelitos!N30</f>
        <v>1</v>
      </c>
    </row>
    <row r="93" spans="2:13" ht="13.15" customHeight="1" x14ac:dyDescent="0.25">
      <c r="B93" s="216" t="s">
        <v>1322</v>
      </c>
      <c r="C93" s="216"/>
      <c r="D93" s="78">
        <f>DatosDelitos!N42-DatosDelitos!N44</f>
        <v>1</v>
      </c>
    </row>
    <row r="94" spans="2:13" ht="13.15" customHeight="1" x14ac:dyDescent="0.25">
      <c r="B94" s="216" t="s">
        <v>1323</v>
      </c>
      <c r="C94" s="216"/>
      <c r="D94" s="78">
        <f>DatosDelitos!N50</f>
        <v>0</v>
      </c>
    </row>
    <row r="95" spans="2:13" ht="13.15" customHeight="1" x14ac:dyDescent="0.25">
      <c r="B95" s="216" t="s">
        <v>1324</v>
      </c>
      <c r="C95" s="216"/>
      <c r="D95" s="78">
        <f>DatosDelitos!N72</f>
        <v>0</v>
      </c>
    </row>
    <row r="96" spans="2:13" ht="27" customHeight="1" x14ac:dyDescent="0.25">
      <c r="B96" s="216" t="s">
        <v>1349</v>
      </c>
      <c r="C96" s="216"/>
      <c r="D96" s="78">
        <f>DatosDelitos!N74</f>
        <v>0</v>
      </c>
    </row>
    <row r="97" spans="2:4" ht="13.15" customHeight="1" x14ac:dyDescent="0.25">
      <c r="B97" s="216" t="s">
        <v>1326</v>
      </c>
      <c r="C97" s="216"/>
      <c r="D97" s="78">
        <f>DatosDelitos!N82</f>
        <v>0</v>
      </c>
    </row>
    <row r="98" spans="2:4" ht="13.15" customHeight="1" x14ac:dyDescent="0.25">
      <c r="B98" s="216" t="s">
        <v>1327</v>
      </c>
      <c r="C98" s="216"/>
      <c r="D98" s="78">
        <f>DatosDelitos!N85</f>
        <v>2</v>
      </c>
    </row>
    <row r="99" spans="2:4" ht="13.15" customHeight="1" x14ac:dyDescent="0.25">
      <c r="B99" s="216" t="s">
        <v>975</v>
      </c>
      <c r="C99" s="216"/>
      <c r="D99" s="78">
        <f>DatosDelitos!N97</f>
        <v>2</v>
      </c>
    </row>
    <row r="100" spans="2:4" ht="27" customHeight="1" x14ac:dyDescent="0.25">
      <c r="B100" s="216" t="s">
        <v>1350</v>
      </c>
      <c r="C100" s="216"/>
      <c r="D100" s="78">
        <f>DatosDelitos!N131</f>
        <v>1</v>
      </c>
    </row>
    <row r="101" spans="2:4" ht="13.15" customHeight="1" x14ac:dyDescent="0.25">
      <c r="B101" s="216" t="s">
        <v>1329</v>
      </c>
      <c r="C101" s="216"/>
      <c r="D101" s="78">
        <f>DatosDelitos!N137</f>
        <v>0</v>
      </c>
    </row>
    <row r="102" spans="2:4" ht="13.15" customHeight="1" x14ac:dyDescent="0.25">
      <c r="B102" s="216" t="s">
        <v>1330</v>
      </c>
      <c r="C102" s="216"/>
      <c r="D102" s="78">
        <f>DatosDelitos!N144</f>
        <v>0</v>
      </c>
    </row>
    <row r="103" spans="2:4" ht="13.15" customHeight="1" x14ac:dyDescent="0.25">
      <c r="B103" s="216" t="s">
        <v>1354</v>
      </c>
      <c r="C103" s="216"/>
      <c r="D103" s="78">
        <f>DatosDelitos!N148</f>
        <v>1</v>
      </c>
    </row>
    <row r="104" spans="2:4" ht="13.15" customHeight="1" x14ac:dyDescent="0.25">
      <c r="B104" s="216" t="s">
        <v>1186</v>
      </c>
      <c r="C104" s="216"/>
      <c r="D104" s="78">
        <f>SUM(DatosDelitos!N149,DatosDelitos!N150)</f>
        <v>0</v>
      </c>
    </row>
    <row r="105" spans="2:4" ht="13.15" customHeight="1" x14ac:dyDescent="0.25">
      <c r="B105" s="216" t="s">
        <v>1184</v>
      </c>
      <c r="C105" s="216"/>
      <c r="D105" s="78">
        <f>SUM(DatosDelitos!N151:N155)</f>
        <v>0</v>
      </c>
    </row>
    <row r="106" spans="2:4" ht="13.15" customHeight="1" x14ac:dyDescent="0.25">
      <c r="B106" s="216" t="s">
        <v>1332</v>
      </c>
      <c r="C106" s="216"/>
      <c r="D106" s="78">
        <f>SUM(SUM(DatosDelitos!N157:N160),SUM(DatosDelitos!N167:N172))</f>
        <v>0</v>
      </c>
    </row>
    <row r="107" spans="2:4" ht="13.15" customHeight="1" x14ac:dyDescent="0.25">
      <c r="B107" s="216" t="s">
        <v>1355</v>
      </c>
      <c r="C107" s="216"/>
      <c r="D107" s="78">
        <f>SUM(DatosDelitos!N161:N165)</f>
        <v>0</v>
      </c>
    </row>
    <row r="108" spans="2:4" ht="13.15" customHeight="1" x14ac:dyDescent="0.25">
      <c r="B108" s="216" t="s">
        <v>1333</v>
      </c>
      <c r="C108" s="216"/>
      <c r="D108" s="78">
        <f>SUM(DatosDelitos!N173:N177)</f>
        <v>0</v>
      </c>
    </row>
    <row r="109" spans="2:4" ht="13.15" customHeight="1" x14ac:dyDescent="0.25">
      <c r="B109" s="216" t="s">
        <v>1334</v>
      </c>
      <c r="C109" s="216"/>
      <c r="D109" s="78">
        <f>DatosDelitos!N178</f>
        <v>5</v>
      </c>
    </row>
    <row r="110" spans="2:4" ht="13.15" customHeight="1" x14ac:dyDescent="0.25">
      <c r="B110" s="216" t="s">
        <v>1335</v>
      </c>
      <c r="C110" s="216"/>
      <c r="D110" s="78">
        <f>DatosDelitos!N186</f>
        <v>2</v>
      </c>
    </row>
    <row r="111" spans="2:4" ht="13.15" customHeight="1" x14ac:dyDescent="0.25">
      <c r="B111" s="216" t="s">
        <v>1336</v>
      </c>
      <c r="C111" s="216"/>
      <c r="D111" s="78">
        <f>DatosDelitos!N201</f>
        <v>4</v>
      </c>
    </row>
    <row r="112" spans="2:4" ht="13.15" customHeight="1" x14ac:dyDescent="0.25">
      <c r="B112" s="216" t="s">
        <v>1337</v>
      </c>
      <c r="C112" s="216"/>
      <c r="D112" s="78">
        <f>DatosDelitos!N223</f>
        <v>0</v>
      </c>
    </row>
    <row r="113" spans="2:4" ht="13.15" customHeight="1" x14ac:dyDescent="0.25">
      <c r="B113" s="216" t="s">
        <v>1338</v>
      </c>
      <c r="C113" s="216"/>
      <c r="D113" s="78">
        <f>DatosDelitos!N244</f>
        <v>1</v>
      </c>
    </row>
    <row r="114" spans="2:4" ht="13.15" customHeight="1" x14ac:dyDescent="0.25">
      <c r="B114" s="216" t="s">
        <v>1339</v>
      </c>
      <c r="C114" s="216"/>
      <c r="D114" s="78">
        <f>DatosDelitos!N271</f>
        <v>0</v>
      </c>
    </row>
    <row r="115" spans="2:4" ht="38.25" customHeight="1" x14ac:dyDescent="0.25">
      <c r="B115" s="216" t="s">
        <v>1340</v>
      </c>
      <c r="C115" s="216"/>
      <c r="D115" s="78">
        <f>DatosDelitos!N301</f>
        <v>0</v>
      </c>
    </row>
    <row r="116" spans="2:4" ht="13.15" customHeight="1" x14ac:dyDescent="0.25">
      <c r="B116" s="216" t="s">
        <v>1341</v>
      </c>
      <c r="C116" s="216"/>
      <c r="D116" s="78">
        <f>DatosDelitos!N305</f>
        <v>0</v>
      </c>
    </row>
    <row r="117" spans="2:4" ht="13.15" customHeight="1" x14ac:dyDescent="0.25">
      <c r="B117" s="216" t="s">
        <v>1342</v>
      </c>
      <c r="C117" s="216"/>
      <c r="D117" s="78">
        <f>DatosDelitos!N312+DatosDelitos!N320</f>
        <v>0</v>
      </c>
    </row>
    <row r="118" spans="2:4" ht="13.15" customHeight="1" x14ac:dyDescent="0.25">
      <c r="B118" s="216" t="s">
        <v>918</v>
      </c>
      <c r="C118" s="216"/>
      <c r="D118" s="78">
        <f>DatosDelitos!N318</f>
        <v>0</v>
      </c>
    </row>
    <row r="119" spans="2:4" ht="13.9" customHeight="1" x14ac:dyDescent="0.25">
      <c r="B119" s="216" t="s">
        <v>1343</v>
      </c>
      <c r="C119" s="216"/>
      <c r="D119" s="78">
        <f>DatosDelitos!N323</f>
        <v>14</v>
      </c>
    </row>
    <row r="120" spans="2:4" ht="12.75" customHeight="1" x14ac:dyDescent="0.25">
      <c r="B120" s="218" t="s">
        <v>1344</v>
      </c>
      <c r="C120" s="218"/>
      <c r="D120" s="78">
        <f>DatosDelitos!N325</f>
        <v>0</v>
      </c>
    </row>
    <row r="121" spans="2:4" ht="15" customHeight="1" x14ac:dyDescent="0.25">
      <c r="B121" s="218" t="s">
        <v>952</v>
      </c>
      <c r="C121" s="218"/>
      <c r="D121" s="78">
        <f>DatosDelitos!N337</f>
        <v>0</v>
      </c>
    </row>
    <row r="122" spans="2:4" ht="15" customHeight="1" x14ac:dyDescent="0.25">
      <c r="B122" s="218" t="s">
        <v>1345</v>
      </c>
      <c r="C122" s="218"/>
      <c r="D122" s="78">
        <f>DatosDelitos!N339</f>
        <v>0</v>
      </c>
    </row>
    <row r="123" spans="2:4" ht="15" customHeight="1" x14ac:dyDescent="0.25">
      <c r="B123" s="216" t="s">
        <v>1351</v>
      </c>
      <c r="C123" s="216"/>
      <c r="D123" s="78">
        <f>SUM(D87:D122)</f>
        <v>43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2024-05-21T11:38:02Z</dcterms:created>
  <dcterms:modified xsi:type="dcterms:W3CDTF">2024-06-20T09:14:08Z</dcterms:modified>
</cp:coreProperties>
</file>