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70" documentId="13_ncr:1_{5A53209B-0235-4BC7-B41A-D1DCA727FCD5}" xr6:coauthVersionLast="47" xr6:coauthVersionMax="47" xr10:uidLastSave="{9FB258C7-2742-4276-86C7-ACA37036C73F}"/>
  <workbookProtection workbookAlgorithmName="SHA-512" workbookHashValue="SBqC/0uBnmppdr+NbB7AhQsNhIe1phAG325dEAt1duV2POyhIdI9hVl/cbAXU6EfQAKKmfo6td9f773yUQEqCw==" workbookSaltValue="sg5IcFzl3wHlDmpBz2JBk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D43" i="18" s="1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E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02F64FB-9F66-4A78-AE66-3C13363B4E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ED217A2-B507-45DA-B658-54DCCDA489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2A20A9-5044-4F1E-8EA3-06F5013059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F5116EE-9CF2-471F-861E-7538711471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37162E7-1846-4376-AA7F-B5AF3E3BD5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9F679CF-802A-4F5F-8A9D-110FE9131B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FDEA6F-3FA9-4360-9E90-B783874F9A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2EA1E5E-3C5F-4FD6-A55C-59A57C6BF4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D8ED81A-5EB1-4F83-9F69-F2894968FC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421933E-35DD-47D2-8ECA-43EC2C1184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760F2AC-059C-485D-9FDB-1B868BCA95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E09F20E-B078-4EB2-A45F-C3A9149368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B8E028D-DB0D-4060-AB65-1F637F1286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B071369-20F8-4C33-8B05-C9AEA38006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6C273C-D73E-4417-841D-C725E1EC1D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8C05748-2A91-4160-96A1-219309454C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5472D08-0228-4C9D-B9E3-2B601D1FA0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F45DE4B-E962-443F-896B-0A5D674698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7664E9-59DB-4143-A4FB-7BB4D482B7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7D33733-3E81-4F0F-A320-0D5EAAD4F0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A6EF43B-A250-44BA-98EF-5F5776D08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B3C88EE-0A58-4F4F-9253-12887A0A9E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D5477BD-9031-47EE-A936-C1FF606AC0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AE881F8-D944-4FC4-9857-62A959D1C2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4668FA5-C965-451F-988A-DC4430E024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526CE9B-279F-46C8-A7CB-541CAEB923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12DC206-5E1B-4DF6-B552-E754CB6F2C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AD95020-193B-4CCB-93FD-9D806E9F0D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FB37EE8-99F1-4A53-95D1-1FCCC7A7B7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4930B02-C9E4-41DD-9585-B25BCFFA68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275FA55-7852-4409-AC67-DFE13CFF17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75D3C9-9A84-4043-B7D2-68881FDEB8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<sst xmlns="http://schemas.openxmlformats.org/spreadsheetml/2006/main" count="2677" uniqueCount="1527">
  <si>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</si>
  <si>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</si>
  <si>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</si>
  <si>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</si>
  <si>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</si>
  <si>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</si>
  <si>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</si>
  <si>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Valencia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</si>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</sst>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8E3DEE9F-C4BA-411F-8568-4A1DF1239172}"/>
    <cellStyle name="Normal" xfId="0" builtinId="0"/>
    <cellStyle name="Normal 2" xfId="1" xr:uid="{9FF9CAC6-4F90-4066-B9F9-948CA2CD1A34}"/>
    <cellStyle name="Normal 3" xfId="3" xr:uid="{84E92A85-89C7-4BB5-BA22-8640CB07BE3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EB-41B0-B135-4A8560EBD4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EB-41B0-B135-4A8560EBD4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14504</c:v>
                </c:pt>
                <c:pt idx="1">
                  <c:v>58870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B-41B0-B135-4A8560EB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5E-4563-B20C-1843702B5D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5E-4563-B20C-1843702B5D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5E-4563-B20C-1843702B5D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145</c:v>
                </c:pt>
                <c:pt idx="1">
                  <c:v>3071</c:v>
                </c:pt>
                <c:pt idx="2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5E-4563-B20C-1843702B5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6D-490D-8F59-C7698B3D03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6D-490D-8F59-C7698B3D03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6D-490D-8F59-C7698B3D03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205</c:v>
                </c:pt>
                <c:pt idx="1">
                  <c:v>37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D-490D-8F59-C7698B3D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E-42CD-AA6A-60C7FADE97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2E-42CD-AA6A-60C7FADE97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E-42CD-AA6A-60C7FADE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FB-4A41-A7A2-BD4D39452E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FB-4A41-A7A2-BD4D39452E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18460</c:v>
                </c:pt>
                <c:pt idx="1">
                  <c:v>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B-4A41-A7A2-BD4D39452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2146</c:v>
              </c:pt>
              <c:pt idx="1">
                <c:v>11411</c:v>
              </c:pt>
              <c:pt idx="2">
                <c:v>190</c:v>
              </c:pt>
              <c:pt idx="3">
                <c:v>39</c:v>
              </c:pt>
              <c:pt idx="4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0-CB2E-4E80-8640-29193995A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8700</c:v>
              </c:pt>
              <c:pt idx="1">
                <c:v>8806</c:v>
              </c:pt>
              <c:pt idx="2">
                <c:v>542</c:v>
              </c:pt>
              <c:pt idx="3">
                <c:v>165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387-449F-8239-318FECAB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91</c:v>
              </c:pt>
              <c:pt idx="2">
                <c:v>128</c:v>
              </c:pt>
              <c:pt idx="3">
                <c:v>20</c:v>
              </c:pt>
              <c:pt idx="4">
                <c:v>105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D314-466B-BE82-BA7B4F9E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174</c:v>
              </c:pt>
              <c:pt idx="1">
                <c:v>218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C49-49BA-85D7-66202CA9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9740</c:v>
              </c:pt>
              <c:pt idx="1">
                <c:v>102</c:v>
              </c:pt>
              <c:pt idx="2">
                <c:v>521</c:v>
              </c:pt>
              <c:pt idx="3">
                <c:v>77</c:v>
              </c:pt>
              <c:pt idx="4">
                <c:v>85</c:v>
              </c:pt>
              <c:pt idx="5">
                <c:v>1</c:v>
              </c:pt>
              <c:pt idx="6">
                <c:v>1</c:v>
              </c:pt>
              <c:pt idx="7">
                <c:v>213</c:v>
              </c:pt>
              <c:pt idx="8">
                <c:v>3437</c:v>
              </c:pt>
              <c:pt idx="9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7A99-487D-AE0B-402C52E53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1311</c:v>
              </c:pt>
              <c:pt idx="1">
                <c:v>1032</c:v>
              </c:pt>
              <c:pt idx="2">
                <c:v>26</c:v>
              </c:pt>
              <c:pt idx="3">
                <c:v>119</c:v>
              </c:pt>
              <c:pt idx="4">
                <c:v>73</c:v>
              </c:pt>
              <c:pt idx="5">
                <c:v>74</c:v>
              </c:pt>
              <c:pt idx="6">
                <c:v>53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549-45B3-9C2B-612D108BD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D3-4BD4-9C24-866B8B7B37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D3-4BD4-9C24-866B8B7B37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D3-4BD4-9C24-866B8B7B3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931</c:v>
                </c:pt>
                <c:pt idx="1">
                  <c:v>724</c:v>
                </c:pt>
                <c:pt idx="2">
                  <c:v>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D3-4BD4-9C24-866B8B7B3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19474</c:v>
              </c:pt>
              <c:pt idx="1">
                <c:v>7749</c:v>
              </c:pt>
              <c:pt idx="2">
                <c:v>2589</c:v>
              </c:pt>
              <c:pt idx="3">
                <c:v>1348</c:v>
              </c:pt>
              <c:pt idx="4">
                <c:v>200</c:v>
              </c:pt>
              <c:pt idx="5">
                <c:v>421</c:v>
              </c:pt>
              <c:pt idx="6">
                <c:v>1461</c:v>
              </c:pt>
              <c:pt idx="7">
                <c:v>16687</c:v>
              </c:pt>
              <c:pt idx="8">
                <c:v>184</c:v>
              </c:pt>
              <c:pt idx="9">
                <c:v>406</c:v>
              </c:pt>
              <c:pt idx="10">
                <c:v>1152</c:v>
              </c:pt>
              <c:pt idx="11">
                <c:v>1368</c:v>
              </c:pt>
              <c:pt idx="12">
                <c:v>839</c:v>
              </c:pt>
              <c:pt idx="13">
                <c:v>2722</c:v>
              </c:pt>
              <c:pt idx="14">
                <c:v>899</c:v>
              </c:pt>
              <c:pt idx="15">
                <c:v>12207</c:v>
              </c:pt>
              <c:pt idx="16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0-54A0-4DBD-A8BF-B6E103B9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4.2798342814985173E-2"/>
          <c:w val="0.31822244094488189"/>
          <c:h val="0.957201657185014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173</c:v>
              </c:pt>
              <c:pt idx="1">
                <c:v>2761</c:v>
              </c:pt>
              <c:pt idx="2">
                <c:v>516</c:v>
              </c:pt>
              <c:pt idx="3">
                <c:v>798</c:v>
              </c:pt>
              <c:pt idx="4">
                <c:v>94</c:v>
              </c:pt>
              <c:pt idx="5">
                <c:v>5065</c:v>
              </c:pt>
              <c:pt idx="6">
                <c:v>56</c:v>
              </c:pt>
              <c:pt idx="7">
                <c:v>1172</c:v>
              </c:pt>
              <c:pt idx="8">
                <c:v>371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F4F7-4AF2-9AB3-C02D9054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276</c:v>
              </c:pt>
              <c:pt idx="1">
                <c:v>1123</c:v>
              </c:pt>
              <c:pt idx="2">
                <c:v>485</c:v>
              </c:pt>
              <c:pt idx="3">
                <c:v>626</c:v>
              </c:pt>
              <c:pt idx="4">
                <c:v>786</c:v>
              </c:pt>
              <c:pt idx="5">
                <c:v>3813</c:v>
              </c:pt>
              <c:pt idx="6">
                <c:v>55</c:v>
              </c:pt>
              <c:pt idx="7">
                <c:v>754</c:v>
              </c:pt>
              <c:pt idx="8">
                <c:v>327</c:v>
              </c:pt>
              <c:pt idx="9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2FC9-42D3-9C63-31DC65747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988</c:v>
              </c:pt>
              <c:pt idx="1">
                <c:v>1680</c:v>
              </c:pt>
              <c:pt idx="2">
                <c:v>297</c:v>
              </c:pt>
              <c:pt idx="3">
                <c:v>309</c:v>
              </c:pt>
              <c:pt idx="4">
                <c:v>580</c:v>
              </c:pt>
              <c:pt idx="5">
                <c:v>4749</c:v>
              </c:pt>
              <c:pt idx="6">
                <c:v>77</c:v>
              </c:pt>
              <c:pt idx="7">
                <c:v>747</c:v>
              </c:pt>
              <c:pt idx="8">
                <c:v>794</c:v>
              </c:pt>
              <c:pt idx="9">
                <c:v>304</c:v>
              </c:pt>
              <c:pt idx="10">
                <c:v>1353</c:v>
              </c:pt>
              <c:pt idx="11">
                <c:v>647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D755-4286-A486-7B1B1D30A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1110</c:v>
              </c:pt>
              <c:pt idx="1">
                <c:v>195</c:v>
              </c:pt>
              <c:pt idx="2">
                <c:v>639</c:v>
              </c:pt>
              <c:pt idx="3">
                <c:v>219</c:v>
              </c:pt>
              <c:pt idx="4">
                <c:v>80</c:v>
              </c:pt>
              <c:pt idx="5">
                <c:v>364</c:v>
              </c:pt>
              <c:pt idx="6">
                <c:v>3604</c:v>
              </c:pt>
              <c:pt idx="7">
                <c:v>408</c:v>
              </c:pt>
              <c:pt idx="8">
                <c:v>796</c:v>
              </c:pt>
              <c:pt idx="9">
                <c:v>292</c:v>
              </c:pt>
              <c:pt idx="10">
                <c:v>967</c:v>
              </c:pt>
              <c:pt idx="11">
                <c:v>713</c:v>
              </c:pt>
              <c:pt idx="12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F9BC-4080-B5AB-7417AA72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38</c:v>
              </c:pt>
              <c:pt idx="2">
                <c:v>113</c:v>
              </c:pt>
              <c:pt idx="3">
                <c:v>8</c:v>
              </c:pt>
              <c:pt idx="4">
                <c:v>7</c:v>
              </c:pt>
              <c:pt idx="5">
                <c:v>2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179-4522-A510-F4793368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</c:v>
              </c:pt>
              <c:pt idx="1">
                <c:v>9</c:v>
              </c:pt>
              <c:pt idx="2">
                <c:v>13</c:v>
              </c:pt>
              <c:pt idx="3">
                <c:v>123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5</c:v>
              </c:pt>
              <c:pt idx="8">
                <c:v>4</c:v>
              </c:pt>
              <c:pt idx="9">
                <c:v>4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1D-456F-A659-2854581B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57775590551186"/>
          <c:y val="7.685881370091896E-2"/>
          <c:w val="0.27392224409448818"/>
          <c:h val="0.7694235588972431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9</c:v>
              </c:pt>
              <c:pt idx="2">
                <c:v>7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CA-44DC-B970-61B31898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42708661417322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4</c:v>
              </c:pt>
              <c:pt idx="2">
                <c:v>9</c:v>
              </c:pt>
              <c:pt idx="3">
                <c:v>22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5F-46D1-BB5F-8DA2BBD3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Aux!$F$2:$F$20</c:f>
              <c:strCache>
                <c:ptCount val="19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Patrimonio histórico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Delitos electorales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19</c:v>
              </c:pt>
              <c:pt idx="1">
                <c:v>32</c:v>
              </c:pt>
              <c:pt idx="2">
                <c:v>22</c:v>
              </c:pt>
              <c:pt idx="3">
                <c:v>18</c:v>
              </c:pt>
              <c:pt idx="4">
                <c:v>77</c:v>
              </c:pt>
              <c:pt idx="5">
                <c:v>27</c:v>
              </c:pt>
              <c:pt idx="6">
                <c:v>14</c:v>
              </c:pt>
              <c:pt idx="7">
                <c:v>11</c:v>
              </c:pt>
              <c:pt idx="8">
                <c:v>85</c:v>
              </c:pt>
              <c:pt idx="9">
                <c:v>222</c:v>
              </c:pt>
              <c:pt idx="10">
                <c:v>18</c:v>
              </c:pt>
              <c:pt idx="11">
                <c:v>102</c:v>
              </c:pt>
              <c:pt idx="12">
                <c:v>34</c:v>
              </c:pt>
              <c:pt idx="13">
                <c:v>21</c:v>
              </c:pt>
              <c:pt idx="14">
                <c:v>15</c:v>
              </c:pt>
              <c:pt idx="15">
                <c:v>92</c:v>
              </c:pt>
              <c:pt idx="16">
                <c:v>12</c:v>
              </c:pt>
              <c:pt idx="17">
                <c:v>79</c:v>
              </c:pt>
              <c:pt idx="18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5254-4938-A8AA-7383F973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1.3149606299212593E-3"/>
          <c:w val="0.32518582677165353"/>
          <c:h val="0.993370078740157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19-4EB4-ADAC-7F48341C5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19-4EB4-ADAC-7F48341C5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7486</c:v>
                </c:pt>
                <c:pt idx="1">
                  <c:v>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19-4EB4-ADAC-7F48341C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40</c:v>
              </c:pt>
              <c:pt idx="1">
                <c:v>32</c:v>
              </c:pt>
              <c:pt idx="2">
                <c:v>8</c:v>
              </c:pt>
              <c:pt idx="3">
                <c:v>46</c:v>
              </c:pt>
              <c:pt idx="4">
                <c:v>240</c:v>
              </c:pt>
              <c:pt idx="5">
                <c:v>2</c:v>
              </c:pt>
              <c:pt idx="6">
                <c:v>133</c:v>
              </c:pt>
              <c:pt idx="7">
                <c:v>2</c:v>
              </c:pt>
              <c:pt idx="8">
                <c:v>4</c:v>
              </c:pt>
              <c:pt idx="9">
                <c:v>60</c:v>
              </c:pt>
              <c:pt idx="1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F53-47C6-A4A7-792FEF55B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05362204724409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1359</c:v>
              </c:pt>
              <c:pt idx="1">
                <c:v>1866</c:v>
              </c:pt>
              <c:pt idx="2">
                <c:v>1104</c:v>
              </c:pt>
              <c:pt idx="3">
                <c:v>218</c:v>
              </c:pt>
              <c:pt idx="4">
                <c:v>114</c:v>
              </c:pt>
              <c:pt idx="5">
                <c:v>324</c:v>
              </c:pt>
              <c:pt idx="6">
                <c:v>2738</c:v>
              </c:pt>
              <c:pt idx="7">
                <c:v>55</c:v>
              </c:pt>
              <c:pt idx="8">
                <c:v>467</c:v>
              </c:pt>
              <c:pt idx="9">
                <c:v>5560</c:v>
              </c:pt>
              <c:pt idx="10">
                <c:v>311</c:v>
              </c:pt>
              <c:pt idx="11">
                <c:v>1454</c:v>
              </c:pt>
              <c:pt idx="12">
                <c:v>879</c:v>
              </c:pt>
              <c:pt idx="13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C24C-44EB-BCF2-756E35DF7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D-4629-8A48-9AD4ED6514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BD-4629-8A48-9AD4ED6514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BD-4629-8A48-9AD4ED6514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BD-4629-8A48-9AD4ED6514E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BD-4629-8A48-9AD4ED651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BD-4629-8A48-9AD4ED651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8</c:v>
                </c:pt>
                <c:pt idx="1">
                  <c:v>174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D-4629-8A48-9AD4ED65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B9-47F3-8CB2-04729C827C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B9-47F3-8CB2-04729C827C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B9-47F3-8CB2-04729C827C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B9-47F3-8CB2-04729C827C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B9-47F3-8CB2-04729C827C7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9-47F3-8CB2-04729C827C7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9-47F3-8CB2-04729C827C7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9-47F3-8CB2-04729C827C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B9-47F3-8CB2-04729C827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34</c:v>
                </c:pt>
                <c:pt idx="1">
                  <c:v>182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B9-47F3-8CB2-04729C827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81597627515207"/>
          <c:y val="0.42119624549693718"/>
          <c:w val="0.34304735210032311"/>
          <c:h val="0.38765181976562324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4792</c:v>
              </c:pt>
              <c:pt idx="1">
                <c:v>589</c:v>
              </c:pt>
              <c:pt idx="2">
                <c:v>508</c:v>
              </c:pt>
              <c:pt idx="3">
                <c:v>1701</c:v>
              </c:pt>
              <c:pt idx="4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17D2-477D-8FD8-786A5F367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1746</c:v>
              </c:pt>
              <c:pt idx="1">
                <c:v>731</c:v>
              </c:pt>
              <c:pt idx="2">
                <c:v>17</c:v>
              </c:pt>
              <c:pt idx="3">
                <c:v>1129</c:v>
              </c:pt>
              <c:pt idx="4">
                <c:v>623</c:v>
              </c:pt>
            </c:numLit>
          </c:val>
          <c:extLst>
            <c:ext xmlns:c16="http://schemas.microsoft.com/office/drawing/2014/chart" uri="{C3380CC4-5D6E-409C-BE32-E72D297353CC}">
              <c16:uniqueId val="{00000000-B46D-4D81-9501-BBA7E0CD4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74</c:v>
              </c:pt>
              <c:pt idx="2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0-1EB5-4A8B-99DA-6ABF36CD7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18F-4E96-A651-4BC694C62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945</c:v>
              </c:pt>
              <c:pt idx="1">
                <c:v>192</c:v>
              </c:pt>
              <c:pt idx="2">
                <c:v>4</c:v>
              </c:pt>
              <c:pt idx="3">
                <c:v>563</c:v>
              </c:pt>
              <c:pt idx="4">
                <c:v>66</c:v>
              </c:pt>
              <c:pt idx="5">
                <c:v>10</c:v>
              </c:pt>
              <c:pt idx="6">
                <c:v>48</c:v>
              </c:pt>
              <c:pt idx="7">
                <c:v>353</c:v>
              </c:pt>
            </c:numLit>
          </c:val>
          <c:extLst>
            <c:ext xmlns:c16="http://schemas.microsoft.com/office/drawing/2014/chart" uri="{C3380CC4-5D6E-409C-BE32-E72D297353CC}">
              <c16:uniqueId val="{00000000-977C-4F28-A983-AE016F75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7</c:v>
              </c:pt>
              <c:pt idx="1">
                <c:v>962</c:v>
              </c:pt>
              <c:pt idx="2">
                <c:v>125</c:v>
              </c:pt>
              <c:pt idx="3">
                <c:v>83</c:v>
              </c:pt>
              <c:pt idx="4">
                <c:v>168</c:v>
              </c:pt>
              <c:pt idx="5">
                <c:v>284</c:v>
              </c:pt>
              <c:pt idx="6">
                <c:v>759</c:v>
              </c:pt>
              <c:pt idx="7">
                <c:v>245</c:v>
              </c:pt>
              <c:pt idx="8">
                <c:v>67</c:v>
              </c:pt>
              <c:pt idx="9">
                <c:v>1</c:v>
              </c:pt>
              <c:pt idx="10">
                <c:v>62</c:v>
              </c:pt>
              <c:pt idx="11">
                <c:v>33</c:v>
              </c:pt>
              <c:pt idx="12">
                <c:v>433</c:v>
              </c:pt>
              <c:pt idx="13">
                <c:v>1111</c:v>
              </c:pt>
              <c:pt idx="14">
                <c:v>50</c:v>
              </c:pt>
              <c:pt idx="1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975-4EEE-A385-417F06A9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F-4390-9BA4-7B5A74B1D1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F-4390-9BA4-7B5A74B1D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5758</c:v>
                </c:pt>
                <c:pt idx="1">
                  <c:v>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F-4390-9BA4-7B5A74B1D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154</c:v>
              </c:pt>
              <c:pt idx="1">
                <c:v>49</c:v>
              </c:pt>
              <c:pt idx="2">
                <c:v>1509</c:v>
              </c:pt>
              <c:pt idx="3">
                <c:v>2</c:v>
              </c:pt>
              <c:pt idx="4">
                <c:v>115</c:v>
              </c:pt>
              <c:pt idx="5">
                <c:v>91</c:v>
              </c:pt>
              <c:pt idx="6">
                <c:v>2</c:v>
              </c:pt>
              <c:pt idx="7">
                <c:v>60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7D5-48B3-865E-EC4D1E58A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86-4049-86F1-FFA98208F5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86-4049-86F1-FFA98208F5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82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049-86F1-FFA98208F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8D-4B4A-948E-924E18D618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8D-4B4A-948E-924E18D618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8D-4B4A-948E-924E18D618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8D-4B4A-948E-924E18D6181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26</c:v>
                </c:pt>
                <c:pt idx="1">
                  <c:v>42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8D-4B4A-948E-924E18D6181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1231</c:v>
              </c:pt>
              <c:pt idx="1">
                <c:v>44</c:v>
              </c:pt>
              <c:pt idx="2">
                <c:v>5</c:v>
              </c:pt>
              <c:pt idx="3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39F8-405A-9864-29FAE5B7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338</c:v>
              </c:pt>
              <c:pt idx="1">
                <c:v>43</c:v>
              </c:pt>
              <c:pt idx="2">
                <c:v>2</c:v>
              </c:pt>
              <c:pt idx="3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02E2-4E95-A788-67DEF40A0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50</c:v>
              </c:pt>
              <c:pt idx="1">
                <c:v>28</c:v>
              </c:pt>
              <c:pt idx="2">
                <c:v>198</c:v>
              </c:pt>
              <c:pt idx="3">
                <c:v>117</c:v>
              </c:pt>
              <c:pt idx="4">
                <c:v>558</c:v>
              </c:pt>
              <c:pt idx="5">
                <c:v>305</c:v>
              </c:pt>
              <c:pt idx="6">
                <c:v>162</c:v>
              </c:pt>
              <c:pt idx="7">
                <c:v>14</c:v>
              </c:pt>
              <c:pt idx="8">
                <c:v>5</c:v>
              </c:pt>
              <c:pt idx="9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23B9-4422-BB65-896E5D91A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835-4306-9E9B-5DDD24658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0-4FB1-A263-C76A394DEF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0-4FB1-A263-C76A394DEF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320</c:v>
                </c:pt>
                <c:pt idx="1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0-4FB1-A263-C76A394DE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59-4376-99C3-DB60D78B45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59-4376-99C3-DB60D78B45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59-4376-99C3-DB60D78B45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59-4376-99C3-DB60D78B454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59-4376-99C3-DB60D78B4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579</c:v>
                </c:pt>
                <c:pt idx="1">
                  <c:v>571</c:v>
                </c:pt>
                <c:pt idx="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59-4376-99C3-DB60D78B4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7216</c:v>
              </c:pt>
              <c:pt idx="1">
                <c:v>121</c:v>
              </c:pt>
              <c:pt idx="2">
                <c:v>3</c:v>
              </c:pt>
              <c:pt idx="3">
                <c:v>35</c:v>
              </c:pt>
              <c:pt idx="4">
                <c:v>1</c:v>
              </c:pt>
              <c:pt idx="5">
                <c:v>1824</c:v>
              </c:pt>
            </c:numLit>
          </c:val>
          <c:extLst>
            <c:ext xmlns:c16="http://schemas.microsoft.com/office/drawing/2014/chart" uri="{C3380CC4-5D6E-409C-BE32-E72D297353CC}">
              <c16:uniqueId val="{00000000-E9E5-45C1-9F46-085F279BB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99-4BED-A84E-EB90037E5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99-4BED-A84E-EB90037E59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4727</c:v>
                </c:pt>
                <c:pt idx="1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9-4BED-A84E-EB90037E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1548</c:v>
              </c:pt>
              <c:pt idx="1">
                <c:v>282</c:v>
              </c:pt>
              <c:pt idx="2">
                <c:v>13</c:v>
              </c:pt>
              <c:pt idx="3">
                <c:v>5</c:v>
              </c:pt>
              <c:pt idx="4">
                <c:v>6</c:v>
              </c:pt>
              <c:pt idx="5">
                <c:v>975</c:v>
              </c:pt>
            </c:numLit>
          </c:val>
          <c:extLst>
            <c:ext xmlns:c16="http://schemas.microsoft.com/office/drawing/2014/chart" uri="{C3380CC4-5D6E-409C-BE32-E72D297353CC}">
              <c16:uniqueId val="{00000000-39E6-4316-BA12-77A2335DD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12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8C4-4C12-86E1-E6BB29D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1095</c:v>
              </c:pt>
              <c:pt idx="2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248B-43DA-B612-F50425533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11</c:v>
              </c:pt>
              <c:pt idx="2">
                <c:v>105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F55-4DB2-A489-85DC3965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A61-4544-BF12-8E56FEBCD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B6E-41E3-A8CA-BBFD5F471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160-4C69-B4BB-1C651D54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</c:v>
              </c:pt>
              <c:pt idx="1">
                <c:v>654</c:v>
              </c:pt>
              <c:pt idx="2">
                <c:v>154</c:v>
              </c:pt>
              <c:pt idx="3">
                <c:v>10</c:v>
              </c:pt>
              <c:pt idx="4">
                <c:v>29</c:v>
              </c:pt>
              <c:pt idx="5">
                <c:v>482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BA2-4DF1-9300-F367DBDE6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C-4358-909D-6CC3AE77D0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FC-4358-909D-6CC3AE77D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401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358-909D-6CC3AE77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</c:v>
              </c:pt>
              <c:pt idx="1">
                <c:v>3065</c:v>
              </c:pt>
              <c:pt idx="2">
                <c:v>53</c:v>
              </c:pt>
              <c:pt idx="3">
                <c:v>5</c:v>
              </c:pt>
              <c:pt idx="4">
                <c:v>49</c:v>
              </c:pt>
              <c:pt idx="5">
                <c:v>1854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D2-4662-9161-5446F28B0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</c:v>
              </c:pt>
              <c:pt idx="1">
                <c:v>2349</c:v>
              </c:pt>
              <c:pt idx="2">
                <c:v>28</c:v>
              </c:pt>
              <c:pt idx="3">
                <c:v>6</c:v>
              </c:pt>
              <c:pt idx="4">
                <c:v>86</c:v>
              </c:pt>
              <c:pt idx="5">
                <c:v>1314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D3-4C86-A3AD-C8412F19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399</c:v>
              </c:pt>
              <c:pt idx="2">
                <c:v>65</c:v>
              </c:pt>
              <c:pt idx="3">
                <c:v>5</c:v>
              </c:pt>
              <c:pt idx="4">
                <c:v>29</c:v>
              </c:pt>
              <c:pt idx="5">
                <c:v>282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16-4C69-A441-3E948180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363</c:v>
              </c:pt>
              <c:pt idx="2">
                <c:v>75</c:v>
              </c:pt>
              <c:pt idx="3">
                <c:v>3</c:v>
              </c:pt>
              <c:pt idx="4">
                <c:v>51</c:v>
              </c:pt>
              <c:pt idx="5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08F6-467D-8DB4-60796D46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58-4702-AD7F-025E07D8D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95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BBD-4F8E-A9D6-61E9700C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3A8-4444-8200-6A91F91AB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</c:v>
              </c:pt>
              <c:pt idx="1">
                <c:v>3288</c:v>
              </c:pt>
              <c:pt idx="2">
                <c:v>119</c:v>
              </c:pt>
              <c:pt idx="3">
                <c:v>4</c:v>
              </c:pt>
              <c:pt idx="4">
                <c:v>205</c:v>
              </c:pt>
              <c:pt idx="5">
                <c:v>1899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81-4269-8729-959C788DE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14</c:v>
              </c:pt>
              <c:pt idx="2">
                <c:v>11</c:v>
              </c:pt>
              <c:pt idx="3">
                <c:v>36</c:v>
              </c:pt>
              <c:pt idx="4">
                <c:v>222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1-0D72-490E-A886-1B43B1458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269</c:v>
              </c:pt>
              <c:pt idx="3">
                <c:v>25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FF32-4D39-96DD-BF98F166D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9-43D8-81F6-B630CB1F62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9-43D8-81F6-B630CB1F62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493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9-43D8-81F6-B630CB1F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</c:v>
              </c:pt>
              <c:pt idx="2">
                <c:v>9</c:v>
              </c:pt>
              <c:pt idx="3">
                <c:v>1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D380-47E1-8933-8F244E43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FA0-4C45-8D02-B405DD420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8-4D5C-A092-617B7D9940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8-4D5C-A092-617B7D9940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48-4D5C-A092-617B7D9940D1}"/>
              </c:ext>
            </c:extLst>
          </c:dPt>
          <c:dLbls>
            <c:dLbl>
              <c:idx val="2"/>
              <c:layout>
                <c:manualLayout>
                  <c:x val="4.0543313380791431E-2"/>
                  <c:y val="-4.151263007017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8-4D5C-A092-617B7D9940D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584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8-4D5C-A092-617B7D99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6B-4940-BA81-8E9C28496A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6B-4940-BA81-8E9C28496A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2478</c:v>
                </c:pt>
                <c:pt idx="1">
                  <c:v>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B-4940-BA81-8E9C2849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FF5209C-4E28-42BB-8D9B-D19B3DBFF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EDAACCE-0E3B-4EDC-B1B7-8FABAEEE9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0ECDDAF-A3E3-4F82-A5D3-4FCDD528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FA550A5-39CB-4DA1-A08B-C94FF3FA5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7D3B5D5-833C-4A32-80A3-5A1E187CE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C6B5C25-8D1E-4A1E-AF13-D103E28BD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EB95083-5FAB-49DA-B1A4-CFBB8A5CD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956821C-79CE-46BD-9789-EFBF48354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AF6A867-F656-4198-98FB-403DDF6D0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A50DA45-51B3-4CAB-B716-6D782D74F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1009650</xdr:colOff>
      <xdr:row>6</xdr:row>
      <xdr:rowOff>200025</xdr:rowOff>
    </xdr:from>
    <xdr:to>
      <xdr:col>80</xdr:col>
      <xdr:colOff>344805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7CCF3D1-1A74-4F84-BFD0-416995DE0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7382EE-C8C4-44CF-A1A2-05B8339F7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2D89D05-4D6A-4C0B-B2DB-E534E2D48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E01AF9A-87C9-57A3-5FF3-66BD82BE0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165100</xdr:colOff>
      <xdr:row>6</xdr:row>
      <xdr:rowOff>228600</xdr:rowOff>
    </xdr:from>
    <xdr:to>
      <xdr:col>21</xdr:col>
      <xdr:colOff>609600</xdr:colOff>
      <xdr:row>18</xdr:row>
      <xdr:rowOff>85725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D83EFA5-6855-C190-8309-AEE3D13BB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7</xdr:row>
      <xdr:rowOff>133350</xdr:rowOff>
    </xdr:from>
    <xdr:to>
      <xdr:col>53</xdr:col>
      <xdr:colOff>279400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083B7F3-ACC3-CE5D-27D7-9A339CC2C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333375</xdr:colOff>
      <xdr:row>6</xdr:row>
      <xdr:rowOff>231775</xdr:rowOff>
    </xdr:from>
    <xdr:to>
      <xdr:col>60</xdr:col>
      <xdr:colOff>228600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100542A-011D-8F99-4672-4E865C079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8006A71-46A5-12BD-27DF-C360FD69E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4F1E894-5F3D-2B11-9E42-DF93BAD78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19050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C943258-6318-CD61-8F5B-2554A2DDE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78FD15C-2CE6-1792-E404-DEFD894C0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DE2D939-3277-BE52-EA9F-81330FBC3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2AA8AD9-C6D8-5954-4496-3DBF0E7E7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A308D63-6C61-307E-C3CE-DDA4CA29D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D78A276-5ED3-CBBE-9C55-1D4F0543C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23</xdr:row>
      <xdr:rowOff>114299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752ADD1-FB66-51CF-E688-A2780ABA1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D7EF418-2F46-7B9C-0F48-34991AE70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3586184-365A-3ECB-B02C-C14F9C87F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422275</xdr:colOff>
      <xdr:row>3</xdr:row>
      <xdr:rowOff>9525</xdr:rowOff>
    </xdr:from>
    <xdr:to>
      <xdr:col>50</xdr:col>
      <xdr:colOff>34925</xdr:colOff>
      <xdr:row>19</xdr:row>
      <xdr:rowOff>79375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43E5A37-BFCA-2DF9-5DFF-150133D33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314325</xdr:colOff>
      <xdr:row>3</xdr:row>
      <xdr:rowOff>28575</xdr:rowOff>
    </xdr:from>
    <xdr:to>
      <xdr:col>54</xdr:col>
      <xdr:colOff>3346450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4960482-FE49-BF30-B235-D17E4DA17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111125</xdr:colOff>
      <xdr:row>3</xdr:row>
      <xdr:rowOff>28575</xdr:rowOff>
    </xdr:from>
    <xdr:to>
      <xdr:col>59</xdr:col>
      <xdr:colOff>3143250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24118E9-C031-6A2F-EA6F-2AD9C1ADB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E2353D-E13A-4C25-A2C0-CD87B5608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353EB0-2D3D-443E-AE84-EA47FC5A7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B16DE29-D02B-C767-626B-BDC2AB110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63E5899-D346-CA5A-07CC-85CB9F07B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D3DF3E1-7A5F-0728-351B-824BA3DF6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1885E33-6A83-C187-1758-88D5D6042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BF0AA23-C09E-CB9E-8A27-BB2244747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DDE9497-D05F-E9D4-04E3-9CF0160DB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698A499-0E50-A2FD-3392-52FAA5753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751F098-6DAC-4FF0-8DA8-7D0424FDC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7676498-1B46-40BB-BA1B-5390E6D03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354594C-5704-EEF7-7714-BFB466806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A4CD881-51CB-EDBF-B705-33AD178AA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EC72520-13F9-B9B8-ACE6-1FB1BCFDB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135FA5A-0C33-736A-44D5-A1A5F01E4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93D4581-9696-4AA7-BC66-345E291AC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AE747A7-D903-48A2-9164-8D990CFEA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F84CB73-6828-5B24-6060-EC07C2882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BC38072-6626-3F32-5A75-E05002508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D6FC8DD-622B-AD53-5806-F62070226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A67E297-3628-4281-A075-82D27AF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0E4B0F1-FAB1-4D79-BF9E-C9EE0A9DE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E0357EE-1060-AA63-9015-9A30492F4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EDDCDCC-4A91-12A5-BFFB-57E003B95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14ED415-3ADF-95AF-1863-DC9894363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A61E467-0F7D-559F-0E4B-784BFB2A3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8E245C2-6906-C2DC-C2B2-5910B9114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0F20B54-7F16-2501-72BD-6DAFF281A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7E11235-BD0A-E964-7412-BB7977E70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C0FFA17-D7CA-8490-28E3-167BD0156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AE783D7-DC99-88F0-5AD8-2712BCD3F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55B7DC1-BCB5-797E-5BA1-DCD5A1159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17B49F21-B347-6496-F368-C280239A4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254619F1-5CF0-87AE-4541-95D0046A0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9EFF935B-14C6-2746-1144-BC514E805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EED1A836-EA5C-3B9F-4E71-4EBC5CD14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22EBDB3-C2E4-0B4E-0135-128898105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F9C0C75-567D-BC02-BD01-4F3EF92A2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D2D500A-583D-4AC9-6AE1-E3B7E2AA4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1916AE5-348B-8494-6DB5-45E3AF733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+lRYpGm2Lgso5JiSo4LsaHRNlQVsN4Xr1Fg61qOCZCy22hXWgDuCbxzLAU39KSQ8WNRfIGbjjtbdJYaZQOsIJQ==" saltValue="JRyvkr+vGGaFNe9FFO1nk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23</v>
      </c>
      <c r="D5" s="14">
        <v>4</v>
      </c>
      <c r="E5" s="23">
        <v>14</v>
      </c>
    </row>
    <row r="6" spans="1:5" x14ac:dyDescent="0.25">
      <c r="A6" s="21" t="s">
        <v>1185</v>
      </c>
      <c r="B6" s="16"/>
      <c r="C6" s="14">
        <v>14</v>
      </c>
      <c r="D6" s="14">
        <v>1</v>
      </c>
      <c r="E6" s="23">
        <v>6</v>
      </c>
    </row>
    <row r="7" spans="1:5" x14ac:dyDescent="0.25">
      <c r="A7" s="21" t="s">
        <v>1186</v>
      </c>
      <c r="B7" s="16"/>
      <c r="C7" s="14">
        <v>11</v>
      </c>
      <c r="D7" s="14">
        <v>1</v>
      </c>
      <c r="E7" s="23">
        <v>10</v>
      </c>
    </row>
    <row r="8" spans="1:5" x14ac:dyDescent="0.25">
      <c r="A8" s="21" t="s">
        <v>1187</v>
      </c>
      <c r="B8" s="16"/>
      <c r="C8" s="14">
        <v>36</v>
      </c>
      <c r="D8" s="14">
        <v>16</v>
      </c>
      <c r="E8" s="23">
        <v>15</v>
      </c>
    </row>
    <row r="9" spans="1:5" x14ac:dyDescent="0.25">
      <c r="A9" s="21" t="s">
        <v>615</v>
      </c>
      <c r="B9" s="16"/>
      <c r="C9" s="14">
        <v>222</v>
      </c>
      <c r="D9" s="14">
        <v>22</v>
      </c>
      <c r="E9" s="23">
        <v>131</v>
      </c>
    </row>
    <row r="10" spans="1:5" x14ac:dyDescent="0.25">
      <c r="A10" s="21" t="s">
        <v>1188</v>
      </c>
      <c r="B10" s="16"/>
      <c r="C10" s="14">
        <v>67</v>
      </c>
      <c r="D10" s="14">
        <v>25</v>
      </c>
      <c r="E10" s="23">
        <v>25</v>
      </c>
    </row>
    <row r="11" spans="1:5" x14ac:dyDescent="0.25">
      <c r="A11" s="195" t="s">
        <v>956</v>
      </c>
      <c r="B11" s="196"/>
      <c r="C11" s="30">
        <v>373</v>
      </c>
      <c r="D11" s="30">
        <v>69</v>
      </c>
      <c r="E11" s="30">
        <v>201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3</v>
      </c>
    </row>
    <row r="15" spans="1:5" x14ac:dyDescent="0.25">
      <c r="A15" s="21" t="s">
        <v>1191</v>
      </c>
      <c r="B15" s="16"/>
      <c r="C15" s="22"/>
    </row>
    <row r="16" spans="1:5" x14ac:dyDescent="0.25">
      <c r="A16" s="21" t="s">
        <v>1192</v>
      </c>
      <c r="B16" s="16"/>
      <c r="C16" s="22"/>
    </row>
    <row r="17" spans="1:3" x14ac:dyDescent="0.25">
      <c r="A17" s="195" t="s">
        <v>956</v>
      </c>
      <c r="B17" s="196"/>
      <c r="C17" s="30">
        <v>3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2</v>
      </c>
    </row>
    <row r="22" spans="1:3" x14ac:dyDescent="0.25">
      <c r="A22" s="21" t="s">
        <v>1185</v>
      </c>
      <c r="B22" s="16"/>
      <c r="C22" s="23">
        <v>13</v>
      </c>
    </row>
    <row r="23" spans="1:3" x14ac:dyDescent="0.25">
      <c r="A23" s="21" t="s">
        <v>1186</v>
      </c>
      <c r="B23" s="16"/>
      <c r="C23" s="23">
        <v>36</v>
      </c>
    </row>
    <row r="24" spans="1:3" x14ac:dyDescent="0.25">
      <c r="A24" s="21" t="s">
        <v>1187</v>
      </c>
      <c r="B24" s="16"/>
      <c r="C24" s="23">
        <v>38</v>
      </c>
    </row>
    <row r="25" spans="1:3" x14ac:dyDescent="0.25">
      <c r="A25" s="21" t="s">
        <v>615</v>
      </c>
      <c r="B25" s="16"/>
      <c r="C25" s="23">
        <v>57</v>
      </c>
    </row>
    <row r="26" spans="1:3" x14ac:dyDescent="0.25">
      <c r="A26" s="21" t="s">
        <v>1188</v>
      </c>
      <c r="B26" s="16"/>
      <c r="C26" s="23">
        <v>67</v>
      </c>
    </row>
    <row r="27" spans="1:3" x14ac:dyDescent="0.25">
      <c r="A27" s="195" t="s">
        <v>956</v>
      </c>
      <c r="B27" s="196"/>
      <c r="C27" s="30">
        <v>213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11</v>
      </c>
    </row>
    <row r="32" spans="1:3" x14ac:dyDescent="0.25">
      <c r="A32" s="21" t="s">
        <v>1029</v>
      </c>
      <c r="B32" s="16"/>
      <c r="C32" s="23">
        <v>1</v>
      </c>
    </row>
    <row r="33" spans="1:3" x14ac:dyDescent="0.25">
      <c r="A33" s="21" t="s">
        <v>1194</v>
      </c>
      <c r="B33" s="16"/>
      <c r="C33" s="23">
        <v>269</v>
      </c>
    </row>
    <row r="34" spans="1:3" x14ac:dyDescent="0.25">
      <c r="A34" s="21" t="s">
        <v>1127</v>
      </c>
      <c r="B34" s="16"/>
      <c r="C34" s="23">
        <v>25</v>
      </c>
    </row>
    <row r="35" spans="1:3" x14ac:dyDescent="0.25">
      <c r="A35" s="21" t="s">
        <v>1195</v>
      </c>
      <c r="B35" s="16"/>
      <c r="C35" s="23">
        <v>49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2"/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5" t="s">
        <v>956</v>
      </c>
      <c r="B40" s="196"/>
      <c r="C40" s="30">
        <v>355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2</v>
      </c>
    </row>
    <row r="45" spans="1:3" x14ac:dyDescent="0.25">
      <c r="A45" s="21" t="s">
        <v>1185</v>
      </c>
      <c r="B45" s="16"/>
      <c r="C45" s="23">
        <v>10</v>
      </c>
    </row>
    <row r="46" spans="1:3" x14ac:dyDescent="0.25">
      <c r="A46" s="21" t="s">
        <v>1186</v>
      </c>
      <c r="B46" s="16"/>
      <c r="C46" s="23">
        <v>2</v>
      </c>
    </row>
    <row r="47" spans="1:3" x14ac:dyDescent="0.25">
      <c r="A47" s="21" t="s">
        <v>1187</v>
      </c>
      <c r="B47" s="16"/>
      <c r="C47" s="23">
        <v>8</v>
      </c>
    </row>
    <row r="48" spans="1:3" x14ac:dyDescent="0.25">
      <c r="A48" s="21" t="s">
        <v>615</v>
      </c>
      <c r="B48" s="16"/>
      <c r="C48" s="23">
        <v>2</v>
      </c>
    </row>
    <row r="49" spans="1:3" x14ac:dyDescent="0.25">
      <c r="A49" s="21" t="s">
        <v>1188</v>
      </c>
      <c r="B49" s="16"/>
      <c r="C49" s="23">
        <v>20</v>
      </c>
    </row>
    <row r="50" spans="1:3" x14ac:dyDescent="0.25">
      <c r="A50" s="195" t="s">
        <v>956</v>
      </c>
      <c r="B50" s="196"/>
      <c r="C50" s="30">
        <v>44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2" t="s">
        <v>1184</v>
      </c>
      <c r="B53" s="13" t="s">
        <v>81</v>
      </c>
      <c r="C53" s="22"/>
    </row>
    <row r="54" spans="1:3" x14ac:dyDescent="0.25">
      <c r="A54" s="174"/>
      <c r="B54" s="13" t="s">
        <v>82</v>
      </c>
      <c r="C54" s="23">
        <v>1</v>
      </c>
    </row>
    <row r="55" spans="1:3" x14ac:dyDescent="0.25">
      <c r="A55" s="172" t="s">
        <v>1185</v>
      </c>
      <c r="B55" s="13" t="s">
        <v>81</v>
      </c>
      <c r="C55" s="23">
        <v>10</v>
      </c>
    </row>
    <row r="56" spans="1:3" x14ac:dyDescent="0.25">
      <c r="A56" s="174"/>
      <c r="B56" s="13" t="s">
        <v>82</v>
      </c>
      <c r="C56" s="23">
        <v>3</v>
      </c>
    </row>
    <row r="57" spans="1:3" x14ac:dyDescent="0.25">
      <c r="A57" s="172" t="s">
        <v>1186</v>
      </c>
      <c r="B57" s="13" t="s">
        <v>81</v>
      </c>
      <c r="C57" s="23">
        <v>1</v>
      </c>
    </row>
    <row r="58" spans="1:3" x14ac:dyDescent="0.25">
      <c r="A58" s="174"/>
      <c r="B58" s="13" t="s">
        <v>82</v>
      </c>
      <c r="C58" s="22"/>
    </row>
    <row r="59" spans="1:3" x14ac:dyDescent="0.25">
      <c r="A59" s="172" t="s">
        <v>1187</v>
      </c>
      <c r="B59" s="13" t="s">
        <v>81</v>
      </c>
      <c r="C59" s="23">
        <v>9</v>
      </c>
    </row>
    <row r="60" spans="1:3" x14ac:dyDescent="0.25">
      <c r="A60" s="174"/>
      <c r="B60" s="13" t="s">
        <v>82</v>
      </c>
      <c r="C60" s="23">
        <v>2</v>
      </c>
    </row>
    <row r="61" spans="1:3" x14ac:dyDescent="0.25">
      <c r="A61" s="172" t="s">
        <v>615</v>
      </c>
      <c r="B61" s="13" t="s">
        <v>81</v>
      </c>
      <c r="C61" s="23">
        <v>1</v>
      </c>
    </row>
    <row r="62" spans="1:3" x14ac:dyDescent="0.25">
      <c r="A62" s="174"/>
      <c r="B62" s="13" t="s">
        <v>82</v>
      </c>
      <c r="C62" s="23">
        <v>2</v>
      </c>
    </row>
    <row r="63" spans="1:3" x14ac:dyDescent="0.25">
      <c r="A63" s="172" t="s">
        <v>1188</v>
      </c>
      <c r="B63" s="13" t="s">
        <v>81</v>
      </c>
      <c r="C63" s="23">
        <v>26</v>
      </c>
    </row>
    <row r="64" spans="1:3" x14ac:dyDescent="0.25">
      <c r="A64" s="174"/>
      <c r="B64" s="13" t="s">
        <v>82</v>
      </c>
      <c r="C64" s="23">
        <v>3</v>
      </c>
    </row>
    <row r="65" spans="1:3" x14ac:dyDescent="0.25">
      <c r="A65" s="195" t="s">
        <v>956</v>
      </c>
      <c r="B65" s="196"/>
      <c r="C65" s="30">
        <v>58</v>
      </c>
    </row>
    <row r="66" spans="1:3" x14ac:dyDescent="0.25">
      <c r="A66" s="6"/>
    </row>
  </sheetData>
  <sheetProtection algorithmName="SHA-512" hashValue="QbbWFyjlLp1DCJhfWKaYk2CP9qsfv7KUeiXOSyj0pTIfgLaMDD3MmWoCN11Sxgk4U7AoiMDkd+kjcpeFbf9qgw==" saltValue="cVDtV42/aSXAL19jao2nv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42">
        <v>6</v>
      </c>
      <c r="D5" s="42">
        <v>3</v>
      </c>
      <c r="E5" s="42">
        <v>1</v>
      </c>
      <c r="F5" s="37">
        <v>3</v>
      </c>
    </row>
    <row r="6" spans="1:6" x14ac:dyDescent="0.25">
      <c r="A6" s="189"/>
      <c r="B6" s="36" t="s">
        <v>1204</v>
      </c>
      <c r="C6" s="42">
        <v>6</v>
      </c>
      <c r="D6" s="42">
        <v>1</v>
      </c>
      <c r="E6" s="42">
        <v>1</v>
      </c>
      <c r="F6" s="37">
        <v>0</v>
      </c>
    </row>
    <row r="7" spans="1:6" x14ac:dyDescent="0.25">
      <c r="A7" s="35" t="s">
        <v>1205</v>
      </c>
      <c r="B7" s="36" t="s">
        <v>1206</v>
      </c>
      <c r="C7" s="17"/>
      <c r="D7" s="17"/>
      <c r="E7" s="17"/>
      <c r="F7" s="22"/>
    </row>
    <row r="8" spans="1:6" ht="22.5" x14ac:dyDescent="0.25">
      <c r="A8" s="187" t="s">
        <v>1207</v>
      </c>
      <c r="B8" s="36" t="s">
        <v>1208</v>
      </c>
      <c r="C8" s="42">
        <v>14</v>
      </c>
      <c r="D8" s="42">
        <v>15</v>
      </c>
      <c r="E8" s="42">
        <v>14</v>
      </c>
      <c r="F8" s="37">
        <v>0</v>
      </c>
    </row>
    <row r="9" spans="1:6" x14ac:dyDescent="0.25">
      <c r="A9" s="188"/>
      <c r="B9" s="36" t="s">
        <v>1209</v>
      </c>
      <c r="C9" s="42">
        <v>4</v>
      </c>
      <c r="D9" s="42">
        <v>0</v>
      </c>
      <c r="E9" s="42">
        <v>0</v>
      </c>
      <c r="F9" s="37">
        <v>0</v>
      </c>
    </row>
    <row r="10" spans="1:6" ht="22.5" x14ac:dyDescent="0.25">
      <c r="A10" s="189"/>
      <c r="B10" s="36" t="s">
        <v>1210</v>
      </c>
      <c r="C10" s="42">
        <v>49</v>
      </c>
      <c r="D10" s="42">
        <v>8</v>
      </c>
      <c r="E10" s="42">
        <v>9</v>
      </c>
      <c r="F10" s="37">
        <v>4</v>
      </c>
    </row>
    <row r="11" spans="1:6" ht="22.5" x14ac:dyDescent="0.25">
      <c r="A11" s="187" t="s">
        <v>1211</v>
      </c>
      <c r="B11" s="36" t="s">
        <v>1212</v>
      </c>
      <c r="C11" s="42">
        <v>3</v>
      </c>
      <c r="D11" s="42">
        <v>0</v>
      </c>
      <c r="E11" s="42">
        <v>0</v>
      </c>
      <c r="F11" s="37">
        <v>0</v>
      </c>
    </row>
    <row r="12" spans="1:6" x14ac:dyDescent="0.25">
      <c r="A12" s="188"/>
      <c r="B12" s="36" t="s">
        <v>1213</v>
      </c>
      <c r="C12" s="17"/>
      <c r="D12" s="17"/>
      <c r="E12" s="17"/>
      <c r="F12" s="22"/>
    </row>
    <row r="13" spans="1:6" ht="22.5" x14ac:dyDescent="0.25">
      <c r="A13" s="189"/>
      <c r="B13" s="36" t="s">
        <v>1214</v>
      </c>
      <c r="C13" s="42">
        <v>2</v>
      </c>
      <c r="D13" s="42">
        <v>4</v>
      </c>
      <c r="E13" s="42">
        <v>0</v>
      </c>
      <c r="F13" s="37">
        <v>1</v>
      </c>
    </row>
    <row r="14" spans="1:6" ht="22.5" x14ac:dyDescent="0.25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25">
      <c r="A15" s="187" t="s">
        <v>1217</v>
      </c>
      <c r="B15" s="36" t="s">
        <v>1218</v>
      </c>
      <c r="C15" s="42">
        <v>411</v>
      </c>
      <c r="D15" s="42">
        <v>44</v>
      </c>
      <c r="E15" s="42">
        <v>41</v>
      </c>
      <c r="F15" s="37">
        <v>30</v>
      </c>
    </row>
    <row r="16" spans="1:6" x14ac:dyDescent="0.25">
      <c r="A16" s="188"/>
      <c r="B16" s="36" t="s">
        <v>1219</v>
      </c>
      <c r="C16" s="42">
        <v>0</v>
      </c>
      <c r="D16" s="42">
        <v>2</v>
      </c>
      <c r="E16" s="42">
        <v>0</v>
      </c>
      <c r="F16" s="37">
        <v>0</v>
      </c>
    </row>
    <row r="17" spans="1:6" x14ac:dyDescent="0.25">
      <c r="A17" s="188"/>
      <c r="B17" s="36" t="s">
        <v>1220</v>
      </c>
      <c r="C17" s="42">
        <v>0</v>
      </c>
      <c r="D17" s="42">
        <v>0</v>
      </c>
      <c r="E17" s="42">
        <v>2</v>
      </c>
      <c r="F17" s="37">
        <v>0</v>
      </c>
    </row>
    <row r="18" spans="1:6" x14ac:dyDescent="0.25">
      <c r="A18" s="188"/>
      <c r="B18" s="36" t="s">
        <v>1221</v>
      </c>
      <c r="C18" s="42">
        <v>2</v>
      </c>
      <c r="D18" s="42">
        <v>1</v>
      </c>
      <c r="E18" s="42">
        <v>0</v>
      </c>
      <c r="F18" s="37">
        <v>2</v>
      </c>
    </row>
    <row r="19" spans="1:6" ht="22.5" x14ac:dyDescent="0.25">
      <c r="A19" s="189"/>
      <c r="B19" s="36" t="s">
        <v>1222</v>
      </c>
      <c r="C19" s="42">
        <v>0</v>
      </c>
      <c r="D19" s="42">
        <v>0</v>
      </c>
      <c r="E19" s="42">
        <v>1</v>
      </c>
      <c r="F19" s="37">
        <v>0</v>
      </c>
    </row>
    <row r="20" spans="1:6" x14ac:dyDescent="0.25">
      <c r="A20" s="35" t="s">
        <v>1223</v>
      </c>
      <c r="B20" s="36" t="s">
        <v>1224</v>
      </c>
      <c r="C20" s="42">
        <v>2</v>
      </c>
      <c r="D20" s="42">
        <v>2</v>
      </c>
      <c r="E20" s="42">
        <v>2</v>
      </c>
      <c r="F20" s="37">
        <v>0</v>
      </c>
    </row>
    <row r="21" spans="1:6" x14ac:dyDescent="0.25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25">
      <c r="A22" s="185" t="s">
        <v>956</v>
      </c>
      <c r="B22" s="186"/>
      <c r="C22" s="43">
        <v>499</v>
      </c>
      <c r="D22" s="43">
        <v>80</v>
      </c>
      <c r="E22" s="43">
        <v>71</v>
      </c>
      <c r="F22" s="43">
        <v>40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41</v>
      </c>
    </row>
    <row r="26" spans="1:6" x14ac:dyDescent="0.25">
      <c r="A26" s="40" t="s">
        <v>114</v>
      </c>
      <c r="B26" s="16"/>
      <c r="C26" s="37">
        <v>13</v>
      </c>
    </row>
    <row r="27" spans="1:6" x14ac:dyDescent="0.25">
      <c r="A27" s="40" t="s">
        <v>1060</v>
      </c>
      <c r="B27" s="16"/>
      <c r="C27" s="37">
        <v>13</v>
      </c>
    </row>
    <row r="28" spans="1:6" x14ac:dyDescent="0.25">
      <c r="A28" s="185" t="s">
        <v>956</v>
      </c>
      <c r="B28" s="186"/>
      <c r="C28" s="43">
        <v>67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4</v>
      </c>
    </row>
    <row r="33" spans="1:3" x14ac:dyDescent="0.25">
      <c r="A33" s="40" t="s">
        <v>1229</v>
      </c>
      <c r="B33" s="16"/>
      <c r="C33" s="37">
        <v>47</v>
      </c>
    </row>
    <row r="34" spans="1:3" x14ac:dyDescent="0.25">
      <c r="A34" s="40" t="s">
        <v>82</v>
      </c>
      <c r="B34" s="16"/>
      <c r="C34" s="37">
        <v>32</v>
      </c>
    </row>
    <row r="35" spans="1:3" x14ac:dyDescent="0.25">
      <c r="A35" s="185" t="s">
        <v>956</v>
      </c>
      <c r="B35" s="186"/>
      <c r="C35" s="43">
        <v>83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230</v>
      </c>
    </row>
    <row r="40" spans="1:3" x14ac:dyDescent="0.25">
      <c r="A40" s="40" t="s">
        <v>1232</v>
      </c>
      <c r="B40" s="16"/>
      <c r="C40" s="37">
        <v>67</v>
      </c>
    </row>
    <row r="41" spans="1:3" x14ac:dyDescent="0.25">
      <c r="A41" s="185" t="s">
        <v>956</v>
      </c>
      <c r="B41" s="186"/>
      <c r="C41" s="43">
        <v>297</v>
      </c>
    </row>
    <row r="42" spans="1:3" x14ac:dyDescent="0.25">
      <c r="A42" s="6"/>
    </row>
  </sheetData>
  <sheetProtection algorithmName="SHA-512" hashValue="tTgnYkRe8UbuOklJLPTD8VXivFWT8aIEZuOUJHRbOFtJlnP9CsN2mJB+JZXqEGM006sJ5JEDJEUNustTk3hVaA==" saltValue="siykCoCPc9b4OzgHShM/y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5" t="s">
        <v>1235</v>
      </c>
      <c r="B5" s="13" t="s">
        <v>1236</v>
      </c>
      <c r="C5" s="14">
        <v>1915</v>
      </c>
      <c r="D5" s="14">
        <v>2037</v>
      </c>
      <c r="E5" s="15">
        <v>-5.9891998036327901E-2</v>
      </c>
    </row>
    <row r="6" spans="1:5" x14ac:dyDescent="0.25">
      <c r="A6" s="176"/>
      <c r="B6" s="13" t="s">
        <v>1237</v>
      </c>
      <c r="C6" s="14">
        <v>13</v>
      </c>
      <c r="D6" s="14">
        <v>7</v>
      </c>
      <c r="E6" s="15">
        <v>0.85714285714285698</v>
      </c>
    </row>
    <row r="7" spans="1:5" x14ac:dyDescent="0.25">
      <c r="A7" s="177"/>
      <c r="B7" s="13" t="s">
        <v>1238</v>
      </c>
      <c r="C7" s="14">
        <v>1509</v>
      </c>
      <c r="D7" s="14">
        <v>1771</v>
      </c>
      <c r="E7" s="15">
        <v>-0.14793901750423499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5" t="s">
        <v>1240</v>
      </c>
      <c r="B11" s="13" t="s">
        <v>1241</v>
      </c>
      <c r="C11" s="14">
        <v>79</v>
      </c>
      <c r="D11" s="14">
        <v>4</v>
      </c>
      <c r="E11" s="15">
        <v>18.75</v>
      </c>
    </row>
    <row r="12" spans="1:5" x14ac:dyDescent="0.25">
      <c r="A12" s="176"/>
      <c r="B12" s="13" t="s">
        <v>1242</v>
      </c>
      <c r="C12" s="14">
        <v>49</v>
      </c>
      <c r="D12" s="14">
        <v>54</v>
      </c>
      <c r="E12" s="15">
        <v>-9.2592592592592601E-2</v>
      </c>
    </row>
    <row r="13" spans="1:5" x14ac:dyDescent="0.25">
      <c r="A13" s="176"/>
      <c r="B13" s="13" t="s">
        <v>1243</v>
      </c>
      <c r="C13" s="14">
        <v>1509</v>
      </c>
      <c r="D13" s="14">
        <v>1771</v>
      </c>
      <c r="E13" s="15">
        <v>-0.14793901750423499</v>
      </c>
    </row>
    <row r="14" spans="1:5" x14ac:dyDescent="0.25">
      <c r="A14" s="176"/>
      <c r="B14" s="13" t="s">
        <v>1244</v>
      </c>
      <c r="C14" s="14">
        <v>154</v>
      </c>
      <c r="D14" s="14">
        <v>177</v>
      </c>
      <c r="E14" s="15">
        <v>-0.129943502824859</v>
      </c>
    </row>
    <row r="15" spans="1:5" x14ac:dyDescent="0.25">
      <c r="A15" s="176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6"/>
      <c r="B16" s="13" t="s">
        <v>1246</v>
      </c>
      <c r="C16" s="14">
        <v>67</v>
      </c>
      <c r="D16" s="14">
        <v>0</v>
      </c>
      <c r="E16" s="15">
        <v>67</v>
      </c>
    </row>
    <row r="17" spans="1:5" x14ac:dyDescent="0.25">
      <c r="A17" s="176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6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7"/>
      <c r="B19" s="13" t="s">
        <v>1249</v>
      </c>
      <c r="C19" s="14">
        <v>105</v>
      </c>
      <c r="D19" s="14">
        <v>0</v>
      </c>
      <c r="E19" s="15">
        <v>105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5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6"/>
      <c r="B24" s="13" t="s">
        <v>1253</v>
      </c>
      <c r="C24" s="14">
        <v>40</v>
      </c>
      <c r="D24" s="14">
        <v>0</v>
      </c>
      <c r="E24" s="15">
        <v>40</v>
      </c>
    </row>
    <row r="25" spans="1:5" x14ac:dyDescent="0.25">
      <c r="A25" s="176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7"/>
      <c r="B26" s="13" t="s">
        <v>1254</v>
      </c>
      <c r="C26" s="14">
        <v>46</v>
      </c>
      <c r="D26" s="14">
        <v>0</v>
      </c>
      <c r="E26" s="15">
        <v>46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5" t="s">
        <v>1256</v>
      </c>
      <c r="B30" s="13" t="s">
        <v>1257</v>
      </c>
      <c r="C30" s="14">
        <v>4</v>
      </c>
      <c r="D30" s="14">
        <v>0</v>
      </c>
      <c r="E30" s="15">
        <v>4</v>
      </c>
    </row>
    <row r="31" spans="1:5" x14ac:dyDescent="0.25">
      <c r="A31" s="176"/>
      <c r="B31" s="13" t="s">
        <v>1258</v>
      </c>
      <c r="C31" s="14">
        <v>33</v>
      </c>
      <c r="D31" s="14">
        <v>0</v>
      </c>
      <c r="E31" s="15">
        <v>33</v>
      </c>
    </row>
    <row r="32" spans="1:5" x14ac:dyDescent="0.25">
      <c r="A32" s="177"/>
      <c r="B32" s="13" t="s">
        <v>1259</v>
      </c>
      <c r="C32" s="14">
        <v>38</v>
      </c>
      <c r="D32" s="14">
        <v>0</v>
      </c>
      <c r="E32" s="15">
        <v>38</v>
      </c>
    </row>
    <row r="33" spans="1:1" x14ac:dyDescent="0.25">
      <c r="A33" s="6"/>
    </row>
  </sheetData>
  <sheetProtection algorithmName="SHA-512" hashValue="kmJJRG1JmshEwOlwC0HLaERrg2DzBp3y/pS1zzI63WaGvAkT+BSqtkF1aFizQVzBRHv1XYcOlSCGG4QRaoQc4Q==" saltValue="0bdjUC/XHL3X4CRqk7nOi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5" t="s">
        <v>1262</v>
      </c>
      <c r="B5" s="13" t="s">
        <v>1263</v>
      </c>
      <c r="C5" s="14">
        <v>2</v>
      </c>
      <c r="D5" s="14">
        <v>0</v>
      </c>
      <c r="E5" s="15">
        <v>2</v>
      </c>
    </row>
    <row r="6" spans="1:5" x14ac:dyDescent="0.25">
      <c r="A6" s="176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6"/>
      <c r="B7" s="13" t="s">
        <v>1265</v>
      </c>
      <c r="C7" s="14">
        <v>1</v>
      </c>
      <c r="D7" s="14">
        <v>3</v>
      </c>
      <c r="E7" s="15">
        <v>-0.66666666666666696</v>
      </c>
    </row>
    <row r="8" spans="1:5" x14ac:dyDescent="0.25">
      <c r="A8" s="176"/>
      <c r="B8" s="13" t="s">
        <v>1266</v>
      </c>
      <c r="C8" s="14">
        <v>10</v>
      </c>
      <c r="D8" s="14">
        <v>45</v>
      </c>
      <c r="E8" s="15">
        <v>-0.77777777777777801</v>
      </c>
    </row>
    <row r="9" spans="1:5" x14ac:dyDescent="0.25">
      <c r="A9" s="176"/>
      <c r="B9" s="13" t="s">
        <v>1267</v>
      </c>
      <c r="C9" s="14">
        <v>2</v>
      </c>
      <c r="D9" s="14">
        <v>1</v>
      </c>
      <c r="E9" s="15">
        <v>1</v>
      </c>
    </row>
    <row r="10" spans="1:5" x14ac:dyDescent="0.25">
      <c r="A10" s="176"/>
      <c r="B10" s="13" t="s">
        <v>1268</v>
      </c>
      <c r="C10" s="14">
        <v>2</v>
      </c>
      <c r="D10" s="14">
        <v>1</v>
      </c>
      <c r="E10" s="15">
        <v>1</v>
      </c>
    </row>
    <row r="11" spans="1:5" x14ac:dyDescent="0.25">
      <c r="A11" s="176"/>
      <c r="B11" s="13" t="s">
        <v>1269</v>
      </c>
      <c r="C11" s="14">
        <v>45</v>
      </c>
      <c r="D11" s="14">
        <v>41</v>
      </c>
      <c r="E11" s="15">
        <v>9.7560975609756101E-2</v>
      </c>
    </row>
    <row r="12" spans="1:5" x14ac:dyDescent="0.25">
      <c r="A12" s="176"/>
      <c r="B12" s="13" t="s">
        <v>1270</v>
      </c>
      <c r="C12" s="14">
        <v>7</v>
      </c>
      <c r="D12" s="14">
        <v>0</v>
      </c>
      <c r="E12" s="15">
        <v>7</v>
      </c>
    </row>
    <row r="13" spans="1:5" x14ac:dyDescent="0.25">
      <c r="A13" s="176"/>
      <c r="B13" s="13" t="s">
        <v>1271</v>
      </c>
      <c r="C13" s="14">
        <v>6</v>
      </c>
      <c r="D13" s="14">
        <v>0</v>
      </c>
      <c r="E13" s="15">
        <v>6</v>
      </c>
    </row>
    <row r="14" spans="1:5" x14ac:dyDescent="0.25">
      <c r="A14" s="176"/>
      <c r="B14" s="13" t="s">
        <v>1272</v>
      </c>
      <c r="C14" s="14">
        <v>1</v>
      </c>
      <c r="D14" s="14">
        <v>0</v>
      </c>
      <c r="E14" s="15">
        <v>1</v>
      </c>
    </row>
    <row r="15" spans="1:5" x14ac:dyDescent="0.25">
      <c r="A15" s="176"/>
      <c r="B15" s="13" t="s">
        <v>1273</v>
      </c>
      <c r="C15" s="14">
        <v>3</v>
      </c>
      <c r="D15" s="14">
        <v>3</v>
      </c>
      <c r="E15" s="15">
        <v>0</v>
      </c>
    </row>
    <row r="16" spans="1:5" x14ac:dyDescent="0.25">
      <c r="A16" s="177"/>
      <c r="B16" s="13" t="s">
        <v>111</v>
      </c>
      <c r="C16" s="14">
        <v>133</v>
      </c>
      <c r="D16" s="14">
        <v>72</v>
      </c>
      <c r="E16" s="15">
        <v>0.84722222222222199</v>
      </c>
    </row>
    <row r="17" spans="1:1" x14ac:dyDescent="0.25">
      <c r="A17" s="6"/>
    </row>
  </sheetData>
  <sheetProtection algorithmName="SHA-512" hashValue="19HottBDGx7xjIgeTeRD7Bz914ZSIw5jNsR+H6QaySYQd9Qz6xCqVSlB+r/1a7sw/SonF8DUZ2RQDtS/jcuQHQ==" saltValue="4HNjKZjwLHNRuwDTxTL5/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28</v>
      </c>
      <c r="D5" s="42">
        <v>18</v>
      </c>
      <c r="E5" s="48">
        <v>0.55555555555555503</v>
      </c>
    </row>
    <row r="6" spans="1:5" x14ac:dyDescent="0.25">
      <c r="A6" s="35" t="s">
        <v>1278</v>
      </c>
      <c r="B6" s="41" t="s">
        <v>1279</v>
      </c>
      <c r="C6" s="42">
        <v>921</v>
      </c>
      <c r="D6" s="42">
        <v>636</v>
      </c>
      <c r="E6" s="48">
        <v>0.44811320754716999</v>
      </c>
    </row>
    <row r="7" spans="1:5" ht="22.5" x14ac:dyDescent="0.25">
      <c r="A7" s="35" t="s">
        <v>1280</v>
      </c>
      <c r="B7" s="41" t="s">
        <v>1281</v>
      </c>
      <c r="C7" s="17"/>
      <c r="D7" s="17"/>
      <c r="E7" s="48">
        <v>0</v>
      </c>
    </row>
    <row r="8" spans="1:5" ht="22.5" x14ac:dyDescent="0.25">
      <c r="A8" s="35" t="s">
        <v>1282</v>
      </c>
      <c r="B8" s="41" t="s">
        <v>1283</v>
      </c>
      <c r="C8" s="42">
        <v>42</v>
      </c>
      <c r="D8" s="42">
        <v>261</v>
      </c>
      <c r="E8" s="48">
        <v>-0.83908045977011503</v>
      </c>
    </row>
    <row r="9" spans="1:5" ht="22.5" x14ac:dyDescent="0.25">
      <c r="A9" s="35" t="s">
        <v>1284</v>
      </c>
      <c r="B9" s="41" t="s">
        <v>1285</v>
      </c>
      <c r="C9" s="17"/>
      <c r="D9" s="17"/>
      <c r="E9" s="48">
        <v>0</v>
      </c>
    </row>
    <row r="10" spans="1:5" ht="22.5" x14ac:dyDescent="0.25">
      <c r="A10" s="35" t="s">
        <v>1286</v>
      </c>
      <c r="B10" s="41" t="s">
        <v>1287</v>
      </c>
      <c r="C10" s="42">
        <v>8</v>
      </c>
      <c r="D10" s="42">
        <v>39</v>
      </c>
      <c r="E10" s="48">
        <v>-0.79487179487179505</v>
      </c>
    </row>
    <row r="11" spans="1:5" ht="22.5" x14ac:dyDescent="0.25">
      <c r="A11" s="35" t="s">
        <v>1288</v>
      </c>
      <c r="B11" s="16"/>
      <c r="C11" s="42">
        <v>12</v>
      </c>
      <c r="D11" s="42">
        <v>301</v>
      </c>
      <c r="E11" s="48">
        <v>-0.96013289036544802</v>
      </c>
    </row>
    <row r="12" spans="1:5" x14ac:dyDescent="0.25">
      <c r="A12" s="35" t="s">
        <v>1289</v>
      </c>
      <c r="B12" s="16"/>
      <c r="C12" s="42">
        <v>1396</v>
      </c>
      <c r="D12" s="42">
        <v>214</v>
      </c>
      <c r="E12" s="48">
        <v>5.5233644859813102</v>
      </c>
    </row>
    <row r="13" spans="1:5" x14ac:dyDescent="0.25">
      <c r="A13" s="187" t="s">
        <v>1290</v>
      </c>
      <c r="B13" s="41" t="s">
        <v>1291</v>
      </c>
      <c r="C13" s="42">
        <v>68</v>
      </c>
      <c r="D13" s="42">
        <v>41</v>
      </c>
      <c r="E13" s="48">
        <v>0.65853658536585402</v>
      </c>
    </row>
    <row r="14" spans="1:5" x14ac:dyDescent="0.25">
      <c r="A14" s="189"/>
      <c r="B14" s="41" t="s">
        <v>1292</v>
      </c>
      <c r="C14" s="42">
        <v>2</v>
      </c>
      <c r="D14" s="42">
        <v>15</v>
      </c>
      <c r="E14" s="48">
        <v>-0.86666666666666703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90" t="s">
        <v>1294</v>
      </c>
      <c r="B17" s="41" t="s">
        <v>1295</v>
      </c>
      <c r="C17" s="42">
        <v>1</v>
      </c>
      <c r="D17" s="42">
        <v>4</v>
      </c>
      <c r="E17" s="37">
        <v>0</v>
      </c>
    </row>
    <row r="18" spans="1:5" x14ac:dyDescent="0.25">
      <c r="A18" s="191"/>
      <c r="B18" s="41" t="s">
        <v>1296</v>
      </c>
      <c r="C18" s="42">
        <v>1016</v>
      </c>
      <c r="D18" s="42">
        <v>1935</v>
      </c>
      <c r="E18" s="37">
        <v>33</v>
      </c>
    </row>
    <row r="19" spans="1:5" x14ac:dyDescent="0.25">
      <c r="A19" s="191"/>
      <c r="B19" s="41" t="s">
        <v>1297</v>
      </c>
      <c r="C19" s="17"/>
      <c r="D19" s="17"/>
      <c r="E19" s="22"/>
    </row>
    <row r="20" spans="1:5" x14ac:dyDescent="0.25">
      <c r="A20" s="191"/>
      <c r="B20" s="41" t="s">
        <v>1298</v>
      </c>
      <c r="C20" s="17"/>
      <c r="D20" s="17"/>
      <c r="E20" s="22"/>
    </row>
    <row r="21" spans="1:5" x14ac:dyDescent="0.25">
      <c r="A21" s="191"/>
      <c r="B21" s="41" t="s">
        <v>1299</v>
      </c>
      <c r="C21" s="17"/>
      <c r="D21" s="17"/>
      <c r="E21" s="22"/>
    </row>
    <row r="22" spans="1:5" x14ac:dyDescent="0.25">
      <c r="A22" s="191"/>
      <c r="B22" s="41" t="s">
        <v>980</v>
      </c>
      <c r="C22" s="42">
        <v>4644</v>
      </c>
      <c r="D22" s="42">
        <v>19578</v>
      </c>
      <c r="E22" s="37">
        <v>0</v>
      </c>
    </row>
    <row r="23" spans="1:5" x14ac:dyDescent="0.25">
      <c r="A23" s="191"/>
      <c r="B23" s="41" t="s">
        <v>1300</v>
      </c>
      <c r="C23" s="42">
        <v>67</v>
      </c>
      <c r="D23" s="42">
        <v>57</v>
      </c>
      <c r="E23" s="37">
        <v>11</v>
      </c>
    </row>
    <row r="24" spans="1:5" x14ac:dyDescent="0.25">
      <c r="A24" s="191"/>
      <c r="B24" s="41" t="s">
        <v>1301</v>
      </c>
      <c r="C24" s="42">
        <v>7</v>
      </c>
      <c r="D24" s="42">
        <v>19</v>
      </c>
      <c r="E24" s="37">
        <v>0</v>
      </c>
    </row>
    <row r="25" spans="1:5" x14ac:dyDescent="0.25">
      <c r="A25" s="191"/>
      <c r="B25" s="41" t="s">
        <v>1302</v>
      </c>
      <c r="C25" s="42">
        <v>20</v>
      </c>
      <c r="D25" s="42">
        <v>67</v>
      </c>
      <c r="E25" s="37">
        <v>4</v>
      </c>
    </row>
    <row r="26" spans="1:5" x14ac:dyDescent="0.25">
      <c r="A26" s="191"/>
      <c r="B26" s="41" t="s">
        <v>1303</v>
      </c>
      <c r="C26" s="42">
        <v>278</v>
      </c>
      <c r="D26" s="42">
        <v>2761</v>
      </c>
      <c r="E26" s="37">
        <v>0</v>
      </c>
    </row>
    <row r="27" spans="1:5" x14ac:dyDescent="0.25">
      <c r="A27" s="191"/>
      <c r="B27" s="41" t="s">
        <v>1304</v>
      </c>
      <c r="C27" s="42">
        <v>4</v>
      </c>
      <c r="D27" s="42">
        <v>5</v>
      </c>
      <c r="E27" s="37">
        <v>0</v>
      </c>
    </row>
    <row r="28" spans="1:5" x14ac:dyDescent="0.25">
      <c r="A28" s="191"/>
      <c r="B28" s="41" t="s">
        <v>1305</v>
      </c>
      <c r="C28" s="42">
        <v>2148</v>
      </c>
      <c r="D28" s="42">
        <v>2627</v>
      </c>
      <c r="E28" s="37">
        <v>284</v>
      </c>
    </row>
    <row r="29" spans="1:5" x14ac:dyDescent="0.25">
      <c r="A29" s="191"/>
      <c r="B29" s="41" t="s">
        <v>1306</v>
      </c>
      <c r="C29" s="42">
        <v>1293</v>
      </c>
      <c r="D29" s="42">
        <v>1701</v>
      </c>
      <c r="E29" s="37">
        <v>415</v>
      </c>
    </row>
    <row r="30" spans="1:5" x14ac:dyDescent="0.25">
      <c r="A30" s="192"/>
      <c r="B30" s="41" t="s">
        <v>1307</v>
      </c>
      <c r="C30" s="17"/>
      <c r="D30" s="17"/>
      <c r="E30" s="22"/>
    </row>
    <row r="31" spans="1:5" x14ac:dyDescent="0.25">
      <c r="A31" s="6"/>
    </row>
  </sheetData>
  <sheetProtection algorithmName="SHA-512" hashValue="IEBcmdkqrKaSqtk9e23M5ZQfBNJ89aEVVW31I17Z/hhlJ7TdvNtPVh89mLM8X+nIh89d5MQFi1Na83BRrU2T1A==" saltValue="jReV3G5KxN6aVexr+1BiG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763A-8830-4AD5-AE99-D2D6CA83FE2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4" t="s">
        <v>1430</v>
      </c>
      <c r="D1" s="204"/>
      <c r="E1" s="204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7"/>
      <c r="AA2" s="197"/>
      <c r="AB2" s="197"/>
      <c r="AC2" s="197"/>
      <c r="AH2" s="197"/>
      <c r="AI2" s="197"/>
      <c r="AJ2" s="197"/>
      <c r="AK2" s="197"/>
      <c r="AV2" s="203"/>
      <c r="AW2" s="203"/>
      <c r="AX2" s="203"/>
      <c r="AY2" s="203"/>
      <c r="AZ2" s="203"/>
      <c r="BA2" s="203"/>
      <c r="BK2" s="203" t="s">
        <v>1431</v>
      </c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CL2" s="102"/>
    </row>
    <row r="3" spans="1:93" s="101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203" t="s">
        <v>1059</v>
      </c>
      <c r="AW3" s="203"/>
      <c r="AX3" s="203"/>
      <c r="AY3" s="203"/>
      <c r="AZ3" s="203"/>
      <c r="BA3" s="203"/>
      <c r="CL3" s="102"/>
    </row>
    <row r="4" spans="1:93" s="103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198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0" t="s">
        <v>1442</v>
      </c>
      <c r="BT4" s="200" t="s">
        <v>1443</v>
      </c>
      <c r="BU4" s="200" t="s">
        <v>289</v>
      </c>
      <c r="BV4" s="201"/>
      <c r="BY4" s="202" t="s">
        <v>168</v>
      </c>
      <c r="BZ4" s="202"/>
      <c r="CA4" s="202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198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0" t="s">
        <v>111</v>
      </c>
      <c r="BK5" s="198"/>
      <c r="BL5" s="199"/>
      <c r="BM5" s="199"/>
      <c r="BN5" s="199"/>
      <c r="BO5" s="199"/>
      <c r="BP5" s="199"/>
      <c r="BQ5" s="199"/>
      <c r="BR5" s="199"/>
      <c r="BS5" s="200"/>
      <c r="BT5" s="200"/>
      <c r="BU5" s="200"/>
      <c r="BV5" s="201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198"/>
      <c r="AW6" s="199"/>
      <c r="AX6" s="199"/>
      <c r="AY6" s="199"/>
      <c r="AZ6" s="199"/>
      <c r="BA6" s="200"/>
      <c r="BE6" s="112" t="s">
        <v>113</v>
      </c>
      <c r="BF6" s="111" t="s">
        <v>114</v>
      </c>
      <c r="BG6" s="113" t="s">
        <v>1463</v>
      </c>
      <c r="BK6" s="198"/>
      <c r="BL6" s="199"/>
      <c r="BM6" s="199"/>
      <c r="BN6" s="199"/>
      <c r="BO6" s="199"/>
      <c r="BP6" s="199"/>
      <c r="BQ6" s="199"/>
      <c r="BR6" s="199"/>
      <c r="BS6" s="200"/>
      <c r="BT6" s="200"/>
      <c r="BU6" s="200"/>
      <c r="BV6" s="201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70358</v>
      </c>
      <c r="D7" s="120">
        <f>SUM(DatosGenerales!C15:C19)</f>
        <v>14504</v>
      </c>
      <c r="E7" s="119">
        <f>SUM(DatosGenerales!C12:C14)</f>
        <v>58870</v>
      </c>
      <c r="I7" s="121">
        <f>DatosGenerales!C31</f>
        <v>11017</v>
      </c>
      <c r="J7" s="120">
        <f>DatosGenerales!C32</f>
        <v>931</v>
      </c>
      <c r="K7" s="119">
        <f>SUM(DatosGenerales!C33:C34)</f>
        <v>724</v>
      </c>
      <c r="L7" s="120">
        <f>DatosGenerales!C36</f>
        <v>8700</v>
      </c>
      <c r="M7" s="119">
        <f>DatosGenerales!C95</f>
        <v>7486</v>
      </c>
      <c r="N7" s="122">
        <f>L7-M7</f>
        <v>1214</v>
      </c>
      <c r="O7" s="122"/>
      <c r="Q7" s="121">
        <f>DatosGenerales!C36</f>
        <v>8700</v>
      </c>
      <c r="R7" s="120">
        <f>DatosGenerales!C49</f>
        <v>8806</v>
      </c>
      <c r="S7" s="120">
        <f>DatosGenerales!C50</f>
        <v>542</v>
      </c>
      <c r="T7" s="120">
        <f>DatosGenerales!C62</f>
        <v>165</v>
      </c>
      <c r="U7" s="120">
        <f>DatosGenerales!C78</f>
        <v>42</v>
      </c>
      <c r="V7" s="123">
        <f>SUM(Q7:U7)</f>
        <v>18255</v>
      </c>
      <c r="Z7" s="121">
        <f>SUM(DatosGenerales!C106,DatosGenerales!C107,DatosGenerales!C109)</f>
        <v>5758</v>
      </c>
      <c r="AA7" s="120">
        <f>SUM(DatosGenerales!C108,DatosGenerales!C110)</f>
        <v>1615</v>
      </c>
      <c r="AB7" s="120">
        <f>DatosGenerales!C106</f>
        <v>4727</v>
      </c>
      <c r="AC7" s="123">
        <f>DatosGenerales!C107</f>
        <v>682</v>
      </c>
      <c r="AH7" s="121">
        <f>SUM(DatosGenerales!C115,DatosGenerales!C116,DatosGenerales!C118)</f>
        <v>493</v>
      </c>
      <c r="AI7" s="120">
        <f>SUM(DatosGenerales!C117,DatosGenerales!C119)</f>
        <v>161</v>
      </c>
      <c r="AJ7" s="120">
        <f>DatosGenerales!C115</f>
        <v>401</v>
      </c>
      <c r="AK7" s="123">
        <f>DatosGenerales!C116</f>
        <v>70</v>
      </c>
      <c r="AP7" s="121">
        <f>SUM(DatosGenerales!C135:C136)</f>
        <v>584</v>
      </c>
      <c r="AQ7" s="120">
        <f>SUM(DatosGenerales!C137:C138)</f>
        <v>4</v>
      </c>
      <c r="AR7" s="123">
        <f>SUM(DatosGenerales!C139:C140)</f>
        <v>3</v>
      </c>
      <c r="AV7" s="121">
        <f>DatosGenerales!C145</f>
        <v>20</v>
      </c>
      <c r="AW7" s="120">
        <f>DatosGenerales!C146</f>
        <v>91</v>
      </c>
      <c r="AX7" s="120">
        <f>DatosGenerales!C147</f>
        <v>128</v>
      </c>
      <c r="AY7" s="120">
        <f>DatosGenerales!C148</f>
        <v>20</v>
      </c>
      <c r="AZ7" s="120">
        <f>DatosGenerales!C149</f>
        <v>105</v>
      </c>
      <c r="BA7" s="123">
        <f>DatosGenerales!C150</f>
        <v>54</v>
      </c>
      <c r="BE7" s="121">
        <f>DatosGenerales!C151</f>
        <v>174</v>
      </c>
      <c r="BF7" s="120">
        <f>DatosGenerales!C152</f>
        <v>218</v>
      </c>
      <c r="BG7" s="123">
        <f>DatosGenerales!C154</f>
        <v>36</v>
      </c>
      <c r="BK7" s="121">
        <f>SUM(DatosGenerales!C297:C311)</f>
        <v>9740</v>
      </c>
      <c r="BL7" s="120">
        <f>SUM(DatosGenerales!C294:C296)</f>
        <v>102</v>
      </c>
      <c r="BM7" s="120">
        <f>SUM(DatosGenerales!C312:C344)</f>
        <v>521</v>
      </c>
      <c r="BN7" s="120">
        <f>SUM(DatosGenerales!C289)</f>
        <v>77</v>
      </c>
      <c r="BO7" s="120">
        <f>SUM(DatosGenerales!C356:C364)</f>
        <v>85</v>
      </c>
      <c r="BP7" s="120">
        <f>SUM(DatosGenerales!C286:C288)</f>
        <v>1</v>
      </c>
      <c r="BQ7" s="120">
        <f>SUM(DatosGenerales!C345:C355)</f>
        <v>1</v>
      </c>
      <c r="BR7" s="120">
        <f>SUM(DatosGenerales!C290:C292)</f>
        <v>213</v>
      </c>
      <c r="BS7" s="123">
        <f>SUM(DatosGenerales!C283:C285)</f>
        <v>3437</v>
      </c>
      <c r="BT7" s="123">
        <f>SUM(DatosGenerales!C293)</f>
        <v>0</v>
      </c>
      <c r="BU7" s="123">
        <f>SUM(DatosGenerales!C365:C377)</f>
        <v>261</v>
      </c>
      <c r="BY7" s="121">
        <f>DatosGenerales!C246</f>
        <v>205</v>
      </c>
      <c r="BZ7" s="120">
        <f>DatosGenerales!C247</f>
        <v>37</v>
      </c>
      <c r="CA7" s="123">
        <f>DatosGenerales!C248</f>
        <v>270</v>
      </c>
      <c r="CF7" s="121">
        <f>DatosDiscapacidad!C5</f>
        <v>28</v>
      </c>
      <c r="CG7" s="123">
        <f>DatosDiscapacidad!C11</f>
        <v>12</v>
      </c>
      <c r="CM7" s="121">
        <f>DatosGenerales!C40</f>
        <v>18460</v>
      </c>
      <c r="CN7" s="123">
        <f>DatosGenerales!C41</f>
        <v>9295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2478</v>
      </c>
      <c r="BL53" s="131">
        <f>SUM(DatosGenerales!C311,DatosGenerales!C300,DatosGenerales!C309)</f>
        <v>3081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145</v>
      </c>
      <c r="BL66" s="131">
        <f>SUM(DatosGenerales!C299:C300)</f>
        <v>3071</v>
      </c>
      <c r="BM66" s="131">
        <f>SUM(DatosGenerales!C308:C309)</f>
        <v>2343</v>
      </c>
      <c r="BN66" s="131"/>
      <c r="BO66" s="118"/>
      <c r="BP66" s="118"/>
      <c r="BQ66" s="118"/>
      <c r="BR66" s="118"/>
      <c r="BS66" s="118"/>
    </row>
  </sheetData>
  <sheetProtection algorithmName="SHA-512" hashValue="Ju7CKDVoOhB3NUuzOUyckRG18P7UsPA0OD0W/mcQ26/lUcAChZJOh4nqZ7P2Wpyeey8R7NEK7ZcpwBUTwa/XrQ==" saltValue="WNDelOzxV/sPenUMGoRdSg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8D6B-66DD-49AA-9D43-E393F33D2A98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5zHaTHlEqyuKoHW7bJw461JRPub5crTlDRaUYQM7xGKfbsx693BFngxty+W3eQeayWfkyb1spK1XUp0OgdgThg==" saltValue="bFp0hKdQ6j1v0CEJQM/4m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C940-9B8A-4004-9238-46ABBDF0B2C7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6" t="s">
        <v>1492</v>
      </c>
      <c r="D1" s="206"/>
      <c r="E1" s="206"/>
      <c r="F1" s="206"/>
      <c r="G1" s="206"/>
      <c r="H1" s="206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99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1"/>
      <c r="AN6" s="101"/>
    </row>
    <row r="7" spans="1:50" s="103" customFormat="1" ht="20.85" customHeight="1" x14ac:dyDescent="0.25">
      <c r="C7" s="205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7"/>
      <c r="M7" s="208"/>
      <c r="N7" s="208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154</v>
      </c>
    </row>
    <row r="8" spans="1:50" s="118" customFormat="1" ht="14.85" customHeight="1" x14ac:dyDescent="0.25">
      <c r="C8" s="205"/>
      <c r="D8" s="120">
        <f>DatosMenores!C56</f>
        <v>4792</v>
      </c>
      <c r="E8" s="120">
        <f>DatosMenores!C57</f>
        <v>589</v>
      </c>
      <c r="F8" s="120">
        <f>DatosMenores!C58</f>
        <v>508</v>
      </c>
      <c r="G8" s="120">
        <f>DatosMenores!C59</f>
        <v>1701</v>
      </c>
      <c r="H8" s="119">
        <f>DatosMenores!C60</f>
        <v>248</v>
      </c>
      <c r="I8" s="99"/>
      <c r="L8" s="119">
        <f>DatosMenores!C48</f>
        <v>46</v>
      </c>
      <c r="M8" s="120">
        <f>DatosMenores!C49</f>
        <v>74</v>
      </c>
      <c r="N8" s="120">
        <f>DatosMenores!C50</f>
        <v>902</v>
      </c>
      <c r="O8" s="120">
        <f>DatosMenores!C51</f>
        <v>4</v>
      </c>
      <c r="P8" s="119">
        <f>DatosMenores!C52</f>
        <v>0</v>
      </c>
      <c r="S8" s="119">
        <f>DatosMenores!C28</f>
        <v>945</v>
      </c>
      <c r="T8" s="120">
        <f>SUM(DatosMenores!C29:C32)</f>
        <v>192</v>
      </c>
      <c r="U8" s="120">
        <f>DatosMenores!C33</f>
        <v>4</v>
      </c>
      <c r="V8" s="120">
        <f>DatosMenores!C34</f>
        <v>563</v>
      </c>
      <c r="W8" s="120">
        <f>DatosMenores!C35</f>
        <v>66</v>
      </c>
      <c r="X8" s="120">
        <f>DatosMenores!C36</f>
        <v>0</v>
      </c>
      <c r="Y8" s="120">
        <f>DatosMenores!C38</f>
        <v>10</v>
      </c>
      <c r="Z8" s="120">
        <f>DatosMenores!C37</f>
        <v>48</v>
      </c>
      <c r="AA8" s="119">
        <f>DatosMenores!C39</f>
        <v>353</v>
      </c>
      <c r="AC8" s="101"/>
      <c r="AE8" s="121">
        <f>DatosMenores!C5</f>
        <v>7</v>
      </c>
      <c r="AF8" s="120">
        <f>DatosMenores!C6</f>
        <v>962</v>
      </c>
      <c r="AG8" s="120">
        <f>DatosMenores!C7</f>
        <v>125</v>
      </c>
      <c r="AH8" s="120">
        <f>DatosMenores!C8</f>
        <v>83</v>
      </c>
      <c r="AI8" s="120">
        <f>DatosMenores!C9</f>
        <v>168</v>
      </c>
      <c r="AJ8" s="119">
        <f>DatosMenores!C10</f>
        <v>284</v>
      </c>
      <c r="AK8" s="120">
        <f>DatosMenores!C11</f>
        <v>759</v>
      </c>
      <c r="AL8" s="120">
        <f>DatosMenores!C12</f>
        <v>245</v>
      </c>
      <c r="AM8" s="119">
        <f>DatosMenores!C13</f>
        <v>67</v>
      </c>
      <c r="AN8" s="101"/>
      <c r="AP8" s="121">
        <f>DatosMenores!C69</f>
        <v>154</v>
      </c>
      <c r="AQ8" s="121">
        <f>DatosMenores!C70</f>
        <v>49</v>
      </c>
      <c r="AR8" s="120">
        <f>DatosMenores!C71</f>
        <v>1509</v>
      </c>
      <c r="AS8" s="120">
        <f>DatosMenores!C74</f>
        <v>0</v>
      </c>
      <c r="AT8" s="120">
        <f>DatosMenores!C75</f>
        <v>91</v>
      </c>
      <c r="AU8" s="119">
        <f>DatosMenores!C76</f>
        <v>2</v>
      </c>
      <c r="AW8" s="139" t="s">
        <v>1358</v>
      </c>
      <c r="AX8" s="140">
        <f>DatosMenores!C70</f>
        <v>49</v>
      </c>
    </row>
    <row r="9" spans="1:50" ht="14.85" customHeight="1" x14ac:dyDescent="0.25">
      <c r="B9" s="124"/>
      <c r="C9" s="205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1509</v>
      </c>
    </row>
    <row r="10" spans="1:50" ht="29.85" customHeight="1" x14ac:dyDescent="0.25">
      <c r="C10" s="205"/>
      <c r="D10" s="119">
        <f>DatosMenores!C61</f>
        <v>1746</v>
      </c>
      <c r="E10" s="120">
        <f>DatosMenores!C62</f>
        <v>731</v>
      </c>
      <c r="F10" s="123">
        <f>DatosMenores!C63</f>
        <v>17</v>
      </c>
      <c r="G10" s="123">
        <f>DatosMenores!C64</f>
        <v>1129</v>
      </c>
      <c r="H10" s="123">
        <f>DatosMenores!C65</f>
        <v>623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2</v>
      </c>
    </row>
    <row r="11" spans="1:50" ht="14.85" customHeight="1" x14ac:dyDescent="0.25">
      <c r="AE11" s="121">
        <f>DatosMenores!C14</f>
        <v>1</v>
      </c>
      <c r="AF11" s="120">
        <f>DatosMenores!C15</f>
        <v>62</v>
      </c>
      <c r="AG11" s="120">
        <f>DatosMenores!C16</f>
        <v>33</v>
      </c>
      <c r="AH11" s="120">
        <f>DatosMenores!C17</f>
        <v>433</v>
      </c>
      <c r="AI11" s="120">
        <f>DatosMenores!C18</f>
        <v>0</v>
      </c>
      <c r="AJ11" s="120">
        <f>DatosMenores!C20</f>
        <v>50</v>
      </c>
      <c r="AK11" s="120">
        <f>DatosMenores!C21</f>
        <v>10</v>
      </c>
      <c r="AL11" s="119">
        <f>DatosMenores!C19</f>
        <v>1111</v>
      </c>
      <c r="AP11" s="121">
        <f>DatosMenores!C78</f>
        <v>7</v>
      </c>
      <c r="AQ11" s="120">
        <f>DatosMenores!C77</f>
        <v>60</v>
      </c>
      <c r="AR11" s="120">
        <f>DatosMenores!C79</f>
        <v>0</v>
      </c>
      <c r="AS11" s="121">
        <f>DatosMenores!C72</f>
        <v>2</v>
      </c>
      <c r="AT11" s="119">
        <f>DatosMenores!C73</f>
        <v>115</v>
      </c>
      <c r="AW11" s="139" t="s">
        <v>1500</v>
      </c>
      <c r="AX11" s="140">
        <f>DatosMenores!C73</f>
        <v>115</v>
      </c>
    </row>
    <row r="12" spans="1:50" ht="12.75" customHeight="1" x14ac:dyDescent="0.25">
      <c r="AW12" s="139" t="s">
        <v>1360</v>
      </c>
      <c r="AX12" s="140">
        <f>DatosMenores!C74</f>
        <v>0</v>
      </c>
    </row>
    <row r="13" spans="1:50" ht="12.75" customHeight="1" x14ac:dyDescent="0.25">
      <c r="AW13" s="139" t="s">
        <v>1021</v>
      </c>
      <c r="AX13" s="140">
        <f>DatosMenores!C75</f>
        <v>91</v>
      </c>
    </row>
    <row r="14" spans="1:50" ht="12.75" customHeight="1" x14ac:dyDescent="0.25">
      <c r="AW14" s="139" t="s">
        <v>1361</v>
      </c>
      <c r="AX14" s="140">
        <f>DatosMenores!C76</f>
        <v>2</v>
      </c>
    </row>
    <row r="15" spans="1:50" ht="12.75" customHeight="1" x14ac:dyDescent="0.25">
      <c r="AW15" s="139" t="s">
        <v>1362</v>
      </c>
      <c r="AX15" s="140">
        <f>DatosMenores!C77</f>
        <v>60</v>
      </c>
    </row>
    <row r="16" spans="1:50" ht="12.75" customHeight="1" x14ac:dyDescent="0.25">
      <c r="AW16" s="139" t="s">
        <v>265</v>
      </c>
      <c r="AX16" s="140">
        <f>DatosMenores!C78</f>
        <v>7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J521pHpN1ifEe/mRN7kENqGALhF+nGSzahIJsW4yIhaVSHReTeAbqb3guRErVkJVABhaUpeiXwZe51Gfq/EOhQ==" saltValue="aCwCOUFgOVIJVfuYwU+IN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94E4-104C-40BF-9FD5-20F6931E572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1501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44</v>
      </c>
      <c r="F4" s="153" t="s">
        <v>1508</v>
      </c>
      <c r="G4" s="155">
        <f>DatosViolenciaDoméstica!E67</f>
        <v>175</v>
      </c>
      <c r="H4" s="156"/>
    </row>
    <row r="5" spans="1:30" x14ac:dyDescent="0.2">
      <c r="C5" s="153" t="s">
        <v>13</v>
      </c>
      <c r="D5" s="154">
        <f>DatosViolenciaDoméstica!C6</f>
        <v>1346</v>
      </c>
      <c r="F5" s="153" t="s">
        <v>1509</v>
      </c>
      <c r="G5" s="157">
        <f>DatosViolenciaDoméstica!F67</f>
        <v>165</v>
      </c>
      <c r="H5" s="156"/>
    </row>
    <row r="6" spans="1:30" x14ac:dyDescent="0.2">
      <c r="C6" s="153" t="s">
        <v>1510</v>
      </c>
      <c r="D6" s="154">
        <f>DatosViolenciaDoméstica!C7</f>
        <v>247</v>
      </c>
    </row>
    <row r="7" spans="1:30" x14ac:dyDescent="0.2">
      <c r="C7" s="153" t="s">
        <v>60</v>
      </c>
      <c r="D7" s="154">
        <f>DatosViolenciaDoméstica!C8</f>
        <v>4</v>
      </c>
    </row>
    <row r="8" spans="1:30" x14ac:dyDescent="0.2">
      <c r="C8" s="153" t="s">
        <v>1511</v>
      </c>
      <c r="D8" s="154">
        <f>DatosViolenciaDoméstica!C9</f>
        <v>3</v>
      </c>
    </row>
    <row r="9" spans="1:30" x14ac:dyDescent="0.2">
      <c r="C9" s="153" t="s">
        <v>1512</v>
      </c>
      <c r="D9" s="158">
        <f>SUM(DatosViolenciaDoméstica!C10:C11)</f>
        <v>2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RWwGS3844ZNZjY2NNmZAeOhxtaXHF/ReHCUM0qngdbWj1jITqLrAztLrOhBJseemloNP1V8qeB5rjjjTrwXzZg==" saltValue="zVwvumUIrvebgwegjVPmu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F9F9-6A50-41D1-A55A-28F81210457B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1513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7760</v>
      </c>
      <c r="F4" s="153" t="s">
        <v>1508</v>
      </c>
      <c r="G4" s="155">
        <f>DatosViolenciaGénero!E82</f>
        <v>694</v>
      </c>
      <c r="H4" s="156"/>
    </row>
    <row r="5" spans="1:30" x14ac:dyDescent="0.2">
      <c r="C5" s="153" t="s">
        <v>40</v>
      </c>
      <c r="D5" s="154">
        <f>DatosViolenciaGénero!C5</f>
        <v>3753</v>
      </c>
      <c r="F5" s="153" t="s">
        <v>1509</v>
      </c>
      <c r="G5" s="155">
        <f>DatosViolenciaGénero!F82</f>
        <v>1954</v>
      </c>
      <c r="H5" s="156"/>
    </row>
    <row r="6" spans="1:30" x14ac:dyDescent="0.2">
      <c r="C6" s="153" t="s">
        <v>1510</v>
      </c>
      <c r="D6" s="164">
        <f>DatosViolenciaGénero!C8</f>
        <v>1339</v>
      </c>
    </row>
    <row r="7" spans="1:30" x14ac:dyDescent="0.2">
      <c r="C7" s="153" t="s">
        <v>60</v>
      </c>
      <c r="D7" s="164">
        <f>DatosViolenciaGénero!C9</f>
        <v>46</v>
      </c>
    </row>
    <row r="8" spans="1:30" x14ac:dyDescent="0.2">
      <c r="C8" s="153" t="s">
        <v>1514</v>
      </c>
      <c r="D8" s="154">
        <f>DatosViolenciaGénero!C11</f>
        <v>12</v>
      </c>
    </row>
    <row r="9" spans="1:30" x14ac:dyDescent="0.2">
      <c r="C9" s="153" t="s">
        <v>1515</v>
      </c>
      <c r="D9" s="154">
        <f>DatosViolenciaGénero!C12</f>
        <v>7</v>
      </c>
    </row>
    <row r="10" spans="1:30" x14ac:dyDescent="0.2">
      <c r="C10" s="153" t="s">
        <v>1507</v>
      </c>
      <c r="D10" s="164">
        <f>DatosViolenciaGénero!C6</f>
        <v>425</v>
      </c>
    </row>
    <row r="11" spans="1:30" x14ac:dyDescent="0.2">
      <c r="C11" s="153" t="s">
        <v>1511</v>
      </c>
      <c r="D11" s="164">
        <f>DatosViolenciaGénero!C10</f>
        <v>29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S3/S/ZhpakpQfBiV4MhaUjTf2A0F864XwnYq9RGuTZrSyJbv2vSFqjt0GXoVG0T0+9VA5FDQafxzQxf9m5+5dw==" saltValue="w0VgnCo2MzNM+Yq/9mPMa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5" t="s">
        <v>18</v>
      </c>
      <c r="B7" s="13" t="s">
        <v>19</v>
      </c>
      <c r="C7" s="14">
        <v>47729</v>
      </c>
      <c r="D7" s="14">
        <v>49553</v>
      </c>
      <c r="E7" s="15">
        <v>-3.6809073113635897E-2</v>
      </c>
    </row>
    <row r="8" spans="1:5" x14ac:dyDescent="0.25">
      <c r="A8" s="176"/>
      <c r="B8" s="13" t="s">
        <v>20</v>
      </c>
      <c r="C8" s="14">
        <v>70358</v>
      </c>
      <c r="D8" s="14">
        <v>69609</v>
      </c>
      <c r="E8" s="15">
        <v>1.0760102860262299E-2</v>
      </c>
    </row>
    <row r="9" spans="1:5" x14ac:dyDescent="0.25">
      <c r="A9" s="176"/>
      <c r="B9" s="13" t="s">
        <v>21</v>
      </c>
      <c r="C9" s="14">
        <v>66857</v>
      </c>
      <c r="D9" s="14">
        <v>66303</v>
      </c>
      <c r="E9" s="15">
        <v>8.3555796871936407E-3</v>
      </c>
    </row>
    <row r="10" spans="1:5" x14ac:dyDescent="0.25">
      <c r="A10" s="176"/>
      <c r="B10" s="13" t="s">
        <v>22</v>
      </c>
      <c r="C10" s="14">
        <v>239</v>
      </c>
      <c r="D10" s="14">
        <v>168</v>
      </c>
      <c r="E10" s="15">
        <v>0.422619047619048</v>
      </c>
    </row>
    <row r="11" spans="1:5" x14ac:dyDescent="0.25">
      <c r="A11" s="177"/>
      <c r="B11" s="13" t="s">
        <v>23</v>
      </c>
      <c r="C11" s="14">
        <v>53394</v>
      </c>
      <c r="D11" s="14">
        <v>47729</v>
      </c>
      <c r="E11" s="15">
        <v>0.118690942613505</v>
      </c>
    </row>
    <row r="12" spans="1:5" x14ac:dyDescent="0.25">
      <c r="A12" s="175" t="s">
        <v>24</v>
      </c>
      <c r="B12" s="13" t="s">
        <v>25</v>
      </c>
      <c r="C12" s="14">
        <v>12190</v>
      </c>
      <c r="D12" s="14">
        <v>11134</v>
      </c>
      <c r="E12" s="15">
        <v>9.4844620082629796E-2</v>
      </c>
    </row>
    <row r="13" spans="1:5" x14ac:dyDescent="0.25">
      <c r="A13" s="176"/>
      <c r="B13" s="13" t="s">
        <v>26</v>
      </c>
      <c r="C13" s="14">
        <v>5021</v>
      </c>
      <c r="D13" s="14">
        <v>5891</v>
      </c>
      <c r="E13" s="15">
        <v>-0.14768290612799201</v>
      </c>
    </row>
    <row r="14" spans="1:5" x14ac:dyDescent="0.25">
      <c r="A14" s="177"/>
      <c r="B14" s="13" t="s">
        <v>27</v>
      </c>
      <c r="C14" s="14">
        <v>41659</v>
      </c>
      <c r="D14" s="14">
        <v>41105</v>
      </c>
      <c r="E14" s="15">
        <v>1.3477679114462999E-2</v>
      </c>
    </row>
    <row r="15" spans="1:5" x14ac:dyDescent="0.25">
      <c r="A15" s="175" t="s">
        <v>28</v>
      </c>
      <c r="B15" s="13" t="s">
        <v>29</v>
      </c>
      <c r="C15" s="14">
        <v>2146</v>
      </c>
      <c r="D15" s="14">
        <v>1864</v>
      </c>
      <c r="E15" s="15">
        <v>0.15128755364806901</v>
      </c>
    </row>
    <row r="16" spans="1:5" x14ac:dyDescent="0.25">
      <c r="A16" s="176"/>
      <c r="B16" s="13" t="s">
        <v>30</v>
      </c>
      <c r="C16" s="14">
        <v>11411</v>
      </c>
      <c r="D16" s="14">
        <v>10804</v>
      </c>
      <c r="E16" s="15">
        <v>5.61828952239911E-2</v>
      </c>
    </row>
    <row r="17" spans="1:5" x14ac:dyDescent="0.25">
      <c r="A17" s="176"/>
      <c r="B17" s="13" t="s">
        <v>31</v>
      </c>
      <c r="C17" s="14">
        <v>190</v>
      </c>
      <c r="D17" s="14">
        <v>161</v>
      </c>
      <c r="E17" s="15">
        <v>0.18012422360248401</v>
      </c>
    </row>
    <row r="18" spans="1:5" x14ac:dyDescent="0.25">
      <c r="A18" s="176"/>
      <c r="B18" s="13" t="s">
        <v>32</v>
      </c>
      <c r="C18" s="14">
        <v>39</v>
      </c>
      <c r="D18" s="14">
        <v>47</v>
      </c>
      <c r="E18" s="15">
        <v>-0.170212765957447</v>
      </c>
    </row>
    <row r="19" spans="1:5" x14ac:dyDescent="0.25">
      <c r="A19" s="177"/>
      <c r="B19" s="13" t="s">
        <v>33</v>
      </c>
      <c r="C19" s="14">
        <v>718</v>
      </c>
      <c r="D19" s="14">
        <v>681</v>
      </c>
      <c r="E19" s="15">
        <v>5.43318649045521E-2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573</v>
      </c>
      <c r="D25" s="14">
        <v>507</v>
      </c>
      <c r="E25" s="15">
        <v>0.13017751479289899</v>
      </c>
    </row>
    <row r="26" spans="1:5" x14ac:dyDescent="0.25">
      <c r="A26" s="12" t="s">
        <v>38</v>
      </c>
      <c r="B26" s="16"/>
      <c r="C26" s="14">
        <v>604</v>
      </c>
      <c r="D26" s="14">
        <v>525</v>
      </c>
      <c r="E26" s="15">
        <v>0.15047619047619001</v>
      </c>
    </row>
    <row r="27" spans="1:5" x14ac:dyDescent="0.25">
      <c r="A27" s="12" t="s">
        <v>39</v>
      </c>
      <c r="B27" s="16"/>
      <c r="C27" s="14">
        <v>43</v>
      </c>
      <c r="D27" s="14">
        <v>35</v>
      </c>
      <c r="E27" s="15">
        <v>0.22857142857142901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11017</v>
      </c>
      <c r="D31" s="14">
        <v>10577</v>
      </c>
      <c r="E31" s="15">
        <v>4.1599697456745799E-2</v>
      </c>
    </row>
    <row r="32" spans="1:5" x14ac:dyDescent="0.25">
      <c r="A32" s="175" t="s">
        <v>42</v>
      </c>
      <c r="B32" s="13" t="s">
        <v>43</v>
      </c>
      <c r="C32" s="14">
        <v>931</v>
      </c>
      <c r="D32" s="14">
        <v>748</v>
      </c>
      <c r="E32" s="15">
        <v>0.244652406417112</v>
      </c>
    </row>
    <row r="33" spans="1:5" x14ac:dyDescent="0.25">
      <c r="A33" s="176"/>
      <c r="B33" s="13" t="s">
        <v>44</v>
      </c>
      <c r="C33" s="14">
        <v>724</v>
      </c>
      <c r="D33" s="14">
        <v>754</v>
      </c>
      <c r="E33" s="15">
        <v>-3.9787798408488097E-2</v>
      </c>
    </row>
    <row r="34" spans="1:5" x14ac:dyDescent="0.25">
      <c r="A34" s="176"/>
      <c r="B34" s="13" t="s">
        <v>45</v>
      </c>
      <c r="C34" s="17"/>
      <c r="D34" s="17"/>
      <c r="E34" s="15">
        <v>0</v>
      </c>
    </row>
    <row r="35" spans="1:5" x14ac:dyDescent="0.25">
      <c r="A35" s="176"/>
      <c r="B35" s="13" t="s">
        <v>46</v>
      </c>
      <c r="C35" s="14">
        <v>158</v>
      </c>
      <c r="D35" s="14">
        <v>94</v>
      </c>
      <c r="E35" s="15">
        <v>0.680851063829787</v>
      </c>
    </row>
    <row r="36" spans="1:5" x14ac:dyDescent="0.25">
      <c r="A36" s="177"/>
      <c r="B36" s="13" t="s">
        <v>47</v>
      </c>
      <c r="C36" s="14">
        <v>8700</v>
      </c>
      <c r="D36" s="14">
        <v>8462</v>
      </c>
      <c r="E36" s="15">
        <v>2.8125738596076599E-2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18460</v>
      </c>
      <c r="D40" s="14">
        <v>17249</v>
      </c>
      <c r="E40" s="15">
        <v>7.0206968519914204E-2</v>
      </c>
    </row>
    <row r="41" spans="1:5" x14ac:dyDescent="0.25">
      <c r="A41" s="12" t="s">
        <v>50</v>
      </c>
      <c r="B41" s="16"/>
      <c r="C41" s="14">
        <v>9295</v>
      </c>
      <c r="D41" s="14">
        <v>8271</v>
      </c>
      <c r="E41" s="15">
        <v>0.123806069399105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5" t="s">
        <v>52</v>
      </c>
      <c r="B45" s="13" t="s">
        <v>19</v>
      </c>
      <c r="C45" s="14">
        <v>6612</v>
      </c>
      <c r="D45" s="14">
        <v>6973</v>
      </c>
      <c r="E45" s="15">
        <v>-5.1771117166212501E-2</v>
      </c>
    </row>
    <row r="46" spans="1:5" x14ac:dyDescent="0.25">
      <c r="A46" s="176"/>
      <c r="B46" s="13" t="s">
        <v>53</v>
      </c>
      <c r="C46" s="14">
        <v>68</v>
      </c>
      <c r="D46" s="14">
        <v>41</v>
      </c>
      <c r="E46" s="15">
        <v>0.65853658536585402</v>
      </c>
    </row>
    <row r="47" spans="1:5" x14ac:dyDescent="0.25">
      <c r="A47" s="176"/>
      <c r="B47" s="13" t="s">
        <v>54</v>
      </c>
      <c r="C47" s="14">
        <v>11411</v>
      </c>
      <c r="D47" s="14">
        <v>10804</v>
      </c>
      <c r="E47" s="15">
        <v>5.61828952239911E-2</v>
      </c>
    </row>
    <row r="48" spans="1:5" x14ac:dyDescent="0.25">
      <c r="A48" s="177"/>
      <c r="B48" s="13" t="s">
        <v>23</v>
      </c>
      <c r="C48" s="14">
        <v>7161</v>
      </c>
      <c r="D48" s="14">
        <v>6612</v>
      </c>
      <c r="E48" s="15">
        <v>8.3030852994555399E-2</v>
      </c>
    </row>
    <row r="49" spans="1:5" x14ac:dyDescent="0.25">
      <c r="A49" s="175" t="s">
        <v>55</v>
      </c>
      <c r="B49" s="13" t="s">
        <v>56</v>
      </c>
      <c r="C49" s="14">
        <v>8806</v>
      </c>
      <c r="D49" s="14">
        <v>8325</v>
      </c>
      <c r="E49" s="15">
        <v>5.7777777777777803E-2</v>
      </c>
    </row>
    <row r="50" spans="1:5" x14ac:dyDescent="0.25">
      <c r="A50" s="176"/>
      <c r="B50" s="13" t="s">
        <v>57</v>
      </c>
      <c r="C50" s="14">
        <v>542</v>
      </c>
      <c r="D50" s="14">
        <v>511</v>
      </c>
      <c r="E50" s="15">
        <v>6.0665362035224997E-2</v>
      </c>
    </row>
    <row r="51" spans="1:5" x14ac:dyDescent="0.25">
      <c r="A51" s="176"/>
      <c r="B51" s="13" t="s">
        <v>58</v>
      </c>
      <c r="C51" s="14">
        <v>1298</v>
      </c>
      <c r="D51" s="14">
        <v>1220</v>
      </c>
      <c r="E51" s="15">
        <v>6.3934426229508207E-2</v>
      </c>
    </row>
    <row r="52" spans="1:5" x14ac:dyDescent="0.25">
      <c r="A52" s="177"/>
      <c r="B52" s="13" t="s">
        <v>59</v>
      </c>
      <c r="C52" s="14">
        <v>274</v>
      </c>
      <c r="D52" s="14">
        <v>208</v>
      </c>
      <c r="E52" s="15">
        <v>0.31730769230769201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5" t="s">
        <v>61</v>
      </c>
      <c r="B56" s="13" t="s">
        <v>54</v>
      </c>
      <c r="C56" s="14">
        <v>237</v>
      </c>
      <c r="D56" s="14">
        <v>219</v>
      </c>
      <c r="E56" s="15">
        <v>8.2191780821917804E-2</v>
      </c>
    </row>
    <row r="57" spans="1:5" x14ac:dyDescent="0.25">
      <c r="A57" s="176"/>
      <c r="B57" s="13" t="s">
        <v>53</v>
      </c>
      <c r="C57" s="17"/>
      <c r="D57" s="17"/>
      <c r="E57" s="15">
        <v>0</v>
      </c>
    </row>
    <row r="58" spans="1:5" x14ac:dyDescent="0.25">
      <c r="A58" s="176"/>
      <c r="B58" s="13" t="s">
        <v>19</v>
      </c>
      <c r="C58" s="14">
        <v>316</v>
      </c>
      <c r="D58" s="14">
        <v>342</v>
      </c>
      <c r="E58" s="15">
        <v>-7.6023391812865507E-2</v>
      </c>
    </row>
    <row r="59" spans="1:5" x14ac:dyDescent="0.25">
      <c r="A59" s="176"/>
      <c r="B59" s="13" t="s">
        <v>23</v>
      </c>
      <c r="C59" s="14">
        <v>357</v>
      </c>
      <c r="D59" s="14">
        <v>316</v>
      </c>
      <c r="E59" s="15">
        <v>0.129746835443038</v>
      </c>
    </row>
    <row r="60" spans="1:5" x14ac:dyDescent="0.25">
      <c r="A60" s="176"/>
      <c r="B60" s="13" t="s">
        <v>62</v>
      </c>
      <c r="C60" s="14">
        <v>86</v>
      </c>
      <c r="D60" s="14">
        <v>93</v>
      </c>
      <c r="E60" s="15">
        <v>-7.5268817204301106E-2</v>
      </c>
    </row>
    <row r="61" spans="1:5" x14ac:dyDescent="0.25">
      <c r="A61" s="177"/>
      <c r="B61" s="13" t="s">
        <v>63</v>
      </c>
      <c r="C61" s="14">
        <v>12</v>
      </c>
      <c r="D61" s="14">
        <v>10</v>
      </c>
      <c r="E61" s="15">
        <v>0.2</v>
      </c>
    </row>
    <row r="62" spans="1:5" x14ac:dyDescent="0.25">
      <c r="A62" s="175" t="s">
        <v>64</v>
      </c>
      <c r="B62" s="13" t="s">
        <v>65</v>
      </c>
      <c r="C62" s="14">
        <v>165</v>
      </c>
      <c r="D62" s="14">
        <v>159</v>
      </c>
      <c r="E62" s="15">
        <v>3.77358490566038E-2</v>
      </c>
    </row>
    <row r="63" spans="1:5" x14ac:dyDescent="0.25">
      <c r="A63" s="176"/>
      <c r="B63" s="13" t="s">
        <v>58</v>
      </c>
      <c r="C63" s="14">
        <v>58</v>
      </c>
      <c r="D63" s="14">
        <v>13</v>
      </c>
      <c r="E63" s="15">
        <v>3.4615384615384599</v>
      </c>
    </row>
    <row r="64" spans="1:5" x14ac:dyDescent="0.25">
      <c r="A64" s="177"/>
      <c r="B64" s="13" t="s">
        <v>66</v>
      </c>
      <c r="C64" s="14">
        <v>16</v>
      </c>
      <c r="D64" s="14">
        <v>7</v>
      </c>
      <c r="E64" s="15">
        <v>1.28571428571429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4">
        <v>7</v>
      </c>
      <c r="D70" s="14">
        <v>10</v>
      </c>
      <c r="E70" s="15">
        <v>-0.3</v>
      </c>
    </row>
    <row r="71" spans="1:5" x14ac:dyDescent="0.25">
      <c r="A71" s="12" t="s">
        <v>38</v>
      </c>
      <c r="B71" s="16"/>
      <c r="C71" s="14">
        <v>8</v>
      </c>
      <c r="D71" s="14">
        <v>10</v>
      </c>
      <c r="E71" s="15">
        <v>-0.2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8"/>
      <c r="B76" s="13" t="s">
        <v>49</v>
      </c>
      <c r="C76" s="14">
        <v>49</v>
      </c>
      <c r="D76" s="14">
        <v>62</v>
      </c>
      <c r="E76" s="15">
        <v>-0.209677419354839</v>
      </c>
    </row>
    <row r="77" spans="1:5" x14ac:dyDescent="0.25">
      <c r="A77" s="179"/>
      <c r="B77" s="13" t="s">
        <v>58</v>
      </c>
      <c r="C77" s="14">
        <v>7</v>
      </c>
      <c r="D77" s="14">
        <v>5</v>
      </c>
      <c r="E77" s="15">
        <v>0.4</v>
      </c>
    </row>
    <row r="78" spans="1:5" x14ac:dyDescent="0.25">
      <c r="A78" s="179"/>
      <c r="B78" s="13" t="s">
        <v>65</v>
      </c>
      <c r="C78" s="14">
        <v>42</v>
      </c>
      <c r="D78" s="14">
        <v>30</v>
      </c>
      <c r="E78" s="15">
        <v>0.4</v>
      </c>
    </row>
    <row r="79" spans="1:5" x14ac:dyDescent="0.25">
      <c r="A79" s="179"/>
      <c r="B79" s="13" t="s">
        <v>69</v>
      </c>
      <c r="C79" s="14">
        <v>54</v>
      </c>
      <c r="D79" s="14">
        <v>41</v>
      </c>
      <c r="E79" s="15">
        <v>0.31707317073170699</v>
      </c>
    </row>
    <row r="80" spans="1:5" x14ac:dyDescent="0.25">
      <c r="A80" s="180"/>
      <c r="B80" s="13" t="s">
        <v>70</v>
      </c>
      <c r="C80" s="14">
        <v>35</v>
      </c>
      <c r="D80" s="14">
        <v>26</v>
      </c>
      <c r="E80" s="15">
        <v>0.34615384615384598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5" t="s">
        <v>72</v>
      </c>
      <c r="B84" s="13" t="s">
        <v>73</v>
      </c>
      <c r="C84" s="14">
        <v>9295</v>
      </c>
      <c r="D84" s="14">
        <v>8271</v>
      </c>
      <c r="E84" s="15">
        <v>0.123806069399105</v>
      </c>
    </row>
    <row r="85" spans="1:5" x14ac:dyDescent="0.25">
      <c r="A85" s="177"/>
      <c r="B85" s="13" t="s">
        <v>74</v>
      </c>
      <c r="C85" s="14">
        <v>352</v>
      </c>
      <c r="D85" s="14">
        <v>244</v>
      </c>
      <c r="E85" s="15">
        <v>0.44262295081967201</v>
      </c>
    </row>
    <row r="86" spans="1:5" x14ac:dyDescent="0.25">
      <c r="A86" s="175" t="s">
        <v>75</v>
      </c>
      <c r="B86" s="13" t="s">
        <v>73</v>
      </c>
      <c r="C86" s="14">
        <v>7788</v>
      </c>
      <c r="D86" s="14">
        <v>8118</v>
      </c>
      <c r="E86" s="15">
        <v>-4.0650406504064998E-2</v>
      </c>
    </row>
    <row r="87" spans="1:5" x14ac:dyDescent="0.25">
      <c r="A87" s="177"/>
      <c r="B87" s="13" t="s">
        <v>74</v>
      </c>
      <c r="C87" s="14">
        <v>4918</v>
      </c>
      <c r="D87" s="14">
        <v>4373</v>
      </c>
      <c r="E87" s="15">
        <v>0.12462840155499701</v>
      </c>
    </row>
    <row r="88" spans="1:5" x14ac:dyDescent="0.25">
      <c r="A88" s="175" t="s">
        <v>76</v>
      </c>
      <c r="B88" s="13" t="s">
        <v>73</v>
      </c>
      <c r="C88" s="14">
        <v>703</v>
      </c>
      <c r="D88" s="14">
        <v>622</v>
      </c>
      <c r="E88" s="15">
        <v>0.13022508038585201</v>
      </c>
    </row>
    <row r="89" spans="1:5" x14ac:dyDescent="0.25">
      <c r="A89" s="177"/>
      <c r="B89" s="13" t="s">
        <v>74</v>
      </c>
      <c r="C89" s="14">
        <v>322</v>
      </c>
      <c r="D89" s="14">
        <v>351</v>
      </c>
      <c r="E89" s="15">
        <v>-8.26210826210826E-2</v>
      </c>
    </row>
    <row r="90" spans="1:5" x14ac:dyDescent="0.25">
      <c r="A90" s="175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25">
      <c r="A91" s="177"/>
      <c r="B91" s="13" t="s">
        <v>74</v>
      </c>
      <c r="C91" s="14">
        <v>0</v>
      </c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7486</v>
      </c>
      <c r="D95" s="14">
        <v>7279</v>
      </c>
      <c r="E95" s="15">
        <v>2.8437972248935298E-2</v>
      </c>
    </row>
    <row r="96" spans="1:5" x14ac:dyDescent="0.25">
      <c r="A96" s="12" t="s">
        <v>79</v>
      </c>
      <c r="B96" s="16"/>
      <c r="C96" s="14">
        <v>2</v>
      </c>
      <c r="D96" s="14">
        <v>1</v>
      </c>
      <c r="E96" s="15">
        <v>1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4646</v>
      </c>
      <c r="D100" s="14">
        <v>3859</v>
      </c>
      <c r="E100" s="15">
        <v>0.203938844260171</v>
      </c>
    </row>
    <row r="101" spans="1:5" x14ac:dyDescent="0.25">
      <c r="A101" s="12" t="s">
        <v>82</v>
      </c>
      <c r="B101" s="16"/>
      <c r="C101" s="14">
        <v>3871</v>
      </c>
      <c r="D101" s="14">
        <v>3615</v>
      </c>
      <c r="E101" s="15">
        <v>7.0816044260027702E-2</v>
      </c>
    </row>
    <row r="102" spans="1:5" x14ac:dyDescent="0.25">
      <c r="A102" s="12" t="s">
        <v>79</v>
      </c>
      <c r="B102" s="16"/>
      <c r="C102" s="14">
        <v>91</v>
      </c>
      <c r="D102" s="14">
        <v>82</v>
      </c>
      <c r="E102" s="15">
        <v>0.109756097560976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5" t="s">
        <v>81</v>
      </c>
      <c r="B106" s="13" t="s">
        <v>84</v>
      </c>
      <c r="C106" s="14">
        <v>4727</v>
      </c>
      <c r="D106" s="14">
        <v>4870</v>
      </c>
      <c r="E106" s="15">
        <v>-2.93634496919918E-2</v>
      </c>
    </row>
    <row r="107" spans="1:5" x14ac:dyDescent="0.25">
      <c r="A107" s="176"/>
      <c r="B107" s="13" t="s">
        <v>85</v>
      </c>
      <c r="C107" s="14">
        <v>682</v>
      </c>
      <c r="D107" s="14">
        <v>667</v>
      </c>
      <c r="E107" s="15">
        <v>2.24887556221889E-2</v>
      </c>
    </row>
    <row r="108" spans="1:5" x14ac:dyDescent="0.25">
      <c r="A108" s="177"/>
      <c r="B108" s="13" t="s">
        <v>86</v>
      </c>
      <c r="C108" s="14">
        <v>812</v>
      </c>
      <c r="D108" s="14">
        <v>746</v>
      </c>
      <c r="E108" s="15">
        <v>8.8471849865951704E-2</v>
      </c>
    </row>
    <row r="109" spans="1:5" x14ac:dyDescent="0.25">
      <c r="A109" s="175" t="s">
        <v>82</v>
      </c>
      <c r="B109" s="13" t="s">
        <v>87</v>
      </c>
      <c r="C109" s="14">
        <v>349</v>
      </c>
      <c r="D109" s="14">
        <v>319</v>
      </c>
      <c r="E109" s="15">
        <v>9.40438871473354E-2</v>
      </c>
    </row>
    <row r="110" spans="1:5" x14ac:dyDescent="0.25">
      <c r="A110" s="177"/>
      <c r="B110" s="13" t="s">
        <v>86</v>
      </c>
      <c r="C110" s="14">
        <v>803</v>
      </c>
      <c r="D110" s="14">
        <v>902</v>
      </c>
      <c r="E110" s="15">
        <v>-0.109756097560976</v>
      </c>
    </row>
    <row r="111" spans="1:5" x14ac:dyDescent="0.25">
      <c r="A111" s="12" t="s">
        <v>79</v>
      </c>
      <c r="B111" s="16"/>
      <c r="C111" s="14">
        <v>127</v>
      </c>
      <c r="D111" s="14">
        <v>117</v>
      </c>
      <c r="E111" s="15">
        <v>8.54700854700855E-2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5" t="s">
        <v>81</v>
      </c>
      <c r="B115" s="13" t="s">
        <v>84</v>
      </c>
      <c r="C115" s="14">
        <v>401</v>
      </c>
      <c r="D115" s="14">
        <v>304</v>
      </c>
      <c r="E115" s="15">
        <v>0.31907894736842102</v>
      </c>
    </row>
    <row r="116" spans="1:5" x14ac:dyDescent="0.25">
      <c r="A116" s="176"/>
      <c r="B116" s="13" t="s">
        <v>85</v>
      </c>
      <c r="C116" s="14">
        <v>70</v>
      </c>
      <c r="D116" s="14">
        <v>71</v>
      </c>
      <c r="E116" s="15">
        <v>-1.4084507042253501E-2</v>
      </c>
    </row>
    <row r="117" spans="1:5" x14ac:dyDescent="0.25">
      <c r="A117" s="177"/>
      <c r="B117" s="13" t="s">
        <v>86</v>
      </c>
      <c r="C117" s="14">
        <v>105</v>
      </c>
      <c r="D117" s="14">
        <v>91</v>
      </c>
      <c r="E117" s="15">
        <v>0.15384615384615399</v>
      </c>
    </row>
    <row r="118" spans="1:5" x14ac:dyDescent="0.25">
      <c r="A118" s="175" t="s">
        <v>82</v>
      </c>
      <c r="B118" s="13" t="s">
        <v>87</v>
      </c>
      <c r="C118" s="14">
        <v>22</v>
      </c>
      <c r="D118" s="14">
        <v>23</v>
      </c>
      <c r="E118" s="15">
        <v>-4.3478260869565202E-2</v>
      </c>
    </row>
    <row r="119" spans="1:5" x14ac:dyDescent="0.25">
      <c r="A119" s="177"/>
      <c r="B119" s="13" t="s">
        <v>86</v>
      </c>
      <c r="C119" s="14">
        <v>56</v>
      </c>
      <c r="D119" s="14">
        <v>66</v>
      </c>
      <c r="E119" s="15">
        <v>-0.15151515151515199</v>
      </c>
    </row>
    <row r="120" spans="1:5" x14ac:dyDescent="0.25">
      <c r="A120" s="12" t="s">
        <v>79</v>
      </c>
      <c r="B120" s="16"/>
      <c r="C120" s="14">
        <v>23</v>
      </c>
      <c r="D120" s="14">
        <v>20</v>
      </c>
      <c r="E120" s="15">
        <v>0.15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5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7"/>
      <c r="B125" s="13" t="s">
        <v>92</v>
      </c>
      <c r="C125" s="17"/>
      <c r="D125" s="17"/>
      <c r="E125" s="15">
        <v>0</v>
      </c>
    </row>
    <row r="126" spans="1:5" x14ac:dyDescent="0.25">
      <c r="A126" s="175" t="s">
        <v>93</v>
      </c>
      <c r="B126" s="13" t="s">
        <v>91</v>
      </c>
      <c r="C126" s="14">
        <v>1054</v>
      </c>
      <c r="D126" s="14">
        <v>981</v>
      </c>
      <c r="E126" s="15">
        <v>7.4413863404689098E-2</v>
      </c>
    </row>
    <row r="127" spans="1:5" x14ac:dyDescent="0.25">
      <c r="A127" s="177"/>
      <c r="B127" s="13" t="s">
        <v>92</v>
      </c>
      <c r="C127" s="14">
        <v>1674</v>
      </c>
      <c r="D127" s="14">
        <v>1489</v>
      </c>
      <c r="E127" s="15">
        <v>0.124244459368704</v>
      </c>
    </row>
    <row r="128" spans="1:5" x14ac:dyDescent="0.25">
      <c r="A128" s="175" t="s">
        <v>94</v>
      </c>
      <c r="B128" s="13" t="s">
        <v>91</v>
      </c>
      <c r="C128" s="14">
        <v>18069</v>
      </c>
      <c r="D128" s="14">
        <v>11303</v>
      </c>
      <c r="E128" s="15">
        <v>0.59860214102450704</v>
      </c>
    </row>
    <row r="129" spans="1:5" x14ac:dyDescent="0.25">
      <c r="A129" s="177"/>
      <c r="B129" s="13" t="s">
        <v>92</v>
      </c>
      <c r="C129" s="14">
        <v>24615</v>
      </c>
      <c r="D129" s="14">
        <v>15973</v>
      </c>
      <c r="E129" s="15">
        <v>0.54103800162774696</v>
      </c>
    </row>
    <row r="130" spans="1:5" x14ac:dyDescent="0.25">
      <c r="A130" s="175" t="s">
        <v>95</v>
      </c>
      <c r="B130" s="13" t="s">
        <v>91</v>
      </c>
      <c r="C130" s="14">
        <v>930</v>
      </c>
      <c r="D130" s="14">
        <v>811</v>
      </c>
      <c r="E130" s="15">
        <v>0.14673242909987699</v>
      </c>
    </row>
    <row r="131" spans="1:5" x14ac:dyDescent="0.25">
      <c r="A131" s="177"/>
      <c r="B131" s="13" t="s">
        <v>92</v>
      </c>
      <c r="C131" s="14">
        <v>1157</v>
      </c>
      <c r="D131" s="14">
        <v>964</v>
      </c>
      <c r="E131" s="15">
        <v>0.200207468879668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5" t="s">
        <v>97</v>
      </c>
      <c r="B135" s="13" t="s">
        <v>98</v>
      </c>
      <c r="C135" s="14">
        <v>582</v>
      </c>
      <c r="D135" s="14">
        <v>517</v>
      </c>
      <c r="E135" s="15">
        <v>0.125725338491296</v>
      </c>
    </row>
    <row r="136" spans="1:5" x14ac:dyDescent="0.25">
      <c r="A136" s="177"/>
      <c r="B136" s="13" t="s">
        <v>99</v>
      </c>
      <c r="C136" s="14">
        <v>2</v>
      </c>
      <c r="D136" s="14">
        <v>2</v>
      </c>
      <c r="E136" s="15">
        <v>0</v>
      </c>
    </row>
    <row r="137" spans="1:5" x14ac:dyDescent="0.25">
      <c r="A137" s="175" t="s">
        <v>100</v>
      </c>
      <c r="B137" s="13" t="s">
        <v>98</v>
      </c>
      <c r="C137" s="14">
        <v>1</v>
      </c>
      <c r="D137" s="14">
        <v>1</v>
      </c>
      <c r="E137" s="15">
        <v>0</v>
      </c>
    </row>
    <row r="138" spans="1:5" x14ac:dyDescent="0.25">
      <c r="A138" s="177"/>
      <c r="B138" s="13" t="s">
        <v>99</v>
      </c>
      <c r="C138" s="14">
        <v>3</v>
      </c>
      <c r="D138" s="14">
        <v>2</v>
      </c>
      <c r="E138" s="15">
        <v>0.5</v>
      </c>
    </row>
    <row r="139" spans="1:5" x14ac:dyDescent="0.25">
      <c r="A139" s="175" t="s">
        <v>101</v>
      </c>
      <c r="B139" s="13" t="s">
        <v>98</v>
      </c>
      <c r="C139" s="14">
        <v>2</v>
      </c>
      <c r="D139" s="14">
        <v>5</v>
      </c>
      <c r="E139" s="15">
        <v>-0.6</v>
      </c>
    </row>
    <row r="140" spans="1:5" x14ac:dyDescent="0.25">
      <c r="A140" s="177"/>
      <c r="B140" s="13" t="s">
        <v>102</v>
      </c>
      <c r="C140" s="14">
        <v>1</v>
      </c>
      <c r="D140" s="14">
        <v>1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418</v>
      </c>
      <c r="D144" s="14">
        <v>398</v>
      </c>
      <c r="E144" s="15">
        <v>5.0251256281407003E-2</v>
      </c>
    </row>
    <row r="145" spans="1:5" x14ac:dyDescent="0.25">
      <c r="A145" s="175" t="s">
        <v>105</v>
      </c>
      <c r="B145" s="13" t="s">
        <v>106</v>
      </c>
      <c r="C145" s="14">
        <v>20</v>
      </c>
      <c r="D145" s="14">
        <v>48</v>
      </c>
      <c r="E145" s="15">
        <v>-0.58333333333333304</v>
      </c>
    </row>
    <row r="146" spans="1:5" x14ac:dyDescent="0.25">
      <c r="A146" s="176"/>
      <c r="B146" s="13" t="s">
        <v>107</v>
      </c>
      <c r="C146" s="14">
        <v>91</v>
      </c>
      <c r="D146" s="14">
        <v>62</v>
      </c>
      <c r="E146" s="15">
        <v>0.467741935483871</v>
      </c>
    </row>
    <row r="147" spans="1:5" x14ac:dyDescent="0.25">
      <c r="A147" s="176"/>
      <c r="B147" s="13" t="s">
        <v>108</v>
      </c>
      <c r="C147" s="14">
        <v>128</v>
      </c>
      <c r="D147" s="14">
        <v>134</v>
      </c>
      <c r="E147" s="15">
        <v>-4.47761194029851E-2</v>
      </c>
    </row>
    <row r="148" spans="1:5" x14ac:dyDescent="0.25">
      <c r="A148" s="176"/>
      <c r="B148" s="13" t="s">
        <v>109</v>
      </c>
      <c r="C148" s="14">
        <v>20</v>
      </c>
      <c r="D148" s="17"/>
      <c r="E148" s="15">
        <v>0</v>
      </c>
    </row>
    <row r="149" spans="1:5" x14ac:dyDescent="0.25">
      <c r="A149" s="176"/>
      <c r="B149" s="13" t="s">
        <v>110</v>
      </c>
      <c r="C149" s="14">
        <v>105</v>
      </c>
      <c r="D149" s="14">
        <v>125</v>
      </c>
      <c r="E149" s="15">
        <v>-0.16</v>
      </c>
    </row>
    <row r="150" spans="1:5" x14ac:dyDescent="0.25">
      <c r="A150" s="177"/>
      <c r="B150" s="13" t="s">
        <v>111</v>
      </c>
      <c r="C150" s="14">
        <v>54</v>
      </c>
      <c r="D150" s="14">
        <v>27</v>
      </c>
      <c r="E150" s="15">
        <v>1</v>
      </c>
    </row>
    <row r="151" spans="1:5" x14ac:dyDescent="0.25">
      <c r="A151" s="175" t="s">
        <v>112</v>
      </c>
      <c r="B151" s="13" t="s">
        <v>113</v>
      </c>
      <c r="C151" s="14">
        <v>174</v>
      </c>
      <c r="D151" s="14">
        <v>164</v>
      </c>
      <c r="E151" s="15">
        <v>6.0975609756097601E-2</v>
      </c>
    </row>
    <row r="152" spans="1:5" x14ac:dyDescent="0.25">
      <c r="A152" s="177"/>
      <c r="B152" s="13" t="s">
        <v>114</v>
      </c>
      <c r="C152" s="14">
        <v>218</v>
      </c>
      <c r="D152" s="14">
        <v>198</v>
      </c>
      <c r="E152" s="15">
        <v>0.10101010101010099</v>
      </c>
    </row>
    <row r="153" spans="1:5" x14ac:dyDescent="0.25">
      <c r="A153" s="175" t="s">
        <v>115</v>
      </c>
      <c r="B153" s="13" t="s">
        <v>19</v>
      </c>
      <c r="C153" s="14">
        <v>69</v>
      </c>
      <c r="D153" s="14">
        <v>51</v>
      </c>
      <c r="E153" s="15">
        <v>0.35294117647058798</v>
      </c>
    </row>
    <row r="154" spans="1:5" x14ac:dyDescent="0.25">
      <c r="A154" s="177"/>
      <c r="B154" s="13" t="s">
        <v>23</v>
      </c>
      <c r="C154" s="14">
        <v>36</v>
      </c>
      <c r="D154" s="14">
        <v>54</v>
      </c>
      <c r="E154" s="15">
        <v>-0.33333333333333298</v>
      </c>
    </row>
    <row r="155" spans="1:5" x14ac:dyDescent="0.25">
      <c r="A155" s="12" t="s">
        <v>116</v>
      </c>
      <c r="B155" s="16"/>
      <c r="C155" s="17"/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5" t="s">
        <v>118</v>
      </c>
      <c r="B159" s="13" t="s">
        <v>119</v>
      </c>
      <c r="C159" s="14">
        <v>1455</v>
      </c>
      <c r="D159" s="14">
        <v>1872</v>
      </c>
      <c r="E159" s="15">
        <v>-0.22275641025640999</v>
      </c>
    </row>
    <row r="160" spans="1:5" x14ac:dyDescent="0.25">
      <c r="A160" s="176"/>
      <c r="B160" s="13" t="s">
        <v>120</v>
      </c>
      <c r="C160" s="14">
        <v>464</v>
      </c>
      <c r="D160" s="14">
        <v>833</v>
      </c>
      <c r="E160" s="15">
        <v>-0.44297719087635101</v>
      </c>
    </row>
    <row r="161" spans="1:5" x14ac:dyDescent="0.25">
      <c r="A161" s="176"/>
      <c r="B161" s="13" t="s">
        <v>121</v>
      </c>
      <c r="C161" s="14">
        <v>181</v>
      </c>
      <c r="D161" s="14">
        <v>133</v>
      </c>
      <c r="E161" s="15">
        <v>0.360902255639098</v>
      </c>
    </row>
    <row r="162" spans="1:5" x14ac:dyDescent="0.25">
      <c r="A162" s="176"/>
      <c r="B162" s="13" t="s">
        <v>122</v>
      </c>
      <c r="C162" s="14">
        <v>402</v>
      </c>
      <c r="D162" s="14">
        <v>641</v>
      </c>
      <c r="E162" s="15">
        <v>-0.37285491419656802</v>
      </c>
    </row>
    <row r="163" spans="1:5" x14ac:dyDescent="0.25">
      <c r="A163" s="176"/>
      <c r="B163" s="13" t="s">
        <v>123</v>
      </c>
      <c r="C163" s="17"/>
      <c r="D163" s="14">
        <v>0</v>
      </c>
      <c r="E163" s="15">
        <v>0</v>
      </c>
    </row>
    <row r="164" spans="1:5" x14ac:dyDescent="0.25">
      <c r="A164" s="176"/>
      <c r="B164" s="13" t="s">
        <v>124</v>
      </c>
      <c r="C164" s="14">
        <v>9</v>
      </c>
      <c r="D164" s="14">
        <v>238</v>
      </c>
      <c r="E164" s="15">
        <v>-0.96218487394957997</v>
      </c>
    </row>
    <row r="165" spans="1:5" x14ac:dyDescent="0.25">
      <c r="A165" s="176"/>
      <c r="B165" s="13" t="s">
        <v>125</v>
      </c>
      <c r="C165" s="17"/>
      <c r="D165" s="14">
        <v>8783</v>
      </c>
      <c r="E165" s="15">
        <v>0</v>
      </c>
    </row>
    <row r="166" spans="1:5" x14ac:dyDescent="0.25">
      <c r="A166" s="176"/>
      <c r="B166" s="13" t="s">
        <v>126</v>
      </c>
      <c r="C166" s="14">
        <v>2</v>
      </c>
      <c r="D166" s="14">
        <v>1</v>
      </c>
      <c r="E166" s="15">
        <v>1</v>
      </c>
    </row>
    <row r="167" spans="1:5" x14ac:dyDescent="0.25">
      <c r="A167" s="176"/>
      <c r="B167" s="13" t="s">
        <v>127</v>
      </c>
      <c r="C167" s="14">
        <v>355</v>
      </c>
      <c r="D167" s="14">
        <v>378</v>
      </c>
      <c r="E167" s="15">
        <v>-6.0846560846560802E-2</v>
      </c>
    </row>
    <row r="168" spans="1:5" x14ac:dyDescent="0.25">
      <c r="A168" s="176"/>
      <c r="B168" s="13" t="s">
        <v>128</v>
      </c>
      <c r="C168" s="14">
        <v>473</v>
      </c>
      <c r="D168" s="14">
        <v>671</v>
      </c>
      <c r="E168" s="15">
        <v>-0.29508196721311503</v>
      </c>
    </row>
    <row r="169" spans="1:5" x14ac:dyDescent="0.25">
      <c r="A169" s="176"/>
      <c r="B169" s="13" t="s">
        <v>129</v>
      </c>
      <c r="C169" s="14">
        <v>5</v>
      </c>
      <c r="D169" s="14">
        <v>13</v>
      </c>
      <c r="E169" s="15">
        <v>-0.61538461538461497</v>
      </c>
    </row>
    <row r="170" spans="1:5" x14ac:dyDescent="0.25">
      <c r="A170" s="176"/>
      <c r="B170" s="13" t="s">
        <v>130</v>
      </c>
      <c r="C170" s="14">
        <v>169</v>
      </c>
      <c r="D170" s="14">
        <v>489</v>
      </c>
      <c r="E170" s="15">
        <v>-0.65439672801635995</v>
      </c>
    </row>
    <row r="171" spans="1:5" x14ac:dyDescent="0.25">
      <c r="A171" s="176"/>
      <c r="B171" s="13" t="s">
        <v>131</v>
      </c>
      <c r="C171" s="14">
        <v>3</v>
      </c>
      <c r="D171" s="14">
        <v>15</v>
      </c>
      <c r="E171" s="15">
        <v>-0.8</v>
      </c>
    </row>
    <row r="172" spans="1:5" x14ac:dyDescent="0.25">
      <c r="A172" s="176"/>
      <c r="B172" s="13" t="s">
        <v>132</v>
      </c>
      <c r="C172" s="14">
        <v>1</v>
      </c>
      <c r="D172" s="14">
        <v>1</v>
      </c>
      <c r="E172" s="15">
        <v>0</v>
      </c>
    </row>
    <row r="173" spans="1:5" x14ac:dyDescent="0.25">
      <c r="A173" s="176"/>
      <c r="B173" s="13" t="s">
        <v>133</v>
      </c>
      <c r="C173" s="14">
        <v>8</v>
      </c>
      <c r="D173" s="14">
        <v>26</v>
      </c>
      <c r="E173" s="15">
        <v>-0.69230769230769196</v>
      </c>
    </row>
    <row r="174" spans="1:5" x14ac:dyDescent="0.25">
      <c r="A174" s="176"/>
      <c r="B174" s="13" t="s">
        <v>134</v>
      </c>
      <c r="C174" s="17"/>
      <c r="D174" s="14">
        <v>0</v>
      </c>
      <c r="E174" s="15">
        <v>0</v>
      </c>
    </row>
    <row r="175" spans="1:5" x14ac:dyDescent="0.25">
      <c r="A175" s="176"/>
      <c r="B175" s="13" t="s">
        <v>135</v>
      </c>
      <c r="C175" s="17"/>
      <c r="D175" s="14">
        <v>84</v>
      </c>
      <c r="E175" s="15">
        <v>0</v>
      </c>
    </row>
    <row r="176" spans="1:5" x14ac:dyDescent="0.25">
      <c r="A176" s="176"/>
      <c r="B176" s="13" t="s">
        <v>136</v>
      </c>
      <c r="C176" s="14">
        <v>1</v>
      </c>
      <c r="D176" s="14">
        <v>3</v>
      </c>
      <c r="E176" s="15">
        <v>-0.66666666666666696</v>
      </c>
    </row>
    <row r="177" spans="1:5" x14ac:dyDescent="0.25">
      <c r="A177" s="176"/>
      <c r="B177" s="13" t="s">
        <v>137</v>
      </c>
      <c r="C177" s="17"/>
      <c r="D177" s="14">
        <v>4</v>
      </c>
      <c r="E177" s="15">
        <v>0</v>
      </c>
    </row>
    <row r="178" spans="1:5" x14ac:dyDescent="0.25">
      <c r="A178" s="176"/>
      <c r="B178" s="13" t="s">
        <v>138</v>
      </c>
      <c r="C178" s="17"/>
      <c r="D178" s="14">
        <v>5</v>
      </c>
      <c r="E178" s="15">
        <v>0</v>
      </c>
    </row>
    <row r="179" spans="1:5" x14ac:dyDescent="0.25">
      <c r="A179" s="176"/>
      <c r="B179" s="13" t="s">
        <v>139</v>
      </c>
      <c r="C179" s="14">
        <v>1</v>
      </c>
      <c r="D179" s="14">
        <v>0</v>
      </c>
      <c r="E179" s="15">
        <v>0</v>
      </c>
    </row>
    <row r="180" spans="1:5" x14ac:dyDescent="0.25">
      <c r="A180" s="176"/>
      <c r="B180" s="13" t="s">
        <v>140</v>
      </c>
      <c r="C180" s="17"/>
      <c r="D180" s="14">
        <v>0</v>
      </c>
      <c r="E180" s="15">
        <v>0</v>
      </c>
    </row>
    <row r="181" spans="1:5" x14ac:dyDescent="0.25">
      <c r="A181" s="176"/>
      <c r="B181" s="13" t="s">
        <v>141</v>
      </c>
      <c r="C181" s="14">
        <v>7</v>
      </c>
      <c r="D181" s="14">
        <v>7</v>
      </c>
      <c r="E181" s="15">
        <v>0</v>
      </c>
    </row>
    <row r="182" spans="1:5" x14ac:dyDescent="0.25">
      <c r="A182" s="176"/>
      <c r="B182" s="13" t="s">
        <v>142</v>
      </c>
      <c r="C182" s="17"/>
      <c r="D182" s="14">
        <v>0</v>
      </c>
      <c r="E182" s="15">
        <v>0</v>
      </c>
    </row>
    <row r="183" spans="1:5" x14ac:dyDescent="0.25">
      <c r="A183" s="176"/>
      <c r="B183" s="13" t="s">
        <v>143</v>
      </c>
      <c r="C183" s="17"/>
      <c r="D183" s="14">
        <v>0</v>
      </c>
      <c r="E183" s="15">
        <v>0</v>
      </c>
    </row>
    <row r="184" spans="1:5" x14ac:dyDescent="0.25">
      <c r="A184" s="176"/>
      <c r="B184" s="13" t="s">
        <v>144</v>
      </c>
      <c r="C184" s="17"/>
      <c r="D184" s="14">
        <v>6</v>
      </c>
      <c r="E184" s="15">
        <v>0</v>
      </c>
    </row>
    <row r="185" spans="1:5" x14ac:dyDescent="0.25">
      <c r="A185" s="176"/>
      <c r="B185" s="13" t="s">
        <v>145</v>
      </c>
      <c r="C185" s="17"/>
      <c r="D185" s="14">
        <v>0</v>
      </c>
      <c r="E185" s="15">
        <v>0</v>
      </c>
    </row>
    <row r="186" spans="1:5" x14ac:dyDescent="0.25">
      <c r="A186" s="176"/>
      <c r="B186" s="13" t="s">
        <v>146</v>
      </c>
      <c r="C186" s="14">
        <v>18</v>
      </c>
      <c r="D186" s="14">
        <v>25</v>
      </c>
      <c r="E186" s="15">
        <v>-0.28000000000000003</v>
      </c>
    </row>
    <row r="187" spans="1:5" x14ac:dyDescent="0.25">
      <c r="A187" s="176"/>
      <c r="B187" s="13" t="s">
        <v>147</v>
      </c>
      <c r="C187" s="17"/>
      <c r="D187" s="14">
        <v>0</v>
      </c>
      <c r="E187" s="15">
        <v>0</v>
      </c>
    </row>
    <row r="188" spans="1:5" x14ac:dyDescent="0.25">
      <c r="A188" s="176"/>
      <c r="B188" s="13" t="s">
        <v>148</v>
      </c>
      <c r="C188" s="17"/>
      <c r="D188" s="14">
        <v>0</v>
      </c>
      <c r="E188" s="15">
        <v>0</v>
      </c>
    </row>
    <row r="189" spans="1:5" x14ac:dyDescent="0.25">
      <c r="A189" s="176"/>
      <c r="B189" s="13" t="s">
        <v>149</v>
      </c>
      <c r="C189" s="17"/>
      <c r="D189" s="14">
        <v>0</v>
      </c>
      <c r="E189" s="15">
        <v>0</v>
      </c>
    </row>
    <row r="190" spans="1:5" x14ac:dyDescent="0.25">
      <c r="A190" s="176"/>
      <c r="B190" s="13" t="s">
        <v>150</v>
      </c>
      <c r="C190" s="14">
        <v>2</v>
      </c>
      <c r="D190" s="14">
        <v>2</v>
      </c>
      <c r="E190" s="15">
        <v>0</v>
      </c>
    </row>
    <row r="191" spans="1:5" x14ac:dyDescent="0.25">
      <c r="A191" s="176"/>
      <c r="B191" s="13" t="s">
        <v>151</v>
      </c>
      <c r="C191" s="17"/>
      <c r="D191" s="14">
        <v>791</v>
      </c>
      <c r="E191" s="15">
        <v>0</v>
      </c>
    </row>
    <row r="192" spans="1:5" x14ac:dyDescent="0.25">
      <c r="A192" s="176"/>
      <c r="B192" s="13" t="s">
        <v>152</v>
      </c>
      <c r="C192" s="17"/>
      <c r="D192" s="14">
        <v>0</v>
      </c>
      <c r="E192" s="15">
        <v>0</v>
      </c>
    </row>
    <row r="193" spans="1:5" x14ac:dyDescent="0.25">
      <c r="A193" s="176"/>
      <c r="B193" s="13" t="s">
        <v>153</v>
      </c>
      <c r="C193" s="17"/>
      <c r="D193" s="14">
        <v>12</v>
      </c>
      <c r="E193" s="15">
        <v>0</v>
      </c>
    </row>
    <row r="194" spans="1:5" x14ac:dyDescent="0.25">
      <c r="A194" s="176"/>
      <c r="B194" s="13" t="s">
        <v>154</v>
      </c>
      <c r="C194" s="17"/>
      <c r="D194" s="14">
        <v>0</v>
      </c>
      <c r="E194" s="15">
        <v>0</v>
      </c>
    </row>
    <row r="195" spans="1:5" x14ac:dyDescent="0.25">
      <c r="A195" s="176"/>
      <c r="B195" s="13" t="s">
        <v>155</v>
      </c>
      <c r="C195" s="14">
        <v>4</v>
      </c>
      <c r="D195" s="14">
        <v>173</v>
      </c>
      <c r="E195" s="15">
        <v>-0.97687861271676302</v>
      </c>
    </row>
    <row r="196" spans="1:5" x14ac:dyDescent="0.25">
      <c r="A196" s="176"/>
      <c r="B196" s="13" t="s">
        <v>156</v>
      </c>
      <c r="C196" s="14">
        <v>22</v>
      </c>
      <c r="D196" s="14">
        <v>27</v>
      </c>
      <c r="E196" s="15">
        <v>-0.18518518518518501</v>
      </c>
    </row>
    <row r="197" spans="1:5" x14ac:dyDescent="0.25">
      <c r="A197" s="176"/>
      <c r="B197" s="13" t="s">
        <v>157</v>
      </c>
      <c r="C197" s="17"/>
      <c r="D197" s="14">
        <v>0</v>
      </c>
      <c r="E197" s="15">
        <v>0</v>
      </c>
    </row>
    <row r="198" spans="1:5" x14ac:dyDescent="0.25">
      <c r="A198" s="176"/>
      <c r="B198" s="13" t="s">
        <v>158</v>
      </c>
      <c r="C198" s="17"/>
      <c r="D198" s="14">
        <v>301</v>
      </c>
      <c r="E198" s="15">
        <v>0</v>
      </c>
    </row>
    <row r="199" spans="1:5" x14ac:dyDescent="0.25">
      <c r="A199" s="176"/>
      <c r="B199" s="13" t="s">
        <v>159</v>
      </c>
      <c r="C199" s="17"/>
      <c r="D199" s="14">
        <v>7</v>
      </c>
      <c r="E199" s="15">
        <v>0</v>
      </c>
    </row>
    <row r="200" spans="1:5" x14ac:dyDescent="0.25">
      <c r="A200" s="177"/>
      <c r="B200" s="13" t="s">
        <v>160</v>
      </c>
      <c r="C200" s="17"/>
      <c r="D200" s="14">
        <v>0</v>
      </c>
      <c r="E200" s="15">
        <v>0</v>
      </c>
    </row>
    <row r="201" spans="1:5" x14ac:dyDescent="0.25">
      <c r="A201" s="175" t="s">
        <v>161</v>
      </c>
      <c r="B201" s="13" t="s">
        <v>162</v>
      </c>
      <c r="C201" s="14">
        <v>3345</v>
      </c>
      <c r="D201" s="14">
        <v>2940</v>
      </c>
      <c r="E201" s="15">
        <v>0.13775510204081601</v>
      </c>
    </row>
    <row r="202" spans="1:5" x14ac:dyDescent="0.25">
      <c r="A202" s="176"/>
      <c r="B202" s="13" t="s">
        <v>120</v>
      </c>
      <c r="C202" s="14">
        <v>1078</v>
      </c>
      <c r="D202" s="14">
        <v>1104</v>
      </c>
      <c r="E202" s="15">
        <v>-2.3550724637681202E-2</v>
      </c>
    </row>
    <row r="203" spans="1:5" x14ac:dyDescent="0.25">
      <c r="A203" s="176"/>
      <c r="B203" s="13" t="s">
        <v>163</v>
      </c>
      <c r="C203" s="14">
        <v>408</v>
      </c>
      <c r="D203" s="14">
        <v>289</v>
      </c>
      <c r="E203" s="15">
        <v>0.41176470588235298</v>
      </c>
    </row>
    <row r="204" spans="1:5" x14ac:dyDescent="0.25">
      <c r="A204" s="176"/>
      <c r="B204" s="13" t="s">
        <v>122</v>
      </c>
      <c r="C204" s="14">
        <v>1002</v>
      </c>
      <c r="D204" s="14">
        <v>661</v>
      </c>
      <c r="E204" s="15">
        <v>0.51588502269288905</v>
      </c>
    </row>
    <row r="205" spans="1:5" x14ac:dyDescent="0.25">
      <c r="A205" s="176"/>
      <c r="B205" s="13" t="s">
        <v>123</v>
      </c>
      <c r="C205" s="17"/>
      <c r="D205" s="14">
        <v>0</v>
      </c>
      <c r="E205" s="15">
        <v>0</v>
      </c>
    </row>
    <row r="206" spans="1:5" x14ac:dyDescent="0.25">
      <c r="A206" s="176"/>
      <c r="B206" s="13" t="s">
        <v>124</v>
      </c>
      <c r="C206" s="14">
        <v>67</v>
      </c>
      <c r="D206" s="14">
        <v>238</v>
      </c>
      <c r="E206" s="15">
        <v>-0.71848739495798297</v>
      </c>
    </row>
    <row r="207" spans="1:5" x14ac:dyDescent="0.25">
      <c r="A207" s="176"/>
      <c r="B207" s="13" t="s">
        <v>125</v>
      </c>
      <c r="C207" s="14">
        <v>4</v>
      </c>
      <c r="D207" s="14">
        <v>8783</v>
      </c>
      <c r="E207" s="15">
        <v>-0.99954457474667002</v>
      </c>
    </row>
    <row r="208" spans="1:5" x14ac:dyDescent="0.25">
      <c r="A208" s="176"/>
      <c r="B208" s="13" t="s">
        <v>164</v>
      </c>
      <c r="C208" s="14">
        <v>4</v>
      </c>
      <c r="D208" s="14">
        <v>2</v>
      </c>
      <c r="E208" s="15">
        <v>1</v>
      </c>
    </row>
    <row r="209" spans="1:5" x14ac:dyDescent="0.25">
      <c r="A209" s="176"/>
      <c r="B209" s="13" t="s">
        <v>127</v>
      </c>
      <c r="C209" s="14">
        <v>714</v>
      </c>
      <c r="D209" s="14">
        <v>764</v>
      </c>
      <c r="E209" s="15">
        <v>-6.5445026178010499E-2</v>
      </c>
    </row>
    <row r="210" spans="1:5" x14ac:dyDescent="0.25">
      <c r="A210" s="176"/>
      <c r="B210" s="13" t="s">
        <v>165</v>
      </c>
      <c r="C210" s="14">
        <v>1067</v>
      </c>
      <c r="D210" s="14">
        <v>1455</v>
      </c>
      <c r="E210" s="15">
        <v>-0.266666666666667</v>
      </c>
    </row>
    <row r="211" spans="1:5" x14ac:dyDescent="0.25">
      <c r="A211" s="176"/>
      <c r="B211" s="13" t="s">
        <v>129</v>
      </c>
      <c r="C211" s="14">
        <v>10</v>
      </c>
      <c r="D211" s="14">
        <v>49</v>
      </c>
      <c r="E211" s="15">
        <v>-0.79591836734693899</v>
      </c>
    </row>
    <row r="212" spans="1:5" x14ac:dyDescent="0.25">
      <c r="A212" s="176"/>
      <c r="B212" s="13" t="s">
        <v>130</v>
      </c>
      <c r="C212" s="14">
        <v>203</v>
      </c>
      <c r="D212" s="14">
        <v>489</v>
      </c>
      <c r="E212" s="15">
        <v>-0.58486707566462204</v>
      </c>
    </row>
    <row r="213" spans="1:5" x14ac:dyDescent="0.25">
      <c r="A213" s="176"/>
      <c r="B213" s="13" t="s">
        <v>131</v>
      </c>
      <c r="C213" s="14">
        <v>28</v>
      </c>
      <c r="D213" s="14">
        <v>24</v>
      </c>
      <c r="E213" s="15">
        <v>0.16666666666666699</v>
      </c>
    </row>
    <row r="214" spans="1:5" x14ac:dyDescent="0.25">
      <c r="A214" s="176"/>
      <c r="B214" s="13" t="s">
        <v>132</v>
      </c>
      <c r="C214" s="14">
        <v>2</v>
      </c>
      <c r="D214" s="14">
        <v>2</v>
      </c>
      <c r="E214" s="15">
        <v>0</v>
      </c>
    </row>
    <row r="215" spans="1:5" x14ac:dyDescent="0.25">
      <c r="A215" s="176"/>
      <c r="B215" s="13" t="s">
        <v>133</v>
      </c>
      <c r="C215" s="14">
        <v>26</v>
      </c>
      <c r="D215" s="14">
        <v>67</v>
      </c>
      <c r="E215" s="15">
        <v>-0.61194029850746301</v>
      </c>
    </row>
    <row r="216" spans="1:5" x14ac:dyDescent="0.25">
      <c r="A216" s="176"/>
      <c r="B216" s="13" t="s">
        <v>134</v>
      </c>
      <c r="C216" s="17"/>
      <c r="D216" s="14">
        <v>0</v>
      </c>
      <c r="E216" s="15">
        <v>0</v>
      </c>
    </row>
    <row r="217" spans="1:5" x14ac:dyDescent="0.25">
      <c r="A217" s="176"/>
      <c r="B217" s="13" t="s">
        <v>135</v>
      </c>
      <c r="C217" s="17"/>
      <c r="D217" s="14">
        <v>84</v>
      </c>
      <c r="E217" s="15">
        <v>0</v>
      </c>
    </row>
    <row r="218" spans="1:5" x14ac:dyDescent="0.25">
      <c r="A218" s="176"/>
      <c r="B218" s="13" t="s">
        <v>136</v>
      </c>
      <c r="C218" s="14">
        <v>2</v>
      </c>
      <c r="D218" s="14">
        <v>3</v>
      </c>
      <c r="E218" s="15">
        <v>-0.33333333333333298</v>
      </c>
    </row>
    <row r="219" spans="1:5" x14ac:dyDescent="0.25">
      <c r="A219" s="176"/>
      <c r="B219" s="13" t="s">
        <v>137</v>
      </c>
      <c r="C219" s="17"/>
      <c r="D219" s="14">
        <v>8</v>
      </c>
      <c r="E219" s="15">
        <v>0</v>
      </c>
    </row>
    <row r="220" spans="1:5" x14ac:dyDescent="0.25">
      <c r="A220" s="176"/>
      <c r="B220" s="13" t="s">
        <v>138</v>
      </c>
      <c r="C220" s="14">
        <v>2</v>
      </c>
      <c r="D220" s="14">
        <v>7</v>
      </c>
      <c r="E220" s="15">
        <v>-0.71428571428571397</v>
      </c>
    </row>
    <row r="221" spans="1:5" x14ac:dyDescent="0.25">
      <c r="A221" s="176"/>
      <c r="B221" s="13" t="s">
        <v>139</v>
      </c>
      <c r="C221" s="14">
        <v>4</v>
      </c>
      <c r="D221" s="14">
        <v>0</v>
      </c>
      <c r="E221" s="15">
        <v>0</v>
      </c>
    </row>
    <row r="222" spans="1:5" x14ac:dyDescent="0.25">
      <c r="A222" s="176"/>
      <c r="B222" s="13" t="s">
        <v>166</v>
      </c>
      <c r="C222" s="17"/>
      <c r="D222" s="14">
        <v>0</v>
      </c>
      <c r="E222" s="15">
        <v>0</v>
      </c>
    </row>
    <row r="223" spans="1:5" x14ac:dyDescent="0.25">
      <c r="A223" s="176"/>
      <c r="B223" s="13" t="s">
        <v>141</v>
      </c>
      <c r="C223" s="14">
        <v>17</v>
      </c>
      <c r="D223" s="14">
        <v>20</v>
      </c>
      <c r="E223" s="15">
        <v>-0.15</v>
      </c>
    </row>
    <row r="224" spans="1:5" x14ac:dyDescent="0.25">
      <c r="A224" s="176"/>
      <c r="B224" s="13" t="s">
        <v>142</v>
      </c>
      <c r="C224" s="17"/>
      <c r="D224" s="14">
        <v>0</v>
      </c>
      <c r="E224" s="15">
        <v>0</v>
      </c>
    </row>
    <row r="225" spans="1:5" x14ac:dyDescent="0.25">
      <c r="A225" s="176"/>
      <c r="B225" s="13" t="s">
        <v>143</v>
      </c>
      <c r="C225" s="14">
        <v>1</v>
      </c>
      <c r="D225" s="14">
        <v>0</v>
      </c>
      <c r="E225" s="15">
        <v>0</v>
      </c>
    </row>
    <row r="226" spans="1:5" x14ac:dyDescent="0.25">
      <c r="A226" s="176"/>
      <c r="B226" s="13" t="s">
        <v>144</v>
      </c>
      <c r="C226" s="14">
        <v>15</v>
      </c>
      <c r="D226" s="14">
        <v>33</v>
      </c>
      <c r="E226" s="15">
        <v>-0.54545454545454497</v>
      </c>
    </row>
    <row r="227" spans="1:5" x14ac:dyDescent="0.25">
      <c r="A227" s="176"/>
      <c r="B227" s="13" t="s">
        <v>167</v>
      </c>
      <c r="C227" s="17"/>
      <c r="D227" s="14">
        <v>0</v>
      </c>
      <c r="E227" s="15">
        <v>0</v>
      </c>
    </row>
    <row r="228" spans="1:5" x14ac:dyDescent="0.25">
      <c r="A228" s="176"/>
      <c r="B228" s="13" t="s">
        <v>146</v>
      </c>
      <c r="C228" s="14">
        <v>40</v>
      </c>
      <c r="D228" s="14">
        <v>57</v>
      </c>
      <c r="E228" s="15">
        <v>-0.29824561403508798</v>
      </c>
    </row>
    <row r="229" spans="1:5" x14ac:dyDescent="0.25">
      <c r="A229" s="176"/>
      <c r="B229" s="13" t="s">
        <v>147</v>
      </c>
      <c r="C229" s="17"/>
      <c r="D229" s="14">
        <v>0</v>
      </c>
      <c r="E229" s="15">
        <v>0</v>
      </c>
    </row>
    <row r="230" spans="1:5" x14ac:dyDescent="0.25">
      <c r="A230" s="176"/>
      <c r="B230" s="13" t="s">
        <v>148</v>
      </c>
      <c r="C230" s="17"/>
      <c r="D230" s="14">
        <v>0</v>
      </c>
      <c r="E230" s="15">
        <v>0</v>
      </c>
    </row>
    <row r="231" spans="1:5" x14ac:dyDescent="0.25">
      <c r="A231" s="176"/>
      <c r="B231" s="13" t="s">
        <v>149</v>
      </c>
      <c r="C231" s="17"/>
      <c r="D231" s="14">
        <v>0</v>
      </c>
      <c r="E231" s="15">
        <v>0</v>
      </c>
    </row>
    <row r="232" spans="1:5" x14ac:dyDescent="0.25">
      <c r="A232" s="176"/>
      <c r="B232" s="13" t="s">
        <v>150</v>
      </c>
      <c r="C232" s="14">
        <v>4</v>
      </c>
      <c r="D232" s="14">
        <v>6</v>
      </c>
      <c r="E232" s="15">
        <v>-0.33333333333333298</v>
      </c>
    </row>
    <row r="233" spans="1:5" x14ac:dyDescent="0.25">
      <c r="A233" s="176"/>
      <c r="B233" s="13" t="s">
        <v>151</v>
      </c>
      <c r="C233" s="17"/>
      <c r="D233" s="14">
        <v>791</v>
      </c>
      <c r="E233" s="15">
        <v>0</v>
      </c>
    </row>
    <row r="234" spans="1:5" x14ac:dyDescent="0.25">
      <c r="A234" s="176"/>
      <c r="B234" s="13" t="s">
        <v>152</v>
      </c>
      <c r="C234" s="17"/>
      <c r="D234" s="14">
        <v>0</v>
      </c>
      <c r="E234" s="15">
        <v>0</v>
      </c>
    </row>
    <row r="235" spans="1:5" x14ac:dyDescent="0.25">
      <c r="A235" s="176"/>
      <c r="B235" s="13" t="s">
        <v>153</v>
      </c>
      <c r="C235" s="14">
        <v>2</v>
      </c>
      <c r="D235" s="14">
        <v>14</v>
      </c>
      <c r="E235" s="15">
        <v>-0.85714285714285698</v>
      </c>
    </row>
    <row r="236" spans="1:5" x14ac:dyDescent="0.25">
      <c r="A236" s="176"/>
      <c r="B236" s="13" t="s">
        <v>154</v>
      </c>
      <c r="C236" s="17"/>
      <c r="D236" s="14">
        <v>0</v>
      </c>
      <c r="E236" s="15">
        <v>0</v>
      </c>
    </row>
    <row r="237" spans="1:5" x14ac:dyDescent="0.25">
      <c r="A237" s="176"/>
      <c r="B237" s="13" t="s">
        <v>155</v>
      </c>
      <c r="C237" s="14">
        <v>17</v>
      </c>
      <c r="D237" s="14">
        <v>376</v>
      </c>
      <c r="E237" s="15">
        <v>-0.95478723404255295</v>
      </c>
    </row>
    <row r="238" spans="1:5" x14ac:dyDescent="0.25">
      <c r="A238" s="176"/>
      <c r="B238" s="13" t="s">
        <v>156</v>
      </c>
      <c r="C238" s="14">
        <v>115</v>
      </c>
      <c r="D238" s="14">
        <v>87</v>
      </c>
      <c r="E238" s="15">
        <v>0.32183908045977</v>
      </c>
    </row>
    <row r="239" spans="1:5" x14ac:dyDescent="0.25">
      <c r="A239" s="176"/>
      <c r="B239" s="13" t="s">
        <v>157</v>
      </c>
      <c r="C239" s="17"/>
      <c r="D239" s="14">
        <v>0</v>
      </c>
      <c r="E239" s="15">
        <v>0</v>
      </c>
    </row>
    <row r="240" spans="1:5" x14ac:dyDescent="0.25">
      <c r="A240" s="176"/>
      <c r="B240" s="13" t="s">
        <v>158</v>
      </c>
      <c r="C240" s="17"/>
      <c r="D240" s="14">
        <v>301</v>
      </c>
      <c r="E240" s="15">
        <v>0</v>
      </c>
    </row>
    <row r="241" spans="1:5" x14ac:dyDescent="0.25">
      <c r="A241" s="176"/>
      <c r="B241" s="13" t="s">
        <v>159</v>
      </c>
      <c r="C241" s="17"/>
      <c r="D241" s="14">
        <v>7</v>
      </c>
      <c r="E241" s="15">
        <v>0</v>
      </c>
    </row>
    <row r="242" spans="1:5" x14ac:dyDescent="0.25">
      <c r="A242" s="177"/>
      <c r="B242" s="13" t="s">
        <v>160</v>
      </c>
      <c r="C242" s="17"/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205</v>
      </c>
      <c r="D246" s="14">
        <v>172</v>
      </c>
      <c r="E246" s="15">
        <v>0.19186046511627899</v>
      </c>
    </row>
    <row r="247" spans="1:5" x14ac:dyDescent="0.25">
      <c r="A247" s="12" t="s">
        <v>170</v>
      </c>
      <c r="B247" s="16"/>
      <c r="C247" s="14">
        <v>37</v>
      </c>
      <c r="D247" s="14">
        <v>152</v>
      </c>
      <c r="E247" s="15">
        <v>-0.75657894736842102</v>
      </c>
    </row>
    <row r="248" spans="1:5" x14ac:dyDescent="0.25">
      <c r="A248" s="12" t="s">
        <v>171</v>
      </c>
      <c r="B248" s="16"/>
      <c r="C248" s="14">
        <v>270</v>
      </c>
      <c r="D248" s="14">
        <v>447</v>
      </c>
      <c r="E248" s="15">
        <v>-0.39597315436241598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761</v>
      </c>
      <c r="D252" s="14">
        <v>753</v>
      </c>
      <c r="E252" s="15">
        <v>1.0624169986719801E-2</v>
      </c>
    </row>
    <row r="253" spans="1:5" x14ac:dyDescent="0.25">
      <c r="A253" s="175" t="s">
        <v>174</v>
      </c>
      <c r="B253" s="13" t="s">
        <v>175</v>
      </c>
      <c r="C253" s="14">
        <v>54</v>
      </c>
      <c r="D253" s="14">
        <v>35</v>
      </c>
      <c r="E253" s="15">
        <v>0.54285714285714304</v>
      </c>
    </row>
    <row r="254" spans="1:5" x14ac:dyDescent="0.25">
      <c r="A254" s="176"/>
      <c r="B254" s="13" t="s">
        <v>176</v>
      </c>
      <c r="C254" s="14">
        <v>57</v>
      </c>
      <c r="D254" s="14">
        <v>40</v>
      </c>
      <c r="E254" s="15">
        <v>0.42499999999999999</v>
      </c>
    </row>
    <row r="255" spans="1:5" x14ac:dyDescent="0.25">
      <c r="A255" s="177"/>
      <c r="B255" s="13" t="s">
        <v>177</v>
      </c>
      <c r="C255" s="14">
        <v>5</v>
      </c>
      <c r="D255" s="14">
        <v>7</v>
      </c>
      <c r="E255" s="15">
        <v>-0.28571428571428598</v>
      </c>
    </row>
    <row r="256" spans="1:5" x14ac:dyDescent="0.25">
      <c r="A256" s="12" t="s">
        <v>178</v>
      </c>
      <c r="B256" s="16"/>
      <c r="C256" s="14">
        <v>6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73</v>
      </c>
      <c r="D257" s="14">
        <v>72</v>
      </c>
      <c r="E257" s="15">
        <v>1.38888888888889E-2</v>
      </c>
    </row>
    <row r="258" spans="1:5" x14ac:dyDescent="0.25">
      <c r="A258" s="12" t="s">
        <v>111</v>
      </c>
      <c r="B258" s="16"/>
      <c r="C258" s="14">
        <v>718</v>
      </c>
      <c r="D258" s="14">
        <v>879</v>
      </c>
      <c r="E258" s="15">
        <v>-0.18316268486917001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115</v>
      </c>
      <c r="D262" s="14">
        <v>121</v>
      </c>
      <c r="E262" s="15">
        <v>-4.9586776859504099E-2</v>
      </c>
    </row>
    <row r="263" spans="1:5" x14ac:dyDescent="0.25">
      <c r="A263" s="175" t="s">
        <v>69</v>
      </c>
      <c r="B263" s="13" t="s">
        <v>182</v>
      </c>
      <c r="C263" s="14">
        <v>672</v>
      </c>
      <c r="D263" s="14">
        <v>270</v>
      </c>
      <c r="E263" s="15">
        <v>1.48888888888889</v>
      </c>
    </row>
    <row r="264" spans="1:5" x14ac:dyDescent="0.25">
      <c r="A264" s="177"/>
      <c r="B264" s="13" t="s">
        <v>111</v>
      </c>
      <c r="C264" s="14">
        <v>9</v>
      </c>
      <c r="D264" s="14">
        <v>2</v>
      </c>
      <c r="E264" s="15">
        <v>3.5</v>
      </c>
    </row>
    <row r="265" spans="1:5" x14ac:dyDescent="0.25">
      <c r="A265" s="12" t="s">
        <v>183</v>
      </c>
      <c r="B265" s="16"/>
      <c r="C265" s="14">
        <v>30</v>
      </c>
      <c r="D265" s="14">
        <v>14</v>
      </c>
      <c r="E265" s="15">
        <v>1.1428571428571399</v>
      </c>
    </row>
    <row r="266" spans="1:5" x14ac:dyDescent="0.25">
      <c r="A266" s="12" t="s">
        <v>184</v>
      </c>
      <c r="B266" s="16"/>
      <c r="C266" s="14">
        <v>19</v>
      </c>
      <c r="D266" s="14">
        <v>15</v>
      </c>
      <c r="E266" s="15">
        <v>0.266666666666667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5" t="s">
        <v>187</v>
      </c>
      <c r="B271" s="13" t="s">
        <v>188</v>
      </c>
      <c r="C271" s="17"/>
      <c r="D271" s="14">
        <v>3</v>
      </c>
      <c r="E271" s="15">
        <v>0</v>
      </c>
    </row>
    <row r="272" spans="1:5" x14ac:dyDescent="0.25">
      <c r="A272" s="177"/>
      <c r="B272" s="13" t="s">
        <v>189</v>
      </c>
      <c r="C272" s="14">
        <v>111</v>
      </c>
      <c r="D272" s="14">
        <v>201</v>
      </c>
      <c r="E272" s="15">
        <v>-0.44776119402985098</v>
      </c>
    </row>
    <row r="273" spans="1:5" x14ac:dyDescent="0.25">
      <c r="A273" s="12" t="s">
        <v>190</v>
      </c>
      <c r="B273" s="16"/>
      <c r="C273" s="14">
        <v>27</v>
      </c>
      <c r="D273" s="14">
        <v>13</v>
      </c>
      <c r="E273" s="15">
        <v>1.07692307692308</v>
      </c>
    </row>
    <row r="274" spans="1:5" x14ac:dyDescent="0.25">
      <c r="A274" s="12" t="s">
        <v>191</v>
      </c>
      <c r="B274" s="16"/>
      <c r="C274" s="17"/>
      <c r="D274" s="17"/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7"/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69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2" t="s">
        <v>198</v>
      </c>
      <c r="B283" s="13" t="s">
        <v>199</v>
      </c>
      <c r="C283" s="17"/>
      <c r="D283" s="17"/>
      <c r="E283" s="22"/>
    </row>
    <row r="284" spans="1:5" x14ac:dyDescent="0.25">
      <c r="A284" s="173"/>
      <c r="B284" s="13" t="s">
        <v>200</v>
      </c>
      <c r="C284" s="14">
        <v>3422</v>
      </c>
      <c r="D284" s="14">
        <v>3323</v>
      </c>
      <c r="E284" s="23">
        <v>0</v>
      </c>
    </row>
    <row r="285" spans="1:5" x14ac:dyDescent="0.25">
      <c r="A285" s="174"/>
      <c r="B285" s="13" t="s">
        <v>201</v>
      </c>
      <c r="C285" s="14">
        <v>15</v>
      </c>
      <c r="D285" s="14">
        <v>24</v>
      </c>
      <c r="E285" s="23">
        <v>0</v>
      </c>
    </row>
    <row r="286" spans="1:5" x14ac:dyDescent="0.25">
      <c r="A286" s="172" t="s">
        <v>202</v>
      </c>
      <c r="B286" s="13" t="s">
        <v>203</v>
      </c>
      <c r="C286" s="17"/>
      <c r="D286" s="17"/>
      <c r="E286" s="22"/>
    </row>
    <row r="287" spans="1:5" x14ac:dyDescent="0.25">
      <c r="A287" s="173"/>
      <c r="B287" s="13" t="s">
        <v>204</v>
      </c>
      <c r="C287" s="14">
        <v>1</v>
      </c>
      <c r="D287" s="14">
        <v>0</v>
      </c>
      <c r="E287" s="23">
        <v>0</v>
      </c>
    </row>
    <row r="288" spans="1:5" x14ac:dyDescent="0.25">
      <c r="A288" s="174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77</v>
      </c>
      <c r="D289" s="14">
        <v>107</v>
      </c>
      <c r="E289" s="23">
        <v>34</v>
      </c>
    </row>
    <row r="290" spans="1:5" x14ac:dyDescent="0.25">
      <c r="A290" s="172" t="s">
        <v>208</v>
      </c>
      <c r="B290" s="13" t="s">
        <v>209</v>
      </c>
      <c r="C290" s="14">
        <v>95</v>
      </c>
      <c r="D290" s="14">
        <v>178</v>
      </c>
      <c r="E290" s="23">
        <v>22</v>
      </c>
    </row>
    <row r="291" spans="1:5" x14ac:dyDescent="0.25">
      <c r="A291" s="173"/>
      <c r="B291" s="13" t="s">
        <v>210</v>
      </c>
      <c r="C291" s="17"/>
      <c r="D291" s="17"/>
      <c r="E291" s="22"/>
    </row>
    <row r="292" spans="1:5" x14ac:dyDescent="0.25">
      <c r="A292" s="174"/>
      <c r="B292" s="13" t="s">
        <v>211</v>
      </c>
      <c r="C292" s="14">
        <v>118</v>
      </c>
      <c r="D292" s="14">
        <v>198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4">
        <v>0</v>
      </c>
      <c r="D293" s="14">
        <v>1</v>
      </c>
      <c r="E293" s="23">
        <v>0</v>
      </c>
    </row>
    <row r="294" spans="1:5" x14ac:dyDescent="0.25">
      <c r="A294" s="172" t="s">
        <v>214</v>
      </c>
      <c r="B294" s="13" t="s">
        <v>205</v>
      </c>
      <c r="C294" s="14">
        <v>4</v>
      </c>
      <c r="D294" s="14">
        <v>1</v>
      </c>
      <c r="E294" s="23">
        <v>2</v>
      </c>
    </row>
    <row r="295" spans="1:5" x14ac:dyDescent="0.25">
      <c r="A295" s="173"/>
      <c r="B295" s="13" t="s">
        <v>215</v>
      </c>
      <c r="C295" s="14">
        <v>83</v>
      </c>
      <c r="D295" s="14">
        <v>175</v>
      </c>
      <c r="E295" s="23">
        <v>25</v>
      </c>
    </row>
    <row r="296" spans="1:5" x14ac:dyDescent="0.25">
      <c r="A296" s="174"/>
      <c r="B296" s="13" t="s">
        <v>216</v>
      </c>
      <c r="C296" s="14">
        <v>15</v>
      </c>
      <c r="D296" s="14">
        <v>28</v>
      </c>
      <c r="E296" s="23">
        <v>2</v>
      </c>
    </row>
    <row r="297" spans="1:5" x14ac:dyDescent="0.25">
      <c r="A297" s="172" t="s">
        <v>217</v>
      </c>
      <c r="B297" s="13" t="s">
        <v>218</v>
      </c>
      <c r="C297" s="14">
        <v>392</v>
      </c>
      <c r="D297" s="14">
        <v>518</v>
      </c>
      <c r="E297" s="23">
        <v>116</v>
      </c>
    </row>
    <row r="298" spans="1:5" x14ac:dyDescent="0.25">
      <c r="A298" s="173"/>
      <c r="B298" s="13" t="s">
        <v>219</v>
      </c>
      <c r="C298" s="14">
        <v>1</v>
      </c>
      <c r="D298" s="14">
        <v>0</v>
      </c>
      <c r="E298" s="23">
        <v>0</v>
      </c>
    </row>
    <row r="299" spans="1:5" x14ac:dyDescent="0.25">
      <c r="A299" s="173"/>
      <c r="B299" s="13" t="s">
        <v>220</v>
      </c>
      <c r="C299" s="14">
        <v>1141</v>
      </c>
      <c r="D299" s="14">
        <v>1909</v>
      </c>
      <c r="E299" s="23">
        <v>464</v>
      </c>
    </row>
    <row r="300" spans="1:5" x14ac:dyDescent="0.25">
      <c r="A300" s="173"/>
      <c r="B300" s="13" t="s">
        <v>221</v>
      </c>
      <c r="C300" s="14">
        <v>1930</v>
      </c>
      <c r="D300" s="14">
        <v>2225</v>
      </c>
      <c r="E300" s="23">
        <v>0</v>
      </c>
    </row>
    <row r="301" spans="1:5" x14ac:dyDescent="0.25">
      <c r="A301" s="173"/>
      <c r="B301" s="13" t="s">
        <v>222</v>
      </c>
      <c r="C301" s="14">
        <v>373</v>
      </c>
      <c r="D301" s="14">
        <v>415</v>
      </c>
      <c r="E301" s="23">
        <v>79</v>
      </c>
    </row>
    <row r="302" spans="1:5" x14ac:dyDescent="0.25">
      <c r="A302" s="173"/>
      <c r="B302" s="13" t="s">
        <v>223</v>
      </c>
      <c r="C302" s="14">
        <v>1555</v>
      </c>
      <c r="D302" s="14">
        <v>2728</v>
      </c>
      <c r="E302" s="23">
        <v>811</v>
      </c>
    </row>
    <row r="303" spans="1:5" x14ac:dyDescent="0.25">
      <c r="A303" s="173"/>
      <c r="B303" s="13" t="s">
        <v>224</v>
      </c>
      <c r="C303" s="14">
        <v>435</v>
      </c>
      <c r="D303" s="14">
        <v>518</v>
      </c>
      <c r="E303" s="23">
        <v>0</v>
      </c>
    </row>
    <row r="304" spans="1:5" x14ac:dyDescent="0.25">
      <c r="A304" s="173"/>
      <c r="B304" s="13" t="s">
        <v>225</v>
      </c>
      <c r="C304" s="14">
        <v>4</v>
      </c>
      <c r="D304" s="14">
        <v>7</v>
      </c>
      <c r="E304" s="23">
        <v>4</v>
      </c>
    </row>
    <row r="305" spans="1:5" x14ac:dyDescent="0.25">
      <c r="A305" s="173"/>
      <c r="B305" s="13" t="s">
        <v>226</v>
      </c>
      <c r="C305" s="14">
        <v>1414</v>
      </c>
      <c r="D305" s="14">
        <v>315</v>
      </c>
      <c r="E305" s="23">
        <v>662</v>
      </c>
    </row>
    <row r="306" spans="1:5" x14ac:dyDescent="0.25">
      <c r="A306" s="173"/>
      <c r="B306" s="13" t="s">
        <v>227</v>
      </c>
      <c r="C306" s="14">
        <v>6</v>
      </c>
      <c r="D306" s="14">
        <v>9</v>
      </c>
      <c r="E306" s="23">
        <v>0</v>
      </c>
    </row>
    <row r="307" spans="1:5" x14ac:dyDescent="0.25">
      <c r="A307" s="173"/>
      <c r="B307" s="13" t="s">
        <v>228</v>
      </c>
      <c r="C307" s="14">
        <v>1</v>
      </c>
      <c r="D307" s="14">
        <v>1</v>
      </c>
      <c r="E307" s="23">
        <v>0</v>
      </c>
    </row>
    <row r="308" spans="1:5" x14ac:dyDescent="0.25">
      <c r="A308" s="173"/>
      <c r="B308" s="13" t="s">
        <v>229</v>
      </c>
      <c r="C308" s="14">
        <v>1311</v>
      </c>
      <c r="D308" s="14">
        <v>2156</v>
      </c>
      <c r="E308" s="23">
        <v>614</v>
      </c>
    </row>
    <row r="309" spans="1:5" x14ac:dyDescent="0.25">
      <c r="A309" s="173"/>
      <c r="B309" s="13" t="s">
        <v>230</v>
      </c>
      <c r="C309" s="14">
        <v>1032</v>
      </c>
      <c r="D309" s="14">
        <v>1217</v>
      </c>
      <c r="E309" s="23">
        <v>0</v>
      </c>
    </row>
    <row r="310" spans="1:5" x14ac:dyDescent="0.25">
      <c r="A310" s="173"/>
      <c r="B310" s="13" t="s">
        <v>231</v>
      </c>
      <c r="C310" s="14">
        <v>26</v>
      </c>
      <c r="D310" s="14">
        <v>52</v>
      </c>
      <c r="E310" s="23">
        <v>11</v>
      </c>
    </row>
    <row r="311" spans="1:5" x14ac:dyDescent="0.25">
      <c r="A311" s="174"/>
      <c r="B311" s="13" t="s">
        <v>232</v>
      </c>
      <c r="C311" s="14">
        <v>119</v>
      </c>
      <c r="D311" s="14">
        <v>130</v>
      </c>
      <c r="E311" s="23">
        <v>0</v>
      </c>
    </row>
    <row r="312" spans="1:5" x14ac:dyDescent="0.25">
      <c r="A312" s="172" t="s">
        <v>233</v>
      </c>
      <c r="B312" s="13" t="s">
        <v>234</v>
      </c>
      <c r="C312" s="17"/>
      <c r="D312" s="17"/>
      <c r="E312" s="22"/>
    </row>
    <row r="313" spans="1:5" x14ac:dyDescent="0.25">
      <c r="A313" s="173"/>
      <c r="B313" s="13" t="s">
        <v>235</v>
      </c>
      <c r="C313" s="17"/>
      <c r="D313" s="17"/>
      <c r="E313" s="22"/>
    </row>
    <row r="314" spans="1:5" x14ac:dyDescent="0.25">
      <c r="A314" s="173"/>
      <c r="B314" s="13" t="s">
        <v>236</v>
      </c>
      <c r="C314" s="17"/>
      <c r="D314" s="17"/>
      <c r="E314" s="22"/>
    </row>
    <row r="315" spans="1:5" x14ac:dyDescent="0.25">
      <c r="A315" s="173"/>
      <c r="B315" s="13" t="s">
        <v>237</v>
      </c>
      <c r="C315" s="17"/>
      <c r="D315" s="17"/>
      <c r="E315" s="22"/>
    </row>
    <row r="316" spans="1:5" x14ac:dyDescent="0.25">
      <c r="A316" s="173"/>
      <c r="B316" s="13" t="s">
        <v>238</v>
      </c>
      <c r="C316" s="14">
        <v>73</v>
      </c>
      <c r="D316" s="14">
        <v>73</v>
      </c>
      <c r="E316" s="23">
        <v>8</v>
      </c>
    </row>
    <row r="317" spans="1:5" x14ac:dyDescent="0.25">
      <c r="A317" s="173"/>
      <c r="B317" s="13" t="s">
        <v>239</v>
      </c>
      <c r="C317" s="14">
        <v>7</v>
      </c>
      <c r="D317" s="14">
        <v>20</v>
      </c>
      <c r="E317" s="23">
        <v>9</v>
      </c>
    </row>
    <row r="318" spans="1:5" x14ac:dyDescent="0.25">
      <c r="A318" s="173"/>
      <c r="B318" s="13" t="s">
        <v>240</v>
      </c>
      <c r="C318" s="17"/>
      <c r="D318" s="17"/>
      <c r="E318" s="22"/>
    </row>
    <row r="319" spans="1:5" x14ac:dyDescent="0.25">
      <c r="A319" s="173"/>
      <c r="B319" s="13" t="s">
        <v>241</v>
      </c>
      <c r="C319" s="14">
        <v>74</v>
      </c>
      <c r="D319" s="14">
        <v>309</v>
      </c>
      <c r="E319" s="23">
        <v>28</v>
      </c>
    </row>
    <row r="320" spans="1:5" x14ac:dyDescent="0.25">
      <c r="A320" s="173"/>
      <c r="B320" s="13" t="s">
        <v>242</v>
      </c>
      <c r="C320" s="17"/>
      <c r="D320" s="17"/>
      <c r="E320" s="22"/>
    </row>
    <row r="321" spans="1:5" x14ac:dyDescent="0.25">
      <c r="A321" s="173"/>
      <c r="B321" s="13" t="s">
        <v>243</v>
      </c>
      <c r="C321" s="14">
        <v>53</v>
      </c>
      <c r="D321" s="14">
        <v>53</v>
      </c>
      <c r="E321" s="23">
        <v>21</v>
      </c>
    </row>
    <row r="322" spans="1:5" x14ac:dyDescent="0.25">
      <c r="A322" s="173"/>
      <c r="B322" s="13" t="s">
        <v>244</v>
      </c>
      <c r="C322" s="14">
        <v>21</v>
      </c>
      <c r="D322" s="14">
        <v>29</v>
      </c>
      <c r="E322" s="23">
        <v>8</v>
      </c>
    </row>
    <row r="323" spans="1:5" x14ac:dyDescent="0.25">
      <c r="A323" s="173"/>
      <c r="B323" s="13" t="s">
        <v>245</v>
      </c>
      <c r="C323" s="14">
        <v>2</v>
      </c>
      <c r="D323" s="14">
        <v>3</v>
      </c>
      <c r="E323" s="23">
        <v>0</v>
      </c>
    </row>
    <row r="324" spans="1:5" x14ac:dyDescent="0.25">
      <c r="A324" s="173"/>
      <c r="B324" s="13" t="s">
        <v>246</v>
      </c>
      <c r="C324" s="17"/>
      <c r="D324" s="17"/>
      <c r="E324" s="22"/>
    </row>
    <row r="325" spans="1:5" x14ac:dyDescent="0.25">
      <c r="A325" s="173"/>
      <c r="B325" s="13" t="s">
        <v>247</v>
      </c>
      <c r="C325" s="14">
        <v>6</v>
      </c>
      <c r="D325" s="14">
        <v>6</v>
      </c>
      <c r="E325" s="23">
        <v>2</v>
      </c>
    </row>
    <row r="326" spans="1:5" x14ac:dyDescent="0.25">
      <c r="A326" s="173"/>
      <c r="B326" s="13" t="s">
        <v>248</v>
      </c>
      <c r="C326" s="14">
        <v>58</v>
      </c>
      <c r="D326" s="14">
        <v>105</v>
      </c>
      <c r="E326" s="23">
        <v>23</v>
      </c>
    </row>
    <row r="327" spans="1:5" x14ac:dyDescent="0.25">
      <c r="A327" s="173"/>
      <c r="B327" s="13" t="s">
        <v>249</v>
      </c>
      <c r="C327" s="17"/>
      <c r="D327" s="17"/>
      <c r="E327" s="22"/>
    </row>
    <row r="328" spans="1:5" x14ac:dyDescent="0.25">
      <c r="A328" s="173"/>
      <c r="B328" s="13" t="s">
        <v>250</v>
      </c>
      <c r="C328" s="17"/>
      <c r="D328" s="17"/>
      <c r="E328" s="22"/>
    </row>
    <row r="329" spans="1:5" x14ac:dyDescent="0.25">
      <c r="A329" s="173"/>
      <c r="B329" s="13" t="s">
        <v>251</v>
      </c>
      <c r="C329" s="14">
        <v>0</v>
      </c>
      <c r="D329" s="14">
        <v>8</v>
      </c>
      <c r="E329" s="23">
        <v>1</v>
      </c>
    </row>
    <row r="330" spans="1:5" x14ac:dyDescent="0.25">
      <c r="A330" s="173"/>
      <c r="B330" s="13" t="s">
        <v>252</v>
      </c>
      <c r="C330" s="17"/>
      <c r="D330" s="17"/>
      <c r="E330" s="22"/>
    </row>
    <row r="331" spans="1:5" x14ac:dyDescent="0.25">
      <c r="A331" s="173"/>
      <c r="B331" s="13" t="s">
        <v>253</v>
      </c>
      <c r="C331" s="14">
        <v>2</v>
      </c>
      <c r="D331" s="14">
        <v>1</v>
      </c>
      <c r="E331" s="23">
        <v>0</v>
      </c>
    </row>
    <row r="332" spans="1:5" x14ac:dyDescent="0.25">
      <c r="A332" s="173"/>
      <c r="B332" s="13" t="s">
        <v>254</v>
      </c>
      <c r="C332" s="17"/>
      <c r="D332" s="17"/>
      <c r="E332" s="22"/>
    </row>
    <row r="333" spans="1:5" x14ac:dyDescent="0.25">
      <c r="A333" s="173"/>
      <c r="B333" s="13" t="s">
        <v>255</v>
      </c>
      <c r="C333" s="14">
        <v>64</v>
      </c>
      <c r="D333" s="14">
        <v>72</v>
      </c>
      <c r="E333" s="23">
        <v>50</v>
      </c>
    </row>
    <row r="334" spans="1:5" x14ac:dyDescent="0.25">
      <c r="A334" s="173"/>
      <c r="B334" s="13" t="s">
        <v>256</v>
      </c>
      <c r="C334" s="14">
        <v>0</v>
      </c>
      <c r="D334" s="14">
        <v>4</v>
      </c>
      <c r="E334" s="23">
        <v>0</v>
      </c>
    </row>
    <row r="335" spans="1:5" x14ac:dyDescent="0.25">
      <c r="A335" s="173"/>
      <c r="B335" s="13" t="s">
        <v>257</v>
      </c>
      <c r="C335" s="14">
        <v>115</v>
      </c>
      <c r="D335" s="14">
        <v>195</v>
      </c>
      <c r="E335" s="23">
        <v>124</v>
      </c>
    </row>
    <row r="336" spans="1:5" x14ac:dyDescent="0.25">
      <c r="A336" s="173"/>
      <c r="B336" s="13" t="s">
        <v>258</v>
      </c>
      <c r="C336" s="17"/>
      <c r="D336" s="17"/>
      <c r="E336" s="22"/>
    </row>
    <row r="337" spans="1:5" x14ac:dyDescent="0.25">
      <c r="A337" s="173"/>
      <c r="B337" s="13" t="s">
        <v>259</v>
      </c>
      <c r="C337" s="14">
        <v>0</v>
      </c>
      <c r="D337" s="14">
        <v>1</v>
      </c>
      <c r="E337" s="23">
        <v>0</v>
      </c>
    </row>
    <row r="338" spans="1:5" x14ac:dyDescent="0.25">
      <c r="A338" s="173"/>
      <c r="B338" s="13" t="s">
        <v>260</v>
      </c>
      <c r="C338" s="14">
        <v>0</v>
      </c>
      <c r="D338" s="14">
        <v>3</v>
      </c>
      <c r="E338" s="23">
        <v>0</v>
      </c>
    </row>
    <row r="339" spans="1:5" x14ac:dyDescent="0.25">
      <c r="A339" s="173"/>
      <c r="B339" s="13" t="s">
        <v>261</v>
      </c>
      <c r="C339" s="14">
        <v>1</v>
      </c>
      <c r="D339" s="14">
        <v>1</v>
      </c>
      <c r="E339" s="22"/>
    </row>
    <row r="340" spans="1:5" x14ac:dyDescent="0.25">
      <c r="A340" s="173"/>
      <c r="B340" s="13" t="s">
        <v>262</v>
      </c>
      <c r="C340" s="17"/>
      <c r="D340" s="17"/>
      <c r="E340" s="22"/>
    </row>
    <row r="341" spans="1:5" x14ac:dyDescent="0.25">
      <c r="A341" s="173"/>
      <c r="B341" s="13" t="s">
        <v>263</v>
      </c>
      <c r="C341" s="17"/>
      <c r="D341" s="17"/>
      <c r="E341" s="22"/>
    </row>
    <row r="342" spans="1:5" x14ac:dyDescent="0.25">
      <c r="A342" s="173"/>
      <c r="B342" s="13" t="s">
        <v>264</v>
      </c>
      <c r="C342" s="14">
        <v>7</v>
      </c>
      <c r="D342" s="14">
        <v>11</v>
      </c>
      <c r="E342" s="23">
        <v>1</v>
      </c>
    </row>
    <row r="343" spans="1:5" x14ac:dyDescent="0.25">
      <c r="A343" s="173"/>
      <c r="B343" s="13" t="s">
        <v>265</v>
      </c>
      <c r="C343" s="17"/>
      <c r="D343" s="17"/>
      <c r="E343" s="22"/>
    </row>
    <row r="344" spans="1:5" x14ac:dyDescent="0.25">
      <c r="A344" s="174"/>
      <c r="B344" s="13" t="s">
        <v>266</v>
      </c>
      <c r="C344" s="14">
        <v>38</v>
      </c>
      <c r="D344" s="14">
        <v>79</v>
      </c>
      <c r="E344" s="23">
        <v>9</v>
      </c>
    </row>
    <row r="345" spans="1:5" x14ac:dyDescent="0.25">
      <c r="A345" s="172" t="s">
        <v>267</v>
      </c>
      <c r="B345" s="13" t="s">
        <v>268</v>
      </c>
      <c r="C345" s="14">
        <v>1</v>
      </c>
      <c r="D345" s="14">
        <v>0</v>
      </c>
      <c r="E345" s="23">
        <v>0</v>
      </c>
    </row>
    <row r="346" spans="1:5" x14ac:dyDescent="0.25">
      <c r="A346" s="173"/>
      <c r="B346" s="13" t="s">
        <v>269</v>
      </c>
      <c r="C346" s="17"/>
      <c r="D346" s="17"/>
      <c r="E346" s="22"/>
    </row>
    <row r="347" spans="1:5" x14ac:dyDescent="0.25">
      <c r="A347" s="173"/>
      <c r="B347" s="13" t="s">
        <v>270</v>
      </c>
      <c r="C347" s="14">
        <v>0</v>
      </c>
      <c r="D347" s="14">
        <v>1</v>
      </c>
      <c r="E347" s="23">
        <v>0</v>
      </c>
    </row>
    <row r="348" spans="1:5" x14ac:dyDescent="0.25">
      <c r="A348" s="173"/>
      <c r="B348" s="13" t="s">
        <v>271</v>
      </c>
      <c r="C348" s="17"/>
      <c r="D348" s="17"/>
      <c r="E348" s="22"/>
    </row>
    <row r="349" spans="1:5" x14ac:dyDescent="0.25">
      <c r="A349" s="173"/>
      <c r="B349" s="13" t="s">
        <v>272</v>
      </c>
      <c r="C349" s="17"/>
      <c r="D349" s="17"/>
      <c r="E349" s="22"/>
    </row>
    <row r="350" spans="1:5" x14ac:dyDescent="0.25">
      <c r="A350" s="173"/>
      <c r="B350" s="13" t="s">
        <v>273</v>
      </c>
      <c r="C350" s="17"/>
      <c r="D350" s="17"/>
      <c r="E350" s="22"/>
    </row>
    <row r="351" spans="1:5" x14ac:dyDescent="0.25">
      <c r="A351" s="173"/>
      <c r="B351" s="13" t="s">
        <v>274</v>
      </c>
      <c r="C351" s="14">
        <v>0</v>
      </c>
      <c r="D351" s="17"/>
      <c r="E351" s="23">
        <v>0</v>
      </c>
    </row>
    <row r="352" spans="1:5" x14ac:dyDescent="0.25">
      <c r="A352" s="173"/>
      <c r="B352" s="13" t="s">
        <v>275</v>
      </c>
      <c r="C352" s="17"/>
      <c r="D352" s="17"/>
      <c r="E352" s="22"/>
    </row>
    <row r="353" spans="1:5" x14ac:dyDescent="0.25">
      <c r="A353" s="173"/>
      <c r="B353" s="13" t="s">
        <v>276</v>
      </c>
      <c r="C353" s="14">
        <v>0</v>
      </c>
      <c r="D353" s="14">
        <v>2</v>
      </c>
      <c r="E353" s="23">
        <v>0</v>
      </c>
    </row>
    <row r="354" spans="1:5" x14ac:dyDescent="0.25">
      <c r="A354" s="173"/>
      <c r="B354" s="13" t="s">
        <v>277</v>
      </c>
      <c r="C354" s="17"/>
      <c r="D354" s="17"/>
      <c r="E354" s="22"/>
    </row>
    <row r="355" spans="1:5" x14ac:dyDescent="0.25">
      <c r="A355" s="174"/>
      <c r="B355" s="13" t="s">
        <v>278</v>
      </c>
      <c r="C355" s="17"/>
      <c r="D355" s="17"/>
      <c r="E355" s="22"/>
    </row>
    <row r="356" spans="1:5" x14ac:dyDescent="0.25">
      <c r="A356" s="172" t="s">
        <v>279</v>
      </c>
      <c r="B356" s="13" t="s">
        <v>280</v>
      </c>
      <c r="C356" s="14">
        <v>80</v>
      </c>
      <c r="D356" s="14">
        <v>37</v>
      </c>
      <c r="E356" s="23">
        <v>14</v>
      </c>
    </row>
    <row r="357" spans="1:5" x14ac:dyDescent="0.25">
      <c r="A357" s="173"/>
      <c r="B357" s="13" t="s">
        <v>281</v>
      </c>
      <c r="C357" s="14">
        <v>0</v>
      </c>
      <c r="D357" s="14">
        <v>10</v>
      </c>
      <c r="E357" s="23">
        <v>0</v>
      </c>
    </row>
    <row r="358" spans="1:5" x14ac:dyDescent="0.25">
      <c r="A358" s="173"/>
      <c r="B358" s="13" t="s">
        <v>282</v>
      </c>
      <c r="C358" s="17"/>
      <c r="D358" s="17"/>
      <c r="E358" s="22"/>
    </row>
    <row r="359" spans="1:5" x14ac:dyDescent="0.25">
      <c r="A359" s="173"/>
      <c r="B359" s="13" t="s">
        <v>283</v>
      </c>
      <c r="C359" s="14">
        <v>5</v>
      </c>
      <c r="D359" s="14">
        <v>8</v>
      </c>
      <c r="E359" s="23">
        <v>1</v>
      </c>
    </row>
    <row r="360" spans="1:5" x14ac:dyDescent="0.25">
      <c r="A360" s="173"/>
      <c r="B360" s="13" t="s">
        <v>284</v>
      </c>
      <c r="C360" s="17"/>
      <c r="D360" s="17"/>
      <c r="E360" s="22"/>
    </row>
    <row r="361" spans="1:5" x14ac:dyDescent="0.25">
      <c r="A361" s="173"/>
      <c r="B361" s="13" t="s">
        <v>285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286</v>
      </c>
      <c r="C362" s="17"/>
      <c r="D362" s="17"/>
      <c r="E362" s="22"/>
    </row>
    <row r="363" spans="1:5" x14ac:dyDescent="0.25">
      <c r="A363" s="173"/>
      <c r="B363" s="13" t="s">
        <v>287</v>
      </c>
      <c r="C363" s="17"/>
      <c r="D363" s="17"/>
      <c r="E363" s="22"/>
    </row>
    <row r="364" spans="1:5" x14ac:dyDescent="0.25">
      <c r="A364" s="174"/>
      <c r="B364" s="13" t="s">
        <v>288</v>
      </c>
      <c r="C364" s="17"/>
      <c r="D364" s="17"/>
      <c r="E364" s="22"/>
    </row>
    <row r="365" spans="1:5" x14ac:dyDescent="0.25">
      <c r="A365" s="172" t="s">
        <v>289</v>
      </c>
      <c r="B365" s="13" t="s">
        <v>290</v>
      </c>
      <c r="C365" s="14">
        <v>117</v>
      </c>
      <c r="D365" s="14">
        <v>5</v>
      </c>
      <c r="E365" s="23">
        <v>0</v>
      </c>
    </row>
    <row r="366" spans="1:5" x14ac:dyDescent="0.25">
      <c r="A366" s="173"/>
      <c r="B366" s="13" t="s">
        <v>291</v>
      </c>
      <c r="C366" s="14">
        <v>25</v>
      </c>
      <c r="D366" s="14">
        <v>38</v>
      </c>
      <c r="E366" s="23">
        <v>0</v>
      </c>
    </row>
    <row r="367" spans="1:5" x14ac:dyDescent="0.25">
      <c r="A367" s="173"/>
      <c r="B367" s="13" t="s">
        <v>292</v>
      </c>
      <c r="C367" s="14">
        <v>5</v>
      </c>
      <c r="D367" s="14">
        <v>5</v>
      </c>
      <c r="E367" s="23">
        <v>0</v>
      </c>
    </row>
    <row r="368" spans="1:5" x14ac:dyDescent="0.25">
      <c r="A368" s="173"/>
      <c r="B368" s="13" t="s">
        <v>293</v>
      </c>
      <c r="C368" s="14">
        <v>13</v>
      </c>
      <c r="D368" s="14">
        <v>18</v>
      </c>
      <c r="E368" s="23">
        <v>0</v>
      </c>
    </row>
    <row r="369" spans="1:5" x14ac:dyDescent="0.25">
      <c r="A369" s="173"/>
      <c r="B369" s="13" t="s">
        <v>209</v>
      </c>
      <c r="C369" s="17"/>
      <c r="D369" s="17"/>
      <c r="E369" s="22"/>
    </row>
    <row r="370" spans="1:5" x14ac:dyDescent="0.25">
      <c r="A370" s="173"/>
      <c r="B370" s="13" t="s">
        <v>294</v>
      </c>
      <c r="C370" s="17"/>
      <c r="D370" s="17"/>
      <c r="E370" s="22"/>
    </row>
    <row r="371" spans="1:5" x14ac:dyDescent="0.25">
      <c r="A371" s="173"/>
      <c r="B371" s="13" t="s">
        <v>295</v>
      </c>
      <c r="C371" s="14">
        <v>3</v>
      </c>
      <c r="D371" s="14">
        <v>3</v>
      </c>
      <c r="E371" s="23">
        <v>4</v>
      </c>
    </row>
    <row r="372" spans="1:5" x14ac:dyDescent="0.25">
      <c r="A372" s="173"/>
      <c r="B372" s="13" t="s">
        <v>296</v>
      </c>
      <c r="C372" s="14">
        <v>98</v>
      </c>
      <c r="D372" s="14">
        <v>127</v>
      </c>
      <c r="E372" s="23">
        <v>0</v>
      </c>
    </row>
    <row r="373" spans="1:5" x14ac:dyDescent="0.25">
      <c r="A373" s="173"/>
      <c r="B373" s="13" t="s">
        <v>297</v>
      </c>
      <c r="C373" s="17"/>
      <c r="D373" s="17"/>
      <c r="E373" s="22"/>
    </row>
    <row r="374" spans="1:5" x14ac:dyDescent="0.25">
      <c r="A374" s="173"/>
      <c r="B374" s="13" t="s">
        <v>298</v>
      </c>
      <c r="C374" s="17"/>
      <c r="D374" s="17"/>
      <c r="E374" s="22"/>
    </row>
    <row r="375" spans="1:5" x14ac:dyDescent="0.25">
      <c r="A375" s="173"/>
      <c r="B375" s="13" t="s">
        <v>299</v>
      </c>
      <c r="C375" s="17"/>
      <c r="D375" s="17"/>
      <c r="E375" s="22"/>
    </row>
    <row r="376" spans="1:5" x14ac:dyDescent="0.25">
      <c r="A376" s="173"/>
      <c r="B376" s="13" t="s">
        <v>300</v>
      </c>
      <c r="C376" s="17"/>
      <c r="D376" s="17"/>
      <c r="E376" s="22"/>
    </row>
    <row r="377" spans="1:5" x14ac:dyDescent="0.25">
      <c r="A377" s="174"/>
      <c r="B377" s="13" t="s">
        <v>301</v>
      </c>
      <c r="C377" s="17"/>
      <c r="D377" s="17"/>
      <c r="E377" s="22"/>
    </row>
  </sheetData>
  <sheetProtection algorithmName="SHA-512" hashValue="BAvvykjk/2uudV3KHVwRkBd+rtv9AnOhy09pUKvYS9Cw2DyALupXvm7xmiMgfiEn9aQzsz9KC1BTg07klH7rsA==" saltValue="zwT1m8UDtaELMY5rC3cQZA==" spinCount="100000" sheet="1" objects="1" scenarios="1"/>
  <mergeCells count="41">
    <mergeCell ref="A263:A264"/>
    <mergeCell ref="A271:A27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8960-F803-4394-9176-8DE2ADBF51E2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6" t="s">
        <v>1516</v>
      </c>
      <c r="D1" s="206"/>
      <c r="E1" s="206"/>
      <c r="F1" s="134"/>
      <c r="H1" s="165"/>
      <c r="I1" s="165"/>
      <c r="J1" s="165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SqnDz53YngwnTkqkHG8R6J/QSpxcOQzGdu3pxaN5rR9adyB5zlJQh0WK2nLXUbdzTdJiyYj3zWV4UpzVnQubHQ==" saltValue="jBIjBLHaJT8efTJESAH41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FA76-48FD-4162-82ED-7A2150A464EC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6" t="s">
        <v>1521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34"/>
      <c r="R1" s="165"/>
      <c r="S1" s="165"/>
      <c r="T1" s="165"/>
      <c r="U1" s="134"/>
      <c r="W1" s="165"/>
      <c r="X1" s="165"/>
      <c r="Y1" s="165"/>
      <c r="Z1" s="134"/>
      <c r="AB1" s="165"/>
      <c r="AC1" s="165"/>
      <c r="AD1" s="165"/>
      <c r="AE1" s="134"/>
      <c r="AG1" s="165"/>
      <c r="AH1" s="165"/>
      <c r="AI1" s="165"/>
      <c r="AJ1" s="134"/>
      <c r="AL1" s="165"/>
      <c r="AM1" s="165"/>
      <c r="AN1" s="165"/>
      <c r="AO1" s="134"/>
      <c r="AQ1" s="165"/>
      <c r="AR1" s="165"/>
      <c r="AS1" s="165"/>
      <c r="AT1" s="134"/>
      <c r="AV1" s="165"/>
      <c r="AW1" s="165"/>
      <c r="AX1" s="165"/>
      <c r="AY1" s="134"/>
      <c r="BA1" s="165"/>
      <c r="BB1" s="165"/>
      <c r="BC1" s="165"/>
      <c r="BD1" s="134"/>
      <c r="BF1" s="165"/>
      <c r="BG1" s="165"/>
      <c r="BH1" s="165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gEHkXqfXO5y1H6SBkiS9i9NmHaxtJRLNaMC2qY4FeVmuYmkR6u0Fy5AgvI01nUd+QSoxrKxd0dtQwLDivqaTsQ==" saltValue="vRKC2heaysACAE74peHS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6BD8-A8F1-400E-8125-8A6FFA5B83A5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6" t="s">
        <v>1525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65"/>
      <c r="Q1" s="165"/>
      <c r="S1" s="134"/>
      <c r="U1" s="165"/>
      <c r="V1" s="165"/>
      <c r="W1" s="165"/>
      <c r="X1" s="165"/>
      <c r="Y1" s="165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0</v>
      </c>
      <c r="N6" s="169">
        <f>DatosMedioAmbiente!C55</f>
        <v>10</v>
      </c>
      <c r="O6" s="169">
        <f>DatosMedioAmbiente!C57</f>
        <v>1</v>
      </c>
      <c r="P6" s="169">
        <f>DatosMedioAmbiente!C59</f>
        <v>9</v>
      </c>
      <c r="Q6" s="169">
        <f>DatosMedioAmbiente!C61</f>
        <v>1</v>
      </c>
      <c r="R6" s="169">
        <f>DatosMedioAmbiente!C63</f>
        <v>26</v>
      </c>
      <c r="S6" s="167"/>
      <c r="U6" s="170">
        <f>DatosMedioAmbiente!C54</f>
        <v>1</v>
      </c>
      <c r="V6" s="170">
        <f>DatosMedioAmbiente!C56</f>
        <v>3</v>
      </c>
      <c r="W6" s="170">
        <f>DatosMedioAmbiente!C58</f>
        <v>0</v>
      </c>
      <c r="X6" s="170">
        <f>DatosMedioAmbiente!C60</f>
        <v>2</v>
      </c>
      <c r="Y6" s="170">
        <f>DatosMedioAmbiente!C62</f>
        <v>2</v>
      </c>
      <c r="Z6" s="170">
        <f>DatosMedioAmbiente!C64</f>
        <v>3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Vn62dkkl1z4GKuykfFhFNJB0DaWOutOELf2My+ZRxv7DN8nR5vKG9Soad5iHsEs5GBOLl9ViDRsc1vMTVckvWg==" saltValue="w0rmtbLmAwrD3mQaKArIC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F64D-F3C1-4C5C-8A89-E7DC55E94008}">
  <dimension ref="A1:BI2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1319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R2" s="83" t="s">
        <v>651</v>
      </c>
      <c r="AT2" s="83" t="s">
        <v>647</v>
      </c>
      <c r="AU2" s="83" t="s">
        <v>651</v>
      </c>
      <c r="AV2" s="83" t="s">
        <v>647</v>
      </c>
      <c r="AW2" s="83" t="s">
        <v>1185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1353</v>
      </c>
      <c r="G3" s="83" t="s">
        <v>1320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1320</v>
      </c>
      <c r="M3" s="83" t="s">
        <v>1320</v>
      </c>
      <c r="N3" s="83" t="s">
        <v>1320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1029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T3" s="83" t="s">
        <v>657</v>
      </c>
      <c r="AV3" s="83" t="s">
        <v>649</v>
      </c>
      <c r="AW3" s="83" t="s">
        <v>1186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114</v>
      </c>
      <c r="BG3" s="83" t="s">
        <v>114</v>
      </c>
      <c r="BH3" s="83" t="s">
        <v>1144</v>
      </c>
      <c r="BI3" s="83" t="s">
        <v>1149</v>
      </c>
    </row>
    <row r="4" spans="1:61" x14ac:dyDescent="0.2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1321</v>
      </c>
      <c r="G4" s="83" t="s">
        <v>1321</v>
      </c>
      <c r="H4" s="83" t="s">
        <v>1321</v>
      </c>
      <c r="I4" s="83" t="s">
        <v>1321</v>
      </c>
      <c r="J4" s="83" t="s">
        <v>1321</v>
      </c>
      <c r="K4" s="83" t="s">
        <v>1323</v>
      </c>
      <c r="L4" s="83" t="s">
        <v>1321</v>
      </c>
      <c r="M4" s="83" t="s">
        <v>1321</v>
      </c>
      <c r="N4" s="83" t="s">
        <v>1321</v>
      </c>
      <c r="O4" s="83" t="s">
        <v>1321</v>
      </c>
      <c r="P4" s="83" t="s">
        <v>1368</v>
      </c>
      <c r="Q4" s="83" t="s">
        <v>1368</v>
      </c>
      <c r="R4" s="83" t="s">
        <v>1042</v>
      </c>
      <c r="S4" s="83" t="s">
        <v>1367</v>
      </c>
      <c r="T4" s="83" t="s">
        <v>1368</v>
      </c>
      <c r="V4" s="83" t="s">
        <v>31</v>
      </c>
      <c r="W4" s="83" t="s">
        <v>1463</v>
      </c>
      <c r="AA4" s="83" t="s">
        <v>1133</v>
      </c>
      <c r="AB4" s="83" t="s">
        <v>1137</v>
      </c>
      <c r="AD4" s="83" t="s">
        <v>651</v>
      </c>
      <c r="AE4" s="83" t="s">
        <v>1186</v>
      </c>
      <c r="AF4" s="83" t="s">
        <v>1194</v>
      </c>
      <c r="AI4" s="83" t="s">
        <v>231</v>
      </c>
      <c r="AL4" s="83" t="s">
        <v>651</v>
      </c>
      <c r="AM4" s="83" t="s">
        <v>651</v>
      </c>
      <c r="AN4" s="83" t="s">
        <v>651</v>
      </c>
      <c r="AO4" s="83" t="s">
        <v>651</v>
      </c>
      <c r="AT4" s="83" t="s">
        <v>659</v>
      </c>
      <c r="AV4" s="83" t="s">
        <v>651</v>
      </c>
      <c r="AW4" s="83" t="s">
        <v>1187</v>
      </c>
      <c r="AX4" s="83" t="s">
        <v>1187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  <c r="BF4" s="83" t="s">
        <v>1060</v>
      </c>
      <c r="BG4" s="83" t="s">
        <v>1060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1323</v>
      </c>
      <c r="G5" s="83" t="s">
        <v>975</v>
      </c>
      <c r="H5" s="83" t="s">
        <v>975</v>
      </c>
      <c r="I5" s="83" t="s">
        <v>1323</v>
      </c>
      <c r="J5" s="83" t="s">
        <v>1323</v>
      </c>
      <c r="K5" s="83" t="s">
        <v>975</v>
      </c>
      <c r="L5" s="83" t="s">
        <v>1323</v>
      </c>
      <c r="M5" s="83" t="s">
        <v>1325</v>
      </c>
      <c r="N5" s="83" t="s">
        <v>1325</v>
      </c>
      <c r="O5" s="83" t="s">
        <v>1323</v>
      </c>
      <c r="P5" s="83" t="s">
        <v>1371</v>
      </c>
      <c r="Q5" s="83" t="s">
        <v>1371</v>
      </c>
      <c r="R5" s="83" t="s">
        <v>1043</v>
      </c>
      <c r="S5" s="83" t="s">
        <v>1368</v>
      </c>
      <c r="T5" s="83" t="s">
        <v>1369</v>
      </c>
      <c r="V5" s="83" t="s">
        <v>32</v>
      </c>
      <c r="AB5" s="83" t="s">
        <v>1135</v>
      </c>
      <c r="AD5" s="83" t="s">
        <v>653</v>
      </c>
      <c r="AE5" s="83" t="s">
        <v>1187</v>
      </c>
      <c r="AF5" s="83" t="s">
        <v>1127</v>
      </c>
      <c r="AI5" s="83" t="s">
        <v>232</v>
      </c>
      <c r="AL5" s="83" t="s">
        <v>653</v>
      </c>
      <c r="AM5" s="83" t="s">
        <v>653</v>
      </c>
      <c r="AN5" s="83" t="s">
        <v>653</v>
      </c>
      <c r="AO5" s="83" t="s">
        <v>653</v>
      </c>
      <c r="AV5" s="83" t="s">
        <v>653</v>
      </c>
      <c r="AW5" s="83" t="s">
        <v>615</v>
      </c>
      <c r="AX5" s="83" t="s">
        <v>615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1499</v>
      </c>
    </row>
    <row r="6" spans="1:61" x14ac:dyDescent="0.2">
      <c r="A6" s="83" t="s">
        <v>1457</v>
      </c>
      <c r="B6" s="83" t="s">
        <v>110</v>
      </c>
      <c r="C6" s="83" t="s">
        <v>1439</v>
      </c>
      <c r="D6" s="83" t="s">
        <v>1325</v>
      </c>
      <c r="E6" s="83" t="s">
        <v>975</v>
      </c>
      <c r="F6" s="83" t="s">
        <v>975</v>
      </c>
      <c r="G6" s="83" t="s">
        <v>1333</v>
      </c>
      <c r="H6" s="83" t="s">
        <v>1333</v>
      </c>
      <c r="I6" s="83" t="s">
        <v>1327</v>
      </c>
      <c r="J6" s="83" t="s">
        <v>1326</v>
      </c>
      <c r="K6" s="83" t="s">
        <v>1333</v>
      </c>
      <c r="L6" s="83" t="s">
        <v>1324</v>
      </c>
      <c r="M6" s="83" t="s">
        <v>975</v>
      </c>
      <c r="N6" s="83" t="s">
        <v>975</v>
      </c>
      <c r="O6" s="83" t="s">
        <v>1326</v>
      </c>
      <c r="R6" s="83" t="s">
        <v>1044</v>
      </c>
      <c r="S6" s="83" t="s">
        <v>1370</v>
      </c>
      <c r="T6" s="83" t="s">
        <v>1370</v>
      </c>
      <c r="V6" s="83" t="s">
        <v>33</v>
      </c>
      <c r="AD6" s="83" t="s">
        <v>655</v>
      </c>
      <c r="AE6" s="83" t="s">
        <v>615</v>
      </c>
      <c r="AF6" s="83" t="s">
        <v>1195</v>
      </c>
      <c r="AI6" s="83" t="s">
        <v>238</v>
      </c>
      <c r="AL6" s="83" t="s">
        <v>655</v>
      </c>
      <c r="AM6" s="83" t="s">
        <v>655</v>
      </c>
      <c r="AN6" s="83" t="s">
        <v>655</v>
      </c>
      <c r="AO6" s="83" t="s">
        <v>655</v>
      </c>
      <c r="AV6" s="83" t="s">
        <v>655</v>
      </c>
      <c r="AW6" s="83" t="s">
        <v>1188</v>
      </c>
      <c r="AX6" s="83" t="s">
        <v>1188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1500</v>
      </c>
    </row>
    <row r="7" spans="1:61" x14ac:dyDescent="0.2">
      <c r="B7" s="83" t="s">
        <v>111</v>
      </c>
      <c r="C7" s="83" t="s">
        <v>1440</v>
      </c>
      <c r="D7" s="83" t="s">
        <v>1326</v>
      </c>
      <c r="E7" s="83" t="s">
        <v>1332</v>
      </c>
      <c r="F7" s="83" t="s">
        <v>1350</v>
      </c>
      <c r="G7" s="83" t="s">
        <v>1334</v>
      </c>
      <c r="H7" s="83" t="s">
        <v>1334</v>
      </c>
      <c r="I7" s="83" t="s">
        <v>975</v>
      </c>
      <c r="J7" s="83" t="s">
        <v>1327</v>
      </c>
      <c r="K7" s="83" t="s">
        <v>1337</v>
      </c>
      <c r="L7" s="83" t="s">
        <v>1325</v>
      </c>
      <c r="M7" s="83" t="s">
        <v>1334</v>
      </c>
      <c r="N7" s="83" t="s">
        <v>1335</v>
      </c>
      <c r="O7" s="83" t="s">
        <v>1327</v>
      </c>
      <c r="R7" s="83" t="s">
        <v>1045</v>
      </c>
      <c r="S7" s="83" t="s">
        <v>1371</v>
      </c>
      <c r="T7" s="83" t="s">
        <v>1371</v>
      </c>
      <c r="AD7" s="83" t="s">
        <v>657</v>
      </c>
      <c r="AE7" s="83" t="s">
        <v>1188</v>
      </c>
      <c r="AI7" s="83" t="s">
        <v>241</v>
      </c>
      <c r="AL7" s="83" t="s">
        <v>657</v>
      </c>
      <c r="AM7" s="83" t="s">
        <v>657</v>
      </c>
      <c r="AN7" s="83" t="s">
        <v>657</v>
      </c>
      <c r="AO7" s="83" t="s">
        <v>657</v>
      </c>
      <c r="AV7" s="83" t="s">
        <v>657</v>
      </c>
      <c r="BC7" s="83" t="s">
        <v>1497</v>
      </c>
      <c r="BD7" s="83" t="s">
        <v>964</v>
      </c>
      <c r="BE7" s="83" t="s">
        <v>1021</v>
      </c>
    </row>
    <row r="8" spans="1:61" x14ac:dyDescent="0.2">
      <c r="C8" s="83" t="s">
        <v>1441</v>
      </c>
      <c r="D8" s="83" t="s">
        <v>1327</v>
      </c>
      <c r="E8" s="83" t="s">
        <v>1333</v>
      </c>
      <c r="F8" s="83" t="s">
        <v>1354</v>
      </c>
      <c r="G8" s="83" t="s">
        <v>1335</v>
      </c>
      <c r="H8" s="83" t="s">
        <v>1335</v>
      </c>
      <c r="I8" s="83" t="s">
        <v>1331</v>
      </c>
      <c r="J8" s="83" t="s">
        <v>975</v>
      </c>
      <c r="K8" s="83" t="s">
        <v>1339</v>
      </c>
      <c r="L8" s="83" t="s">
        <v>1326</v>
      </c>
      <c r="M8" s="83" t="s">
        <v>1336</v>
      </c>
      <c r="N8" s="83" t="s">
        <v>1336</v>
      </c>
      <c r="O8" s="83" t="s">
        <v>975</v>
      </c>
      <c r="R8" s="83" t="s">
        <v>1046</v>
      </c>
      <c r="AD8" s="83" t="s">
        <v>659</v>
      </c>
      <c r="AI8" s="83" t="s">
        <v>243</v>
      </c>
      <c r="AL8" s="83" t="s">
        <v>659</v>
      </c>
      <c r="AM8" s="83" t="s">
        <v>659</v>
      </c>
      <c r="AN8" s="83" t="s">
        <v>659</v>
      </c>
      <c r="AV8" s="83" t="s">
        <v>659</v>
      </c>
      <c r="BC8" s="83" t="s">
        <v>989</v>
      </c>
      <c r="BD8" s="83" t="s">
        <v>965</v>
      </c>
      <c r="BE8" s="83" t="s">
        <v>1361</v>
      </c>
    </row>
    <row r="9" spans="1:61" x14ac:dyDescent="0.2">
      <c r="C9" s="83" t="s">
        <v>209</v>
      </c>
      <c r="D9" s="83" t="s">
        <v>975</v>
      </c>
      <c r="E9" s="83" t="s">
        <v>1334</v>
      </c>
      <c r="F9" s="83" t="s">
        <v>1186</v>
      </c>
      <c r="G9" s="83" t="s">
        <v>1337</v>
      </c>
      <c r="H9" s="83" t="s">
        <v>1337</v>
      </c>
      <c r="I9" s="83" t="s">
        <v>1333</v>
      </c>
      <c r="J9" s="83" t="s">
        <v>1333</v>
      </c>
      <c r="L9" s="83" t="s">
        <v>975</v>
      </c>
      <c r="M9" s="83" t="s">
        <v>1337</v>
      </c>
      <c r="N9" s="83" t="s">
        <v>1337</v>
      </c>
      <c r="O9" s="83" t="s">
        <v>1331</v>
      </c>
      <c r="R9" s="83" t="s">
        <v>1047</v>
      </c>
      <c r="AI9" s="83" t="s">
        <v>111</v>
      </c>
      <c r="BC9" s="83" t="s">
        <v>977</v>
      </c>
      <c r="BD9" s="83" t="s">
        <v>518</v>
      </c>
      <c r="BE9" s="83" t="s">
        <v>1362</v>
      </c>
    </row>
    <row r="10" spans="1:61" x14ac:dyDescent="0.2">
      <c r="C10" s="83" t="s">
        <v>1442</v>
      </c>
      <c r="D10" s="83" t="s">
        <v>1331</v>
      </c>
      <c r="E10" s="83" t="s">
        <v>1335</v>
      </c>
      <c r="F10" s="83" t="s">
        <v>1184</v>
      </c>
      <c r="G10" s="83" t="s">
        <v>1339</v>
      </c>
      <c r="H10" s="83" t="s">
        <v>1339</v>
      </c>
      <c r="I10" s="83" t="s">
        <v>1334</v>
      </c>
      <c r="J10" s="83" t="s">
        <v>1334</v>
      </c>
      <c r="L10" s="83" t="s">
        <v>1332</v>
      </c>
      <c r="N10" s="83" t="s">
        <v>1339</v>
      </c>
      <c r="O10" s="83" t="s">
        <v>1333</v>
      </c>
      <c r="R10" s="83" t="s">
        <v>1048</v>
      </c>
      <c r="BD10" s="83" t="s">
        <v>966</v>
      </c>
      <c r="BE10" s="83" t="s">
        <v>265</v>
      </c>
    </row>
    <row r="11" spans="1:61" x14ac:dyDescent="0.2">
      <c r="C11" s="83" t="s">
        <v>289</v>
      </c>
      <c r="D11" s="83" t="s">
        <v>1332</v>
      </c>
      <c r="E11" s="83" t="s">
        <v>1337</v>
      </c>
      <c r="F11" s="83" t="s">
        <v>1355</v>
      </c>
      <c r="G11" s="83" t="s">
        <v>111</v>
      </c>
      <c r="H11" s="83" t="s">
        <v>111</v>
      </c>
      <c r="I11" s="83" t="s">
        <v>1335</v>
      </c>
      <c r="J11" s="83" t="s">
        <v>1335</v>
      </c>
      <c r="L11" s="83" t="s">
        <v>1333</v>
      </c>
      <c r="O11" s="83" t="s">
        <v>1334</v>
      </c>
      <c r="R11" s="83" t="s">
        <v>1049</v>
      </c>
      <c r="BD11" s="83" t="s">
        <v>967</v>
      </c>
    </row>
    <row r="12" spans="1:61" x14ac:dyDescent="0.2">
      <c r="D12" s="83" t="s">
        <v>1333</v>
      </c>
      <c r="E12" s="83" t="s">
        <v>1339</v>
      </c>
      <c r="F12" s="83" t="s">
        <v>1333</v>
      </c>
      <c r="I12" s="83" t="s">
        <v>1337</v>
      </c>
      <c r="J12" s="83" t="s">
        <v>1337</v>
      </c>
      <c r="L12" s="83" t="s">
        <v>1335</v>
      </c>
      <c r="O12" s="83" t="s">
        <v>1335</v>
      </c>
      <c r="BD12" s="83" t="s">
        <v>651</v>
      </c>
    </row>
    <row r="13" spans="1:61" x14ac:dyDescent="0.2">
      <c r="D13" s="83" t="s">
        <v>1334</v>
      </c>
      <c r="F13" s="83" t="s">
        <v>1334</v>
      </c>
      <c r="I13" s="83" t="s">
        <v>1339</v>
      </c>
      <c r="J13" s="83" t="s">
        <v>1339</v>
      </c>
      <c r="L13" s="83" t="s">
        <v>1337</v>
      </c>
      <c r="O13" s="83" t="s">
        <v>1337</v>
      </c>
      <c r="BD13" s="83" t="s">
        <v>968</v>
      </c>
    </row>
    <row r="14" spans="1:61" x14ac:dyDescent="0.2">
      <c r="D14" s="83" t="s">
        <v>1335</v>
      </c>
      <c r="F14" s="83" t="s">
        <v>1335</v>
      </c>
      <c r="I14" s="83" t="s">
        <v>111</v>
      </c>
      <c r="J14" s="83" t="s">
        <v>111</v>
      </c>
      <c r="O14" s="83" t="s">
        <v>1339</v>
      </c>
      <c r="BD14" s="83" t="s">
        <v>969</v>
      </c>
    </row>
    <row r="15" spans="1:61" x14ac:dyDescent="0.2">
      <c r="D15" s="83" t="s">
        <v>1337</v>
      </c>
      <c r="F15" s="83" t="s">
        <v>1336</v>
      </c>
      <c r="O15" s="83" t="s">
        <v>111</v>
      </c>
      <c r="BD15" s="83" t="s">
        <v>111</v>
      </c>
    </row>
    <row r="16" spans="1:61" x14ac:dyDescent="0.2">
      <c r="D16" s="83" t="s">
        <v>1339</v>
      </c>
      <c r="F16" s="83" t="s">
        <v>1337</v>
      </c>
      <c r="BD16" s="83" t="s">
        <v>972</v>
      </c>
    </row>
    <row r="17" spans="4:56" x14ac:dyDescent="0.2">
      <c r="D17" s="83" t="s">
        <v>1343</v>
      </c>
      <c r="F17" s="83" t="s">
        <v>1338</v>
      </c>
      <c r="BD17" s="83" t="s">
        <v>973</v>
      </c>
    </row>
    <row r="18" spans="4:56" x14ac:dyDescent="0.2">
      <c r="D18" s="83" t="s">
        <v>111</v>
      </c>
      <c r="F18" s="83" t="s">
        <v>918</v>
      </c>
    </row>
    <row r="19" spans="4:56" x14ac:dyDescent="0.2">
      <c r="F19" s="83" t="s">
        <v>1343</v>
      </c>
    </row>
    <row r="20" spans="4:56" x14ac:dyDescent="0.2">
      <c r="F20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637B-9553-4A68-862F-134C5DA8858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7216</v>
      </c>
      <c r="D4" s="91">
        <f>SUM(DatosViolenciaGénero!D63:D69)</f>
        <v>1548</v>
      </c>
    </row>
    <row r="5" spans="2:4" x14ac:dyDescent="0.2">
      <c r="B5" s="90" t="s">
        <v>1321</v>
      </c>
      <c r="C5" s="91">
        <f>SUM(DatosViolenciaGénero!C70:C73)</f>
        <v>121</v>
      </c>
      <c r="D5" s="91">
        <f>SUM(DatosViolenciaGénero!D70:D73)</f>
        <v>282</v>
      </c>
    </row>
    <row r="6" spans="2:4" ht="12.75" customHeight="1" x14ac:dyDescent="0.2">
      <c r="B6" s="90" t="s">
        <v>1367</v>
      </c>
      <c r="C6" s="91">
        <f>DatosViolenciaGénero!C74</f>
        <v>3</v>
      </c>
      <c r="D6" s="91">
        <f>DatosViolenciaGénero!D74</f>
        <v>0</v>
      </c>
    </row>
    <row r="7" spans="2:4" ht="12.75" customHeight="1" x14ac:dyDescent="0.2">
      <c r="B7" s="90" t="s">
        <v>1368</v>
      </c>
      <c r="C7" s="91">
        <f>SUM(DatosViolenciaGénero!C75:C77)</f>
        <v>35</v>
      </c>
      <c r="D7" s="91">
        <f>SUM(DatosViolenciaGénero!D75:D77)</f>
        <v>13</v>
      </c>
    </row>
    <row r="8" spans="2:4" ht="12.75" customHeight="1" x14ac:dyDescent="0.2">
      <c r="B8" s="90" t="s">
        <v>1369</v>
      </c>
      <c r="C8" s="91">
        <f>DatosViolenciaGénero!C81</f>
        <v>0</v>
      </c>
      <c r="D8" s="91">
        <f>DatosViolenciaGénero!D81</f>
        <v>5</v>
      </c>
    </row>
    <row r="9" spans="2:4" ht="12.75" customHeight="1" x14ac:dyDescent="0.2">
      <c r="B9" s="90" t="s">
        <v>1370</v>
      </c>
      <c r="C9" s="91">
        <f>DatosViolenciaGénero!C78</f>
        <v>1</v>
      </c>
      <c r="D9" s="91">
        <f>DatosViolenciaGénero!D78</f>
        <v>6</v>
      </c>
    </row>
    <row r="10" spans="2:4" ht="12.75" customHeight="1" x14ac:dyDescent="0.2">
      <c r="B10" s="90" t="s">
        <v>1371</v>
      </c>
      <c r="C10" s="91">
        <f>SUM(DatosViolenciaGénero!C79:C80)</f>
        <v>1824</v>
      </c>
      <c r="D10" s="91">
        <f>SUM(DatosViolenciaGénero!D79:D80)</f>
        <v>975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2" t="s">
        <v>1373</v>
      </c>
      <c r="C15" s="93">
        <f>DatosViolenciaGénero!C38</f>
        <v>320</v>
      </c>
    </row>
    <row r="16" spans="2:4" ht="13.5" thickBot="1" x14ac:dyDescent="0.25">
      <c r="B16" s="94" t="s">
        <v>1374</v>
      </c>
      <c r="C16" s="95">
        <f>DatosViolenciaGénero!C39</f>
        <v>1451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B336-2D91-4EC5-9622-5F691CA1B5D3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1231</v>
      </c>
      <c r="D4" s="91">
        <f>SUM(DatosViolenciaDoméstica!D48:D54)</f>
        <v>338</v>
      </c>
    </row>
    <row r="5" spans="2:4" x14ac:dyDescent="0.2">
      <c r="B5" s="90" t="s">
        <v>1321</v>
      </c>
      <c r="C5" s="91">
        <f>SUM(DatosViolenciaDoméstica!C55:C58)</f>
        <v>44</v>
      </c>
      <c r="D5" s="91">
        <f>SUM(DatosViolenciaDoméstica!D55:D58)</f>
        <v>43</v>
      </c>
    </row>
    <row r="6" spans="2:4" ht="12.75" customHeight="1" x14ac:dyDescent="0.2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5</v>
      </c>
      <c r="D7" s="91">
        <f>SUM(DatosViolenciaDoméstica!D60:D62)</f>
        <v>2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141</v>
      </c>
      <c r="D10" s="91">
        <f>SUM(DatosViolenciaDoméstica!D64:D65)</f>
        <v>85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2" t="s">
        <v>1373</v>
      </c>
      <c r="C15" s="93">
        <f>DatosViolenciaDoméstica!C33</f>
        <v>82</v>
      </c>
    </row>
    <row r="16" spans="2:4" ht="13.5" thickBot="1" x14ac:dyDescent="0.25">
      <c r="B16" s="94" t="s">
        <v>1374</v>
      </c>
      <c r="C16" s="95">
        <f>DatosViolenciaDoméstica!C34</f>
        <v>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2843-7342-4C8A-AB1B-7ED271E4F83B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3" t="s">
        <v>1356</v>
      </c>
      <c r="C3" s="213"/>
    </row>
    <row r="4" spans="2:3" x14ac:dyDescent="0.2">
      <c r="B4" s="84" t="s">
        <v>1357</v>
      </c>
      <c r="C4" s="85">
        <f>DatosMenores!C69</f>
        <v>154</v>
      </c>
    </row>
    <row r="5" spans="2:3" x14ac:dyDescent="0.2">
      <c r="B5" s="84" t="s">
        <v>1358</v>
      </c>
      <c r="C5" s="86">
        <f>DatosMenores!C70</f>
        <v>49</v>
      </c>
    </row>
    <row r="6" spans="2:3" x14ac:dyDescent="0.2">
      <c r="B6" s="84" t="s">
        <v>1359</v>
      </c>
      <c r="C6" s="86">
        <f>DatosMenores!C71</f>
        <v>1509</v>
      </c>
    </row>
    <row r="7" spans="2:3" ht="25.5" x14ac:dyDescent="0.2">
      <c r="B7" s="84" t="s">
        <v>1360</v>
      </c>
      <c r="C7" s="86">
        <f>DatosMenores!C74</f>
        <v>0</v>
      </c>
    </row>
    <row r="8" spans="2:3" ht="25.5" x14ac:dyDescent="0.2">
      <c r="B8" s="84" t="s">
        <v>1021</v>
      </c>
      <c r="C8" s="86">
        <f>DatosMenores!C75</f>
        <v>91</v>
      </c>
    </row>
    <row r="9" spans="2:3" ht="25.5" x14ac:dyDescent="0.2">
      <c r="B9" s="84" t="s">
        <v>1361</v>
      </c>
      <c r="C9" s="86">
        <f>DatosMenores!C76</f>
        <v>2</v>
      </c>
    </row>
    <row r="10" spans="2:3" ht="25.5" x14ac:dyDescent="0.2">
      <c r="B10" s="84" t="s">
        <v>265</v>
      </c>
      <c r="C10" s="86">
        <f>DatosMenores!C78</f>
        <v>7</v>
      </c>
    </row>
    <row r="11" spans="2:3" x14ac:dyDescent="0.2">
      <c r="B11" s="84" t="s">
        <v>1362</v>
      </c>
      <c r="C11" s="86">
        <f>DatosMenores!C77</f>
        <v>60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2</v>
      </c>
    </row>
    <row r="14" spans="2:3" ht="25.5" x14ac:dyDescent="0.2">
      <c r="B14" s="84" t="s">
        <v>1365</v>
      </c>
      <c r="C14" s="86">
        <f>DatosMenores!C73</f>
        <v>115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72F9-B78E-4ECF-913B-F77F7EFE87D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9" t="s">
        <v>1319</v>
      </c>
      <c r="C11" s="219"/>
      <c r="D11" s="68">
        <f>DatosDelitos!C5+DatosDelitos!C13-DatosDelitos!C17</f>
        <v>19474</v>
      </c>
      <c r="E11" s="69">
        <f>DatosDelitos!H5+DatosDelitos!H13-DatosDelitos!H17</f>
        <v>988</v>
      </c>
      <c r="F11" s="69">
        <f>DatosDelitos!I5+DatosDelitos!I13-DatosDelitos!I17</f>
        <v>1110</v>
      </c>
      <c r="G11" s="69">
        <f>DatosDelitos!J5+DatosDelitos!J13-DatosDelitos!J17</f>
        <v>33</v>
      </c>
      <c r="H11" s="70">
        <f>DatosDelitos!K5+DatosDelitos!K13-DatosDelitos!K17</f>
        <v>33</v>
      </c>
      <c r="I11" s="70">
        <f>DatosDelitos!L5+DatosDelitos!L13-DatosDelitos!L17</f>
        <v>16</v>
      </c>
      <c r="J11" s="70">
        <f>DatosDelitos!M5+DatosDelitos!M13-DatosDelitos!M17</f>
        <v>19</v>
      </c>
      <c r="K11" s="70">
        <f>DatosDelitos!O5+DatosDelitos!O13-DatosDelitos!O17</f>
        <v>40</v>
      </c>
      <c r="L11" s="71">
        <f>DatosDelitos!P5+DatosDelitos!P13-DatosDelitos!P17</f>
        <v>1359</v>
      </c>
    </row>
    <row r="12" spans="2:13" ht="13.15" customHeight="1" x14ac:dyDescent="0.2">
      <c r="B12" s="216" t="s">
        <v>329</v>
      </c>
      <c r="C12" s="216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6" t="s">
        <v>347</v>
      </c>
      <c r="C13" s="216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6" t="s">
        <v>352</v>
      </c>
      <c r="C14" s="216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6" t="s">
        <v>1320</v>
      </c>
      <c r="C15" s="216"/>
      <c r="D15" s="72">
        <f>DatosDelitos!C17+DatosDelitos!C44</f>
        <v>7749</v>
      </c>
      <c r="E15" s="73">
        <f>DatosDelitos!H17+DatosDelitos!H44</f>
        <v>1680</v>
      </c>
      <c r="F15" s="73">
        <f>DatosDelitos!I16+DatosDelitos!I44</f>
        <v>195</v>
      </c>
      <c r="G15" s="73">
        <f>DatosDelitos!J17+DatosDelitos!J44</f>
        <v>38</v>
      </c>
      <c r="H15" s="73">
        <f>DatosDelitos!K17+DatosDelitos!K44</f>
        <v>9</v>
      </c>
      <c r="I15" s="73">
        <f>DatosDelitos!L17+DatosDelitos!L44</f>
        <v>9</v>
      </c>
      <c r="J15" s="73">
        <f>DatosDelitos!M17+DatosDelitos!M44</f>
        <v>4</v>
      </c>
      <c r="K15" s="73">
        <f>DatosDelitos!O17+DatosDelitos!O44</f>
        <v>32</v>
      </c>
      <c r="L15" s="74">
        <f>DatosDelitos!P17+DatosDelitos!P44</f>
        <v>1866</v>
      </c>
    </row>
    <row r="16" spans="2:13" ht="13.15" customHeight="1" x14ac:dyDescent="0.2">
      <c r="B16" s="216" t="s">
        <v>1321</v>
      </c>
      <c r="C16" s="216"/>
      <c r="D16" s="72">
        <f>DatosDelitos!C30</f>
        <v>2589</v>
      </c>
      <c r="E16" s="73">
        <f>DatosDelitos!H30</f>
        <v>297</v>
      </c>
      <c r="F16" s="73">
        <f>DatosDelitos!I30</f>
        <v>639</v>
      </c>
      <c r="G16" s="73">
        <f>DatosDelitos!J30</f>
        <v>0</v>
      </c>
      <c r="H16" s="73">
        <f>DatosDelitos!K30</f>
        <v>13</v>
      </c>
      <c r="I16" s="73">
        <f>DatosDelitos!L30</f>
        <v>7</v>
      </c>
      <c r="J16" s="73">
        <f>DatosDelitos!M30</f>
        <v>9</v>
      </c>
      <c r="K16" s="73">
        <f>DatosDelitos!O30</f>
        <v>8</v>
      </c>
      <c r="L16" s="74">
        <f>DatosDelitos!P30</f>
        <v>1104</v>
      </c>
    </row>
    <row r="17" spans="2:12" ht="13.15" customHeight="1" x14ac:dyDescent="0.2">
      <c r="B17" s="218" t="s">
        <v>1322</v>
      </c>
      <c r="C17" s="218"/>
      <c r="D17" s="72">
        <f>DatosDelitos!C42-DatosDelitos!C44</f>
        <v>27</v>
      </c>
      <c r="E17" s="73">
        <f>DatosDelitos!H42-DatosDelitos!H44</f>
        <v>8</v>
      </c>
      <c r="F17" s="73">
        <f>DatosDelitos!I42-DatosDelitos!I44</f>
        <v>2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8</v>
      </c>
    </row>
    <row r="18" spans="2:12" ht="13.15" customHeight="1" x14ac:dyDescent="0.2">
      <c r="B18" s="216" t="s">
        <v>1323</v>
      </c>
      <c r="C18" s="216"/>
      <c r="D18" s="72">
        <f>DatosDelitos!C50</f>
        <v>1348</v>
      </c>
      <c r="E18" s="73">
        <f>DatosDelitos!H50</f>
        <v>309</v>
      </c>
      <c r="F18" s="73">
        <f>DatosDelitos!I50</f>
        <v>219</v>
      </c>
      <c r="G18" s="73">
        <f>DatosDelitos!J50</f>
        <v>113</v>
      </c>
      <c r="H18" s="73">
        <f>DatosDelitos!K50</f>
        <v>123</v>
      </c>
      <c r="I18" s="73">
        <f>DatosDelitos!L50</f>
        <v>0</v>
      </c>
      <c r="J18" s="73">
        <f>DatosDelitos!M50</f>
        <v>0</v>
      </c>
      <c r="K18" s="73">
        <f>DatosDelitos!O50</f>
        <v>46</v>
      </c>
      <c r="L18" s="74">
        <f>DatosDelitos!P50</f>
        <v>218</v>
      </c>
    </row>
    <row r="19" spans="2:12" ht="13.15" customHeight="1" x14ac:dyDescent="0.2">
      <c r="B19" s="216" t="s">
        <v>1324</v>
      </c>
      <c r="C19" s="216"/>
      <c r="D19" s="72">
        <f>DatosDelitos!C72</f>
        <v>23</v>
      </c>
      <c r="E19" s="73">
        <f>DatosDelitos!H72</f>
        <v>4</v>
      </c>
      <c r="F19" s="73">
        <f>DatosDelitos!I72</f>
        <v>12</v>
      </c>
      <c r="G19" s="73">
        <f>DatosDelitos!J72</f>
        <v>0</v>
      </c>
      <c r="H19" s="73">
        <f>DatosDelitos!K72</f>
        <v>1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9</v>
      </c>
    </row>
    <row r="20" spans="2:12" ht="27" customHeight="1" x14ac:dyDescent="0.2">
      <c r="B20" s="216" t="s">
        <v>1325</v>
      </c>
      <c r="C20" s="216"/>
      <c r="D20" s="72">
        <f>DatosDelitos!C74</f>
        <v>200</v>
      </c>
      <c r="E20" s="73">
        <f>DatosDelitos!H74</f>
        <v>36</v>
      </c>
      <c r="F20" s="73">
        <f>DatosDelitos!I74</f>
        <v>33</v>
      </c>
      <c r="G20" s="73">
        <f>DatosDelitos!J74</f>
        <v>0</v>
      </c>
      <c r="H20" s="73">
        <f>DatosDelitos!K74</f>
        <v>1</v>
      </c>
      <c r="I20" s="73">
        <f>DatosDelitos!L74</f>
        <v>7</v>
      </c>
      <c r="J20" s="73">
        <f>DatosDelitos!M74</f>
        <v>22</v>
      </c>
      <c r="K20" s="73">
        <f>DatosDelitos!O74</f>
        <v>0</v>
      </c>
      <c r="L20" s="74">
        <f>DatosDelitos!P74</f>
        <v>45</v>
      </c>
    </row>
    <row r="21" spans="2:12" ht="13.15" customHeight="1" x14ac:dyDescent="0.2">
      <c r="B21" s="218" t="s">
        <v>1326</v>
      </c>
      <c r="C21" s="218"/>
      <c r="D21" s="72">
        <f>DatosDelitos!C82</f>
        <v>421</v>
      </c>
      <c r="E21" s="73">
        <f>DatosDelitos!H82</f>
        <v>18</v>
      </c>
      <c r="F21" s="73">
        <f>DatosDelitos!I82</f>
        <v>80</v>
      </c>
      <c r="G21" s="73">
        <f>DatosDelitos!J82</f>
        <v>0</v>
      </c>
      <c r="H21" s="73">
        <f>DatosDelitos!K82</f>
        <v>1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114</v>
      </c>
    </row>
    <row r="22" spans="2:12" ht="13.15" customHeight="1" x14ac:dyDescent="0.2">
      <c r="B22" s="216" t="s">
        <v>1327</v>
      </c>
      <c r="C22" s="216"/>
      <c r="D22" s="72">
        <f>DatosDelitos!C85</f>
        <v>1461</v>
      </c>
      <c r="E22" s="73">
        <f>DatosDelitos!H85</f>
        <v>580</v>
      </c>
      <c r="F22" s="73">
        <f>DatosDelitos!I85</f>
        <v>364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324</v>
      </c>
    </row>
    <row r="23" spans="2:12" ht="13.15" customHeight="1" x14ac:dyDescent="0.2">
      <c r="B23" s="216" t="s">
        <v>975</v>
      </c>
      <c r="C23" s="216"/>
      <c r="D23" s="72">
        <f>DatosDelitos!C97</f>
        <v>16687</v>
      </c>
      <c r="E23" s="73">
        <f>DatosDelitos!H97</f>
        <v>4749</v>
      </c>
      <c r="F23" s="73">
        <f>DatosDelitos!I97</f>
        <v>3604</v>
      </c>
      <c r="G23" s="73">
        <f>DatosDelitos!J97</f>
        <v>8</v>
      </c>
      <c r="H23" s="73">
        <f>DatosDelitos!K97</f>
        <v>5</v>
      </c>
      <c r="I23" s="73">
        <f>DatosDelitos!L97</f>
        <v>2</v>
      </c>
      <c r="J23" s="73">
        <f>DatosDelitos!M97</f>
        <v>2</v>
      </c>
      <c r="K23" s="73">
        <f>DatosDelitos!O97</f>
        <v>240</v>
      </c>
      <c r="L23" s="74">
        <f>DatosDelitos!P97</f>
        <v>2738</v>
      </c>
    </row>
    <row r="24" spans="2:12" ht="27" customHeight="1" x14ac:dyDescent="0.2">
      <c r="B24" s="216" t="s">
        <v>1328</v>
      </c>
      <c r="C24" s="216"/>
      <c r="D24" s="72">
        <f>DatosDelitos!C131</f>
        <v>37</v>
      </c>
      <c r="E24" s="73">
        <f>DatosDelitos!H131</f>
        <v>28</v>
      </c>
      <c r="F24" s="73">
        <f>DatosDelitos!I131</f>
        <v>16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16</v>
      </c>
    </row>
    <row r="25" spans="2:12" ht="13.15" customHeight="1" x14ac:dyDescent="0.2">
      <c r="B25" s="216" t="s">
        <v>1329</v>
      </c>
      <c r="C25" s="216"/>
      <c r="D25" s="72">
        <f>DatosDelitos!C137</f>
        <v>70</v>
      </c>
      <c r="E25" s="73">
        <f>DatosDelitos!H137</f>
        <v>28</v>
      </c>
      <c r="F25" s="73">
        <f>DatosDelitos!I137</f>
        <v>28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14</v>
      </c>
    </row>
    <row r="26" spans="2:12" ht="13.15" customHeight="1" x14ac:dyDescent="0.2">
      <c r="B26" s="218" t="s">
        <v>1330</v>
      </c>
      <c r="C26" s="218"/>
      <c r="D26" s="72">
        <f>DatosDelitos!C144</f>
        <v>11</v>
      </c>
      <c r="E26" s="73">
        <f>DatosDelitos!H144</f>
        <v>2</v>
      </c>
      <c r="F26" s="73">
        <f>DatosDelitos!I144</f>
        <v>2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2</v>
      </c>
    </row>
    <row r="27" spans="2:12" ht="38.25" customHeight="1" x14ac:dyDescent="0.2">
      <c r="B27" s="216" t="s">
        <v>1331</v>
      </c>
      <c r="C27" s="216"/>
      <c r="D27" s="72">
        <f>DatosDelitos!C147</f>
        <v>184</v>
      </c>
      <c r="E27" s="73">
        <f>DatosDelitos!H147</f>
        <v>77</v>
      </c>
      <c r="F27" s="73">
        <f>DatosDelitos!I147</f>
        <v>42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55</v>
      </c>
    </row>
    <row r="28" spans="2:12" ht="13.15" customHeight="1" x14ac:dyDescent="0.2">
      <c r="B28" s="216" t="s">
        <v>1332</v>
      </c>
      <c r="C28" s="216"/>
      <c r="D28" s="72">
        <f>DatosDelitos!C156+SUM(DatosDelitos!C167:C172)</f>
        <v>406</v>
      </c>
      <c r="E28" s="73">
        <f>DatosDelitos!H156+SUM(DatosDelitos!H167:H172)</f>
        <v>26</v>
      </c>
      <c r="F28" s="73">
        <f>DatosDelitos!I156+SUM(DatosDelitos!I167:I172)</f>
        <v>10</v>
      </c>
      <c r="G28" s="73">
        <f>DatosDelitos!J156+SUM(DatosDelitos!J167:J172)</f>
        <v>0</v>
      </c>
      <c r="H28" s="73">
        <f>DatosDelitos!K156+SUM(DatosDelitos!K167:K172)</f>
        <v>4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2</v>
      </c>
      <c r="L28" s="73">
        <f>DatosDelitos!P156+SUM(DatosDelitos!P167:Q172)</f>
        <v>17</v>
      </c>
    </row>
    <row r="29" spans="2:12" ht="13.15" customHeight="1" x14ac:dyDescent="0.2">
      <c r="B29" s="216" t="s">
        <v>1333</v>
      </c>
      <c r="C29" s="216"/>
      <c r="D29" s="72">
        <f>SUM(DatosDelitos!C173:C177)</f>
        <v>1152</v>
      </c>
      <c r="E29" s="73">
        <f>SUM(DatosDelitos!H173:H177)</f>
        <v>747</v>
      </c>
      <c r="F29" s="73">
        <f>SUM(DatosDelitos!I173:I177)</f>
        <v>408</v>
      </c>
      <c r="G29" s="73">
        <f>SUM(DatosDelitos!J173:J177)</f>
        <v>7</v>
      </c>
      <c r="H29" s="73">
        <f>SUM(DatosDelitos!K173:K177)</f>
        <v>4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133</v>
      </c>
      <c r="L29" s="73">
        <f>SUM(DatosDelitos!P173:P177)</f>
        <v>467</v>
      </c>
    </row>
    <row r="30" spans="2:12" ht="13.15" customHeight="1" x14ac:dyDescent="0.2">
      <c r="B30" s="216" t="s">
        <v>1334</v>
      </c>
      <c r="C30" s="216"/>
      <c r="D30" s="72">
        <f>DatosDelitos!C178</f>
        <v>1368</v>
      </c>
      <c r="E30" s="73">
        <f>DatosDelitos!H178</f>
        <v>794</v>
      </c>
      <c r="F30" s="73">
        <f>DatosDelitos!I178</f>
        <v>796</v>
      </c>
      <c r="G30" s="73">
        <f>DatosDelitos!J178</f>
        <v>0</v>
      </c>
      <c r="H30" s="73">
        <f>DatosDelitos!K178</f>
        <v>0</v>
      </c>
      <c r="I30" s="73">
        <f>DatosDelitos!L178</f>
        <v>1</v>
      </c>
      <c r="J30" s="73">
        <f>DatosDelitos!M178</f>
        <v>0</v>
      </c>
      <c r="K30" s="73">
        <f>DatosDelitos!O178</f>
        <v>2</v>
      </c>
      <c r="L30" s="73">
        <f>DatosDelitos!P178</f>
        <v>5560</v>
      </c>
    </row>
    <row r="31" spans="2:12" ht="13.15" customHeight="1" x14ac:dyDescent="0.2">
      <c r="B31" s="216" t="s">
        <v>1335</v>
      </c>
      <c r="C31" s="216"/>
      <c r="D31" s="72">
        <f>DatosDelitos!C186</f>
        <v>839</v>
      </c>
      <c r="E31" s="73">
        <f>DatosDelitos!H186</f>
        <v>304</v>
      </c>
      <c r="F31" s="73">
        <f>DatosDelitos!I186</f>
        <v>292</v>
      </c>
      <c r="G31" s="73">
        <f>DatosDelitos!J186</f>
        <v>0</v>
      </c>
      <c r="H31" s="73">
        <f>DatosDelitos!K186</f>
        <v>1</v>
      </c>
      <c r="I31" s="73">
        <f>DatosDelitos!L186</f>
        <v>0</v>
      </c>
      <c r="J31" s="73">
        <f>DatosDelitos!M186</f>
        <v>2</v>
      </c>
      <c r="K31" s="73">
        <f>DatosDelitos!O186</f>
        <v>4</v>
      </c>
      <c r="L31" s="73">
        <f>DatosDelitos!P186</f>
        <v>311</v>
      </c>
    </row>
    <row r="32" spans="2:12" ht="13.15" customHeight="1" x14ac:dyDescent="0.2">
      <c r="B32" s="216" t="s">
        <v>1336</v>
      </c>
      <c r="C32" s="216"/>
      <c r="D32" s="72">
        <f>DatosDelitos!C201</f>
        <v>43</v>
      </c>
      <c r="E32" s="73">
        <f>DatosDelitos!H201</f>
        <v>5</v>
      </c>
      <c r="F32" s="73">
        <f>DatosDelitos!I201</f>
        <v>5</v>
      </c>
      <c r="G32" s="73">
        <f>DatosDelitos!J201</f>
        <v>0</v>
      </c>
      <c r="H32" s="73">
        <f>DatosDelitos!K201</f>
        <v>0</v>
      </c>
      <c r="I32" s="73">
        <f>DatosDelitos!L201</f>
        <v>2</v>
      </c>
      <c r="J32" s="73">
        <f>DatosDelitos!M201</f>
        <v>1</v>
      </c>
      <c r="K32" s="73">
        <f>DatosDelitos!O201</f>
        <v>0</v>
      </c>
      <c r="L32" s="73">
        <f>DatosDelitos!P201</f>
        <v>16</v>
      </c>
    </row>
    <row r="33" spans="2:13" ht="13.15" customHeight="1" x14ac:dyDescent="0.2">
      <c r="B33" s="216" t="s">
        <v>1337</v>
      </c>
      <c r="C33" s="216"/>
      <c r="D33" s="72">
        <f>DatosDelitos!C223</f>
        <v>2722</v>
      </c>
      <c r="E33" s="73">
        <f>DatosDelitos!H223</f>
        <v>1353</v>
      </c>
      <c r="F33" s="73">
        <f>DatosDelitos!I223</f>
        <v>967</v>
      </c>
      <c r="G33" s="73">
        <f>DatosDelitos!J223</f>
        <v>2</v>
      </c>
      <c r="H33" s="73">
        <f>DatosDelitos!K223</f>
        <v>1</v>
      </c>
      <c r="I33" s="73">
        <f>DatosDelitos!L223</f>
        <v>1</v>
      </c>
      <c r="J33" s="73">
        <f>DatosDelitos!M223</f>
        <v>4</v>
      </c>
      <c r="K33" s="73">
        <f>DatosDelitos!O223</f>
        <v>60</v>
      </c>
      <c r="L33" s="73">
        <f>DatosDelitos!P223</f>
        <v>1454</v>
      </c>
    </row>
    <row r="34" spans="2:13" ht="13.15" customHeight="1" x14ac:dyDescent="0.2">
      <c r="B34" s="216" t="s">
        <v>1338</v>
      </c>
      <c r="C34" s="216"/>
      <c r="D34" s="72">
        <f>DatosDelitos!C244</f>
        <v>65</v>
      </c>
      <c r="E34" s="73">
        <f>DatosDelitos!H244</f>
        <v>13</v>
      </c>
      <c r="F34" s="73">
        <f>DatosDelitos!I244</f>
        <v>5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2</v>
      </c>
    </row>
    <row r="35" spans="2:13" ht="13.15" customHeight="1" x14ac:dyDescent="0.2">
      <c r="B35" s="216" t="s">
        <v>1339</v>
      </c>
      <c r="C35" s="216"/>
      <c r="D35" s="72">
        <f>DatosDelitos!C271</f>
        <v>899</v>
      </c>
      <c r="E35" s="73">
        <f>DatosDelitos!H271</f>
        <v>647</v>
      </c>
      <c r="F35" s="73">
        <f>DatosDelitos!I271</f>
        <v>713</v>
      </c>
      <c r="G35" s="73">
        <f>DatosDelitos!J271</f>
        <v>10</v>
      </c>
      <c r="H35" s="73">
        <f>DatosDelitos!K271</f>
        <v>0</v>
      </c>
      <c r="I35" s="73">
        <f>DatosDelitos!L271</f>
        <v>0</v>
      </c>
      <c r="J35" s="73">
        <f>DatosDelitos!M271</f>
        <v>1</v>
      </c>
      <c r="K35" s="73">
        <f>DatosDelitos!O271</f>
        <v>8</v>
      </c>
      <c r="L35" s="73">
        <f>DatosDelitos!P271</f>
        <v>879</v>
      </c>
    </row>
    <row r="36" spans="2:13" ht="38.25" customHeight="1" x14ac:dyDescent="0.2">
      <c r="B36" s="216" t="s">
        <v>1340</v>
      </c>
      <c r="C36" s="216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6" t="s">
        <v>1341</v>
      </c>
      <c r="C37" s="216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6" t="s">
        <v>1342</v>
      </c>
      <c r="C38" s="216"/>
      <c r="D38" s="72">
        <f>DatosDelitos!C312+DatosDelitos!C318+DatosDelitos!C320</f>
        <v>17</v>
      </c>
      <c r="E38" s="73">
        <f>DatosDelitos!H312+DatosDelitos!H318+DatosDelitos!H320</f>
        <v>0</v>
      </c>
      <c r="F38" s="73">
        <f>DatosDelitos!I312+DatosDelitos!I318+DatosDelitos!I320</f>
        <v>3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6</v>
      </c>
    </row>
    <row r="39" spans="2:13" ht="13.15" customHeight="1" x14ac:dyDescent="0.2">
      <c r="B39" s="216" t="s">
        <v>1343</v>
      </c>
      <c r="C39" s="216"/>
      <c r="D39" s="72">
        <f>DatosDelitos!C323</f>
        <v>12207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15" customHeight="1" x14ac:dyDescent="0.2">
      <c r="B40" s="216" t="s">
        <v>1344</v>
      </c>
      <c r="C40" s="216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6" t="s">
        <v>952</v>
      </c>
      <c r="C41" s="216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6" t="s">
        <v>1345</v>
      </c>
      <c r="C42" s="216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7" t="s">
        <v>956</v>
      </c>
      <c r="C43" s="217"/>
      <c r="D43" s="75">
        <f>SUM(D11:D42)</f>
        <v>69999</v>
      </c>
      <c r="E43" s="75">
        <f t="shared" ref="E43:L43" si="0">SUM(E11:E42)</f>
        <v>12693</v>
      </c>
      <c r="F43" s="75">
        <f t="shared" si="0"/>
        <v>9545</v>
      </c>
      <c r="G43" s="75">
        <f t="shared" si="0"/>
        <v>211</v>
      </c>
      <c r="H43" s="75">
        <f t="shared" si="0"/>
        <v>196</v>
      </c>
      <c r="I43" s="75">
        <f t="shared" si="0"/>
        <v>45</v>
      </c>
      <c r="J43" s="75">
        <f t="shared" si="0"/>
        <v>64</v>
      </c>
      <c r="K43" s="75">
        <f t="shared" si="0"/>
        <v>575</v>
      </c>
      <c r="L43" s="75">
        <f t="shared" si="0"/>
        <v>16584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5" t="s">
        <v>1347</v>
      </c>
      <c r="C49" s="215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5" t="s">
        <v>1348</v>
      </c>
      <c r="C50" s="215"/>
      <c r="D50" s="78">
        <f>DatosDelitos!F13-DatosDelitos!F17</f>
        <v>173</v>
      </c>
      <c r="E50" s="78">
        <f>DatosDelitos!G13-DatosDelitos!G17</f>
        <v>276</v>
      </c>
    </row>
    <row r="51" spans="2:5" ht="13.15" customHeight="1" x14ac:dyDescent="0.25">
      <c r="B51" s="215" t="s">
        <v>329</v>
      </c>
      <c r="C51" s="215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5" t="s">
        <v>347</v>
      </c>
      <c r="C52" s="215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5" t="s">
        <v>352</v>
      </c>
      <c r="C53" s="215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5" t="s">
        <v>1320</v>
      </c>
      <c r="C54" s="215"/>
      <c r="D54" s="78">
        <f>DatosDelitos!F17+DatosDelitos!F44</f>
        <v>2761</v>
      </c>
      <c r="E54" s="78">
        <f>DatosDelitos!G17+DatosDelitos!G44</f>
        <v>1123</v>
      </c>
    </row>
    <row r="55" spans="2:5" ht="13.15" customHeight="1" x14ac:dyDescent="0.25">
      <c r="B55" s="215" t="s">
        <v>1321</v>
      </c>
      <c r="C55" s="215"/>
      <c r="D55" s="78">
        <f>DatosDelitos!F30</f>
        <v>516</v>
      </c>
      <c r="E55" s="78">
        <f>DatosDelitos!G30</f>
        <v>485</v>
      </c>
    </row>
    <row r="56" spans="2:5" ht="13.15" customHeight="1" x14ac:dyDescent="0.25">
      <c r="B56" s="215" t="s">
        <v>1322</v>
      </c>
      <c r="C56" s="215"/>
      <c r="D56" s="78">
        <f>DatosDelitos!F42-DatosDelitos!F44</f>
        <v>0</v>
      </c>
      <c r="E56" s="78">
        <f>DatosDelitos!G42-DatosDelitos!G44</f>
        <v>0</v>
      </c>
    </row>
    <row r="57" spans="2:5" ht="13.15" customHeight="1" x14ac:dyDescent="0.25">
      <c r="B57" s="215" t="s">
        <v>1323</v>
      </c>
      <c r="C57" s="215"/>
      <c r="D57" s="78">
        <f>DatosDelitos!F50</f>
        <v>5</v>
      </c>
      <c r="E57" s="78">
        <f>DatosDelitos!G50</f>
        <v>3</v>
      </c>
    </row>
    <row r="58" spans="2:5" ht="13.15" customHeight="1" x14ac:dyDescent="0.25">
      <c r="B58" s="215" t="s">
        <v>1324</v>
      </c>
      <c r="C58" s="215"/>
      <c r="D58" s="78">
        <f>DatosDelitos!F72</f>
        <v>2</v>
      </c>
      <c r="E58" s="78">
        <f>DatosDelitos!G72</f>
        <v>2</v>
      </c>
    </row>
    <row r="59" spans="2:5" ht="27" customHeight="1" x14ac:dyDescent="0.25">
      <c r="B59" s="215" t="s">
        <v>1349</v>
      </c>
      <c r="C59" s="215"/>
      <c r="D59" s="78">
        <f>DatosDelitos!F74</f>
        <v>8</v>
      </c>
      <c r="E59" s="78">
        <f>DatosDelitos!G74</f>
        <v>4</v>
      </c>
    </row>
    <row r="60" spans="2:5" ht="13.15" customHeight="1" x14ac:dyDescent="0.25">
      <c r="B60" s="215" t="s">
        <v>1326</v>
      </c>
      <c r="C60" s="215"/>
      <c r="D60" s="78">
        <f>DatosDelitos!F82</f>
        <v>0</v>
      </c>
      <c r="E60" s="78">
        <f>DatosDelitos!G82</f>
        <v>0</v>
      </c>
    </row>
    <row r="61" spans="2:5" ht="13.15" customHeight="1" x14ac:dyDescent="0.25">
      <c r="B61" s="215" t="s">
        <v>1327</v>
      </c>
      <c r="C61" s="215"/>
      <c r="D61" s="78">
        <f>DatosDelitos!F85</f>
        <v>8</v>
      </c>
      <c r="E61" s="78">
        <f>DatosDelitos!G85</f>
        <v>8</v>
      </c>
    </row>
    <row r="62" spans="2:5" ht="13.15" customHeight="1" x14ac:dyDescent="0.25">
      <c r="B62" s="215" t="s">
        <v>975</v>
      </c>
      <c r="C62" s="215"/>
      <c r="D62" s="78">
        <f>DatosDelitos!F97</f>
        <v>798</v>
      </c>
      <c r="E62" s="78">
        <f>DatosDelitos!G97</f>
        <v>626</v>
      </c>
    </row>
    <row r="63" spans="2:5" ht="27" customHeight="1" x14ac:dyDescent="0.25">
      <c r="B63" s="215" t="s">
        <v>1350</v>
      </c>
      <c r="C63" s="215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5" t="s">
        <v>1329</v>
      </c>
      <c r="C64" s="215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5" t="s">
        <v>1330</v>
      </c>
      <c r="C65" s="215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5" t="s">
        <v>1331</v>
      </c>
      <c r="C66" s="215"/>
      <c r="D66" s="78">
        <f>DatosDelitos!F147</f>
        <v>0</v>
      </c>
      <c r="E66" s="78">
        <f>DatosDelitos!G147</f>
        <v>0</v>
      </c>
    </row>
    <row r="67" spans="2:5" ht="13.15" customHeight="1" x14ac:dyDescent="0.25">
      <c r="B67" s="215" t="s">
        <v>1332</v>
      </c>
      <c r="C67" s="215"/>
      <c r="D67" s="78">
        <f>DatosDelitos!F156+SUM(DatosDelitos!F167:G172)</f>
        <v>0</v>
      </c>
      <c r="E67" s="78">
        <f>DatosDelitos!G156+SUM(DatosDelitos!G167:H172)</f>
        <v>9</v>
      </c>
    </row>
    <row r="68" spans="2:5" ht="13.15" customHeight="1" x14ac:dyDescent="0.25">
      <c r="B68" s="215" t="s">
        <v>1333</v>
      </c>
      <c r="C68" s="215"/>
      <c r="D68" s="78">
        <f>SUM(DatosDelitos!F173:G177)</f>
        <v>94</v>
      </c>
      <c r="E68" s="78">
        <f>SUM(DatosDelitos!G173:H177)</f>
        <v>786</v>
      </c>
    </row>
    <row r="69" spans="2:5" ht="13.15" customHeight="1" x14ac:dyDescent="0.25">
      <c r="B69" s="215" t="s">
        <v>1334</v>
      </c>
      <c r="C69" s="215"/>
      <c r="D69" s="78">
        <f>DatosDelitos!F178</f>
        <v>5065</v>
      </c>
      <c r="E69" s="78">
        <f>DatosDelitos!G178</f>
        <v>3813</v>
      </c>
    </row>
    <row r="70" spans="2:5" ht="13.15" customHeight="1" x14ac:dyDescent="0.25">
      <c r="B70" s="215" t="s">
        <v>1335</v>
      </c>
      <c r="C70" s="215"/>
      <c r="D70" s="78">
        <f>DatosDelitos!F186</f>
        <v>56</v>
      </c>
      <c r="E70" s="78">
        <f>DatosDelitos!G186</f>
        <v>55</v>
      </c>
    </row>
    <row r="71" spans="2:5" ht="13.15" customHeight="1" x14ac:dyDescent="0.25">
      <c r="B71" s="215" t="s">
        <v>1336</v>
      </c>
      <c r="C71" s="215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215" t="s">
        <v>1337</v>
      </c>
      <c r="C72" s="215"/>
      <c r="D72" s="78">
        <f>DatosDelitos!F223</f>
        <v>1172</v>
      </c>
      <c r="E72" s="78">
        <f>DatosDelitos!G223</f>
        <v>754</v>
      </c>
    </row>
    <row r="73" spans="2:5" ht="13.15" customHeight="1" x14ac:dyDescent="0.25">
      <c r="B73" s="215" t="s">
        <v>1338</v>
      </c>
      <c r="C73" s="215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5" t="s">
        <v>1339</v>
      </c>
      <c r="C74" s="215"/>
      <c r="D74" s="78">
        <f>DatosDelitos!F271</f>
        <v>371</v>
      </c>
      <c r="E74" s="78">
        <f>DatosDelitos!G271</f>
        <v>327</v>
      </c>
    </row>
    <row r="75" spans="2:5" ht="38.25" customHeight="1" x14ac:dyDescent="0.25">
      <c r="B75" s="215" t="s">
        <v>1340</v>
      </c>
      <c r="C75" s="215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5" t="s">
        <v>1341</v>
      </c>
      <c r="C76" s="215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5" t="s">
        <v>1342</v>
      </c>
      <c r="C77" s="215"/>
      <c r="D77" s="78">
        <f>DatosDelitos!F312+DatosDelitos!F318+DatosDelitos!F320</f>
        <v>3</v>
      </c>
      <c r="E77" s="78">
        <f>DatosDelitos!G312+DatosDelitos!G318+DatosDelitos!G320</f>
        <v>3</v>
      </c>
    </row>
    <row r="78" spans="2:5" ht="13.9" customHeight="1" x14ac:dyDescent="0.25">
      <c r="B78" s="215" t="s">
        <v>1343</v>
      </c>
      <c r="C78" s="215"/>
      <c r="D78" s="78">
        <f>DatosDelitos!F323</f>
        <v>0</v>
      </c>
      <c r="E78" s="78">
        <f>DatosDelitos!G323</f>
        <v>0</v>
      </c>
    </row>
    <row r="79" spans="2:5" ht="15" customHeight="1" x14ac:dyDescent="0.25">
      <c r="B79" s="214" t="s">
        <v>1344</v>
      </c>
      <c r="C79" s="214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4" t="s">
        <v>952</v>
      </c>
      <c r="C80" s="214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4" t="s">
        <v>1345</v>
      </c>
      <c r="C81" s="214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4" t="s">
        <v>1351</v>
      </c>
      <c r="C82" s="214"/>
      <c r="D82" s="78">
        <f>SUM(D49:D81)</f>
        <v>11032</v>
      </c>
      <c r="E82" s="78">
        <f>SUM(E49:E81)</f>
        <v>8274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5" t="s">
        <v>1319</v>
      </c>
      <c r="C87" s="215"/>
      <c r="D87" s="78">
        <f>DatosDelitos!N5+DatosDelitos!N13-DatosDelitos!N17</f>
        <v>19</v>
      </c>
    </row>
    <row r="88" spans="2:13" ht="13.15" customHeight="1" x14ac:dyDescent="0.25">
      <c r="B88" s="215" t="s">
        <v>329</v>
      </c>
      <c r="C88" s="215"/>
      <c r="D88" s="78">
        <f>DatosDelitos!N10</f>
        <v>0</v>
      </c>
    </row>
    <row r="89" spans="2:13" ht="13.15" customHeight="1" x14ac:dyDescent="0.25">
      <c r="B89" s="215" t="s">
        <v>347</v>
      </c>
      <c r="C89" s="215"/>
      <c r="D89" s="78">
        <f>DatosDelitos!N20</f>
        <v>0</v>
      </c>
    </row>
    <row r="90" spans="2:13" ht="13.15" customHeight="1" x14ac:dyDescent="0.25">
      <c r="B90" s="215" t="s">
        <v>352</v>
      </c>
      <c r="C90" s="215"/>
      <c r="D90" s="78">
        <f>DatosDelitos!N23</f>
        <v>0</v>
      </c>
    </row>
    <row r="91" spans="2:13" ht="13.15" customHeight="1" x14ac:dyDescent="0.25">
      <c r="B91" s="215" t="s">
        <v>1353</v>
      </c>
      <c r="C91" s="215"/>
      <c r="D91" s="78">
        <f>SUM(DatosDelitos!N17,DatosDelitos!N44)</f>
        <v>32</v>
      </c>
    </row>
    <row r="92" spans="2:13" ht="13.15" customHeight="1" x14ac:dyDescent="0.25">
      <c r="B92" s="215" t="s">
        <v>1321</v>
      </c>
      <c r="C92" s="215"/>
      <c r="D92" s="78">
        <f>DatosDelitos!N30</f>
        <v>22</v>
      </c>
    </row>
    <row r="93" spans="2:13" ht="13.15" customHeight="1" x14ac:dyDescent="0.25">
      <c r="B93" s="215" t="s">
        <v>1322</v>
      </c>
      <c r="C93" s="215"/>
      <c r="D93" s="78">
        <f>DatosDelitos!N42-DatosDelitos!N44</f>
        <v>3</v>
      </c>
    </row>
    <row r="94" spans="2:13" ht="13.15" customHeight="1" x14ac:dyDescent="0.25">
      <c r="B94" s="215" t="s">
        <v>1323</v>
      </c>
      <c r="C94" s="215"/>
      <c r="D94" s="78">
        <f>DatosDelitos!N50</f>
        <v>18</v>
      </c>
    </row>
    <row r="95" spans="2:13" ht="13.15" customHeight="1" x14ac:dyDescent="0.25">
      <c r="B95" s="215" t="s">
        <v>1324</v>
      </c>
      <c r="C95" s="215"/>
      <c r="D95" s="78">
        <f>DatosDelitos!N72</f>
        <v>0</v>
      </c>
    </row>
    <row r="96" spans="2:13" ht="27" customHeight="1" x14ac:dyDescent="0.25">
      <c r="B96" s="215" t="s">
        <v>1349</v>
      </c>
      <c r="C96" s="215"/>
      <c r="D96" s="78">
        <f>DatosDelitos!N74</f>
        <v>5</v>
      </c>
    </row>
    <row r="97" spans="2:4" ht="13.15" customHeight="1" x14ac:dyDescent="0.25">
      <c r="B97" s="215" t="s">
        <v>1326</v>
      </c>
      <c r="C97" s="215"/>
      <c r="D97" s="78">
        <f>DatosDelitos!N82</f>
        <v>5</v>
      </c>
    </row>
    <row r="98" spans="2:4" ht="13.15" customHeight="1" x14ac:dyDescent="0.25">
      <c r="B98" s="215" t="s">
        <v>1327</v>
      </c>
      <c r="C98" s="215"/>
      <c r="D98" s="78">
        <f>DatosDelitos!N85</f>
        <v>3</v>
      </c>
    </row>
    <row r="99" spans="2:4" ht="13.15" customHeight="1" x14ac:dyDescent="0.25">
      <c r="B99" s="215" t="s">
        <v>975</v>
      </c>
      <c r="C99" s="215"/>
      <c r="D99" s="78">
        <f>DatosDelitos!N97</f>
        <v>77</v>
      </c>
    </row>
    <row r="100" spans="2:4" ht="27" customHeight="1" x14ac:dyDescent="0.25">
      <c r="B100" s="215" t="s">
        <v>1350</v>
      </c>
      <c r="C100" s="215"/>
      <c r="D100" s="78">
        <f>DatosDelitos!N131</f>
        <v>27</v>
      </c>
    </row>
    <row r="101" spans="2:4" ht="13.15" customHeight="1" x14ac:dyDescent="0.25">
      <c r="B101" s="215" t="s">
        <v>1329</v>
      </c>
      <c r="C101" s="215"/>
      <c r="D101" s="78">
        <f>DatosDelitos!N137</f>
        <v>8</v>
      </c>
    </row>
    <row r="102" spans="2:4" ht="13.15" customHeight="1" x14ac:dyDescent="0.25">
      <c r="B102" s="215" t="s">
        <v>1330</v>
      </c>
      <c r="C102" s="215"/>
      <c r="D102" s="78">
        <f>DatosDelitos!N144</f>
        <v>0</v>
      </c>
    </row>
    <row r="103" spans="2:4" ht="13.15" customHeight="1" x14ac:dyDescent="0.25">
      <c r="B103" s="215" t="s">
        <v>1354</v>
      </c>
      <c r="C103" s="215"/>
      <c r="D103" s="78">
        <f>DatosDelitos!N148</f>
        <v>14</v>
      </c>
    </row>
    <row r="104" spans="2:4" ht="13.15" customHeight="1" x14ac:dyDescent="0.25">
      <c r="B104" s="215" t="s">
        <v>1186</v>
      </c>
      <c r="C104" s="215"/>
      <c r="D104" s="78">
        <f>SUM(DatosDelitos!N149,DatosDelitos!N150)</f>
        <v>11</v>
      </c>
    </row>
    <row r="105" spans="2:4" ht="13.15" customHeight="1" x14ac:dyDescent="0.25">
      <c r="B105" s="215" t="s">
        <v>1184</v>
      </c>
      <c r="C105" s="215"/>
      <c r="D105" s="78">
        <f>SUM(DatosDelitos!N151:N155)</f>
        <v>85</v>
      </c>
    </row>
    <row r="106" spans="2:4" ht="13.15" customHeight="1" x14ac:dyDescent="0.25">
      <c r="B106" s="215" t="s">
        <v>1332</v>
      </c>
      <c r="C106" s="215"/>
      <c r="D106" s="78">
        <f>SUM(SUM(DatosDelitos!N157:N160),SUM(DatosDelitos!N167:N172))</f>
        <v>1</v>
      </c>
    </row>
    <row r="107" spans="2:4" ht="13.15" customHeight="1" x14ac:dyDescent="0.25">
      <c r="B107" s="215" t="s">
        <v>1355</v>
      </c>
      <c r="C107" s="215"/>
      <c r="D107" s="78">
        <f>SUM(DatosDelitos!N161:N165)</f>
        <v>222</v>
      </c>
    </row>
    <row r="108" spans="2:4" ht="13.15" customHeight="1" x14ac:dyDescent="0.25">
      <c r="B108" s="215" t="s">
        <v>1333</v>
      </c>
      <c r="C108" s="215"/>
      <c r="D108" s="78">
        <f>SUM(DatosDelitos!N173:N177)</f>
        <v>18</v>
      </c>
    </row>
    <row r="109" spans="2:4" ht="13.15" customHeight="1" x14ac:dyDescent="0.25">
      <c r="B109" s="215" t="s">
        <v>1334</v>
      </c>
      <c r="C109" s="215"/>
      <c r="D109" s="78">
        <f>DatosDelitos!N178</f>
        <v>102</v>
      </c>
    </row>
    <row r="110" spans="2:4" ht="13.15" customHeight="1" x14ac:dyDescent="0.25">
      <c r="B110" s="215" t="s">
        <v>1335</v>
      </c>
      <c r="C110" s="215"/>
      <c r="D110" s="78">
        <f>DatosDelitos!N186</f>
        <v>34</v>
      </c>
    </row>
    <row r="111" spans="2:4" ht="13.15" customHeight="1" x14ac:dyDescent="0.25">
      <c r="B111" s="215" t="s">
        <v>1336</v>
      </c>
      <c r="C111" s="215"/>
      <c r="D111" s="78">
        <f>DatosDelitos!N201</f>
        <v>21</v>
      </c>
    </row>
    <row r="112" spans="2:4" ht="13.15" customHeight="1" x14ac:dyDescent="0.25">
      <c r="B112" s="215" t="s">
        <v>1337</v>
      </c>
      <c r="C112" s="215"/>
      <c r="D112" s="78">
        <f>DatosDelitos!N223</f>
        <v>15</v>
      </c>
    </row>
    <row r="113" spans="2:4" ht="13.15" customHeight="1" x14ac:dyDescent="0.25">
      <c r="B113" s="215" t="s">
        <v>1338</v>
      </c>
      <c r="C113" s="215"/>
      <c r="D113" s="78">
        <f>DatosDelitos!N244</f>
        <v>92</v>
      </c>
    </row>
    <row r="114" spans="2:4" ht="13.15" customHeight="1" x14ac:dyDescent="0.25">
      <c r="B114" s="215" t="s">
        <v>1339</v>
      </c>
      <c r="C114" s="215"/>
      <c r="D114" s="78">
        <f>DatosDelitos!N271</f>
        <v>7</v>
      </c>
    </row>
    <row r="115" spans="2:4" ht="38.25" customHeight="1" x14ac:dyDescent="0.25">
      <c r="B115" s="215" t="s">
        <v>1340</v>
      </c>
      <c r="C115" s="215"/>
      <c r="D115" s="78">
        <f>DatosDelitos!N301</f>
        <v>0</v>
      </c>
    </row>
    <row r="116" spans="2:4" ht="13.15" customHeight="1" x14ac:dyDescent="0.25">
      <c r="B116" s="215" t="s">
        <v>1341</v>
      </c>
      <c r="C116" s="215"/>
      <c r="D116" s="78">
        <f>DatosDelitos!N305</f>
        <v>0</v>
      </c>
    </row>
    <row r="117" spans="2:4" ht="13.15" customHeight="1" x14ac:dyDescent="0.25">
      <c r="B117" s="215" t="s">
        <v>1342</v>
      </c>
      <c r="C117" s="215"/>
      <c r="D117" s="78">
        <f>DatosDelitos!N312+DatosDelitos!N320</f>
        <v>0</v>
      </c>
    </row>
    <row r="118" spans="2:4" ht="13.15" customHeight="1" x14ac:dyDescent="0.25">
      <c r="B118" s="215" t="s">
        <v>918</v>
      </c>
      <c r="C118" s="215"/>
      <c r="D118" s="78">
        <f>DatosDelitos!N318</f>
        <v>12</v>
      </c>
    </row>
    <row r="119" spans="2:4" ht="13.9" customHeight="1" x14ac:dyDescent="0.25">
      <c r="B119" s="215" t="s">
        <v>1343</v>
      </c>
      <c r="C119" s="215"/>
      <c r="D119" s="78">
        <f>DatosDelitos!N323</f>
        <v>79</v>
      </c>
    </row>
    <row r="120" spans="2:4" ht="12.75" customHeight="1" x14ac:dyDescent="0.25">
      <c r="B120" s="214" t="s">
        <v>1344</v>
      </c>
      <c r="C120" s="214"/>
      <c r="D120" s="78">
        <f>DatosDelitos!N325</f>
        <v>0</v>
      </c>
    </row>
    <row r="121" spans="2:4" ht="15" customHeight="1" x14ac:dyDescent="0.25">
      <c r="B121" s="214" t="s">
        <v>952</v>
      </c>
      <c r="C121" s="214"/>
      <c r="D121" s="78">
        <f>DatosDelitos!N337</f>
        <v>0</v>
      </c>
    </row>
    <row r="122" spans="2:4" ht="15" customHeight="1" x14ac:dyDescent="0.25">
      <c r="B122" s="214" t="s">
        <v>1345</v>
      </c>
      <c r="C122" s="214"/>
      <c r="D122" s="78">
        <f>DatosDelitos!N339</f>
        <v>0</v>
      </c>
    </row>
    <row r="123" spans="2:4" ht="15" customHeight="1" x14ac:dyDescent="0.25">
      <c r="B123" s="215" t="s">
        <v>1351</v>
      </c>
      <c r="C123" s="215"/>
      <c r="D123" s="78">
        <f>SUM(D87:D122)</f>
        <v>932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86</v>
      </c>
      <c r="D5" s="25">
        <v>85</v>
      </c>
      <c r="E5" s="26">
        <v>1.1764705882352899E-2</v>
      </c>
      <c r="F5" s="25">
        <v>0</v>
      </c>
      <c r="G5" s="25">
        <v>0</v>
      </c>
      <c r="H5" s="25">
        <v>35</v>
      </c>
      <c r="I5" s="25">
        <v>16</v>
      </c>
      <c r="J5" s="25">
        <v>21</v>
      </c>
      <c r="K5" s="25">
        <v>17</v>
      </c>
      <c r="L5" s="25">
        <v>14</v>
      </c>
      <c r="M5" s="25">
        <v>14</v>
      </c>
      <c r="N5" s="25">
        <v>3</v>
      </c>
      <c r="O5" s="25">
        <v>27</v>
      </c>
      <c r="P5" s="27">
        <v>36</v>
      </c>
    </row>
    <row r="6" spans="1:16" x14ac:dyDescent="0.25">
      <c r="A6" s="28" t="s">
        <v>319</v>
      </c>
      <c r="B6" s="28" t="s">
        <v>320</v>
      </c>
      <c r="C6" s="14">
        <v>62</v>
      </c>
      <c r="D6" s="14">
        <v>68</v>
      </c>
      <c r="E6" s="29">
        <v>-8.8235294117647106E-2</v>
      </c>
      <c r="F6" s="14">
        <v>0</v>
      </c>
      <c r="G6" s="14">
        <v>0</v>
      </c>
      <c r="H6" s="14">
        <v>22</v>
      </c>
      <c r="I6" s="14">
        <v>3</v>
      </c>
      <c r="J6" s="14">
        <v>19</v>
      </c>
      <c r="K6" s="14">
        <v>13</v>
      </c>
      <c r="L6" s="14">
        <v>13</v>
      </c>
      <c r="M6" s="14">
        <v>10</v>
      </c>
      <c r="N6" s="14">
        <v>1</v>
      </c>
      <c r="O6" s="14">
        <v>22</v>
      </c>
      <c r="P6" s="23">
        <v>14</v>
      </c>
    </row>
    <row r="7" spans="1:16" x14ac:dyDescent="0.25">
      <c r="A7" s="28" t="s">
        <v>321</v>
      </c>
      <c r="B7" s="28" t="s">
        <v>322</v>
      </c>
      <c r="C7" s="14">
        <v>3</v>
      </c>
      <c r="D7" s="14">
        <v>6</v>
      </c>
      <c r="E7" s="29">
        <v>-0.5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4</v>
      </c>
      <c r="L7" s="14">
        <v>1</v>
      </c>
      <c r="M7" s="14">
        <v>4</v>
      </c>
      <c r="N7" s="14">
        <v>0</v>
      </c>
      <c r="O7" s="14">
        <v>4</v>
      </c>
      <c r="P7" s="23">
        <v>8</v>
      </c>
    </row>
    <row r="8" spans="1:16" x14ac:dyDescent="0.25">
      <c r="A8" s="28" t="s">
        <v>323</v>
      </c>
      <c r="B8" s="28" t="s">
        <v>324</v>
      </c>
      <c r="C8" s="14">
        <v>21</v>
      </c>
      <c r="D8" s="14">
        <v>11</v>
      </c>
      <c r="E8" s="29">
        <v>0.90909090909090895</v>
      </c>
      <c r="F8" s="14">
        <v>0</v>
      </c>
      <c r="G8" s="14">
        <v>0</v>
      </c>
      <c r="H8" s="14">
        <v>13</v>
      </c>
      <c r="I8" s="14">
        <v>13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1</v>
      </c>
      <c r="P8" s="23">
        <v>14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327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332</v>
      </c>
      <c r="B13" s="182"/>
      <c r="C13" s="25">
        <v>26084</v>
      </c>
      <c r="D13" s="25">
        <v>26005</v>
      </c>
      <c r="E13" s="26">
        <v>3.0378773312824498E-3</v>
      </c>
      <c r="F13" s="25">
        <v>2582</v>
      </c>
      <c r="G13" s="25">
        <v>1218</v>
      </c>
      <c r="H13" s="25">
        <v>2364</v>
      </c>
      <c r="I13" s="25">
        <v>1789</v>
      </c>
      <c r="J13" s="25">
        <v>46</v>
      </c>
      <c r="K13" s="25">
        <v>25</v>
      </c>
      <c r="L13" s="25">
        <v>11</v>
      </c>
      <c r="M13" s="25">
        <v>8</v>
      </c>
      <c r="N13" s="25">
        <v>40</v>
      </c>
      <c r="O13" s="25">
        <v>42</v>
      </c>
      <c r="P13" s="27">
        <v>3068</v>
      </c>
    </row>
    <row r="14" spans="1:16" x14ac:dyDescent="0.25">
      <c r="A14" s="28" t="s">
        <v>333</v>
      </c>
      <c r="B14" s="28" t="s">
        <v>334</v>
      </c>
      <c r="C14" s="14">
        <v>17408</v>
      </c>
      <c r="D14" s="14">
        <v>18712</v>
      </c>
      <c r="E14" s="29">
        <v>-6.9687900812313006E-2</v>
      </c>
      <c r="F14" s="14">
        <v>158</v>
      </c>
      <c r="G14" s="14">
        <v>269</v>
      </c>
      <c r="H14" s="14">
        <v>906</v>
      </c>
      <c r="I14" s="14">
        <v>1012</v>
      </c>
      <c r="J14" s="14">
        <v>12</v>
      </c>
      <c r="K14" s="14">
        <v>15</v>
      </c>
      <c r="L14" s="14">
        <v>2</v>
      </c>
      <c r="M14" s="14">
        <v>5</v>
      </c>
      <c r="N14" s="14">
        <v>13</v>
      </c>
      <c r="O14" s="14">
        <v>13</v>
      </c>
      <c r="P14" s="23">
        <v>1269</v>
      </c>
    </row>
    <row r="15" spans="1:16" x14ac:dyDescent="0.25">
      <c r="A15" s="28" t="s">
        <v>335</v>
      </c>
      <c r="B15" s="28" t="s">
        <v>336</v>
      </c>
      <c r="C15" s="14">
        <v>4</v>
      </c>
      <c r="D15" s="14">
        <v>11</v>
      </c>
      <c r="E15" s="29">
        <v>-0.63636363636363602</v>
      </c>
      <c r="F15" s="14">
        <v>1</v>
      </c>
      <c r="G15" s="14">
        <v>0</v>
      </c>
      <c r="H15" s="14">
        <v>0</v>
      </c>
      <c r="I15" s="14">
        <v>13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3">
        <v>11</v>
      </c>
    </row>
    <row r="16" spans="1:16" x14ac:dyDescent="0.25">
      <c r="A16" s="28" t="s">
        <v>337</v>
      </c>
      <c r="B16" s="28" t="s">
        <v>338</v>
      </c>
      <c r="C16" s="14">
        <v>1967</v>
      </c>
      <c r="D16" s="14">
        <v>1591</v>
      </c>
      <c r="E16" s="29">
        <v>0.236329352608422</v>
      </c>
      <c r="F16" s="14">
        <v>14</v>
      </c>
      <c r="G16" s="14">
        <v>7</v>
      </c>
      <c r="H16" s="14">
        <v>45</v>
      </c>
      <c r="I16" s="14">
        <v>67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3">
        <v>41</v>
      </c>
    </row>
    <row r="17" spans="1:16" ht="33.75" x14ac:dyDescent="0.25">
      <c r="A17" s="28" t="s">
        <v>339</v>
      </c>
      <c r="B17" s="28" t="s">
        <v>340</v>
      </c>
      <c r="C17" s="14">
        <v>6696</v>
      </c>
      <c r="D17" s="14">
        <v>5684</v>
      </c>
      <c r="E17" s="29">
        <v>0.17804363124560199</v>
      </c>
      <c r="F17" s="14">
        <v>2409</v>
      </c>
      <c r="G17" s="14">
        <v>942</v>
      </c>
      <c r="H17" s="14">
        <v>1411</v>
      </c>
      <c r="I17" s="14">
        <v>695</v>
      </c>
      <c r="J17" s="14">
        <v>34</v>
      </c>
      <c r="K17" s="14">
        <v>9</v>
      </c>
      <c r="L17" s="14">
        <v>9</v>
      </c>
      <c r="M17" s="14">
        <v>3</v>
      </c>
      <c r="N17" s="14">
        <v>24</v>
      </c>
      <c r="O17" s="14">
        <v>29</v>
      </c>
      <c r="P17" s="23">
        <v>1745</v>
      </c>
    </row>
    <row r="18" spans="1:16" x14ac:dyDescent="0.25">
      <c r="A18" s="28" t="s">
        <v>341</v>
      </c>
      <c r="B18" s="28" t="s">
        <v>342</v>
      </c>
      <c r="C18" s="14">
        <v>9</v>
      </c>
      <c r="D18" s="14">
        <v>7</v>
      </c>
      <c r="E18" s="29">
        <v>0.28571428571428598</v>
      </c>
      <c r="F18" s="14">
        <v>0</v>
      </c>
      <c r="G18" s="14">
        <v>0</v>
      </c>
      <c r="H18" s="14">
        <v>2</v>
      </c>
      <c r="I18" s="14">
        <v>2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2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345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363</v>
      </c>
      <c r="B30" s="182"/>
      <c r="C30" s="25">
        <v>2589</v>
      </c>
      <c r="D30" s="25">
        <v>2403</v>
      </c>
      <c r="E30" s="26">
        <v>7.7403245942571794E-2</v>
      </c>
      <c r="F30" s="25">
        <v>516</v>
      </c>
      <c r="G30" s="25">
        <v>485</v>
      </c>
      <c r="H30" s="25">
        <v>297</v>
      </c>
      <c r="I30" s="25">
        <v>639</v>
      </c>
      <c r="J30" s="25">
        <v>0</v>
      </c>
      <c r="K30" s="25">
        <v>13</v>
      </c>
      <c r="L30" s="25">
        <v>7</v>
      </c>
      <c r="M30" s="25">
        <v>9</v>
      </c>
      <c r="N30" s="25">
        <v>22</v>
      </c>
      <c r="O30" s="25">
        <v>8</v>
      </c>
      <c r="P30" s="27">
        <v>1104</v>
      </c>
    </row>
    <row r="31" spans="1:16" x14ac:dyDescent="0.25">
      <c r="A31" s="28" t="s">
        <v>364</v>
      </c>
      <c r="B31" s="28" t="s">
        <v>365</v>
      </c>
      <c r="C31" s="14">
        <v>29</v>
      </c>
      <c r="D31" s="14">
        <v>27</v>
      </c>
      <c r="E31" s="29">
        <v>7.4074074074074098E-2</v>
      </c>
      <c r="F31" s="14">
        <v>0</v>
      </c>
      <c r="G31" s="14">
        <v>0</v>
      </c>
      <c r="H31" s="14">
        <v>5</v>
      </c>
      <c r="I31" s="14">
        <v>9</v>
      </c>
      <c r="J31" s="14">
        <v>0</v>
      </c>
      <c r="K31" s="14">
        <v>0</v>
      </c>
      <c r="L31" s="14">
        <v>1</v>
      </c>
      <c r="M31" s="14">
        <v>0</v>
      </c>
      <c r="N31" s="14">
        <v>1</v>
      </c>
      <c r="O31" s="14">
        <v>8</v>
      </c>
      <c r="P31" s="23">
        <v>6</v>
      </c>
    </row>
    <row r="32" spans="1:16" x14ac:dyDescent="0.25">
      <c r="A32" s="28" t="s">
        <v>366</v>
      </c>
      <c r="B32" s="28" t="s">
        <v>367</v>
      </c>
      <c r="C32" s="14">
        <v>0</v>
      </c>
      <c r="D32" s="14">
        <v>7</v>
      </c>
      <c r="E32" s="29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1415</v>
      </c>
      <c r="D33" s="14">
        <v>1314</v>
      </c>
      <c r="E33" s="29">
        <v>7.6864535768645395E-2</v>
      </c>
      <c r="F33" s="14">
        <v>126</v>
      </c>
      <c r="G33" s="14">
        <v>119</v>
      </c>
      <c r="H33" s="14">
        <v>148</v>
      </c>
      <c r="I33" s="14">
        <v>236</v>
      </c>
      <c r="J33" s="14">
        <v>0</v>
      </c>
      <c r="K33" s="14">
        <v>6</v>
      </c>
      <c r="L33" s="14">
        <v>2</v>
      </c>
      <c r="M33" s="14">
        <v>4</v>
      </c>
      <c r="N33" s="14">
        <v>9</v>
      </c>
      <c r="O33" s="14">
        <v>0</v>
      </c>
      <c r="P33" s="23">
        <v>339</v>
      </c>
    </row>
    <row r="34" spans="1:16" x14ac:dyDescent="0.25">
      <c r="A34" s="28" t="s">
        <v>370</v>
      </c>
      <c r="B34" s="28" t="s">
        <v>371</v>
      </c>
      <c r="C34" s="14">
        <v>130</v>
      </c>
      <c r="D34" s="14">
        <v>136</v>
      </c>
      <c r="E34" s="29">
        <v>-4.4117647058823498E-2</v>
      </c>
      <c r="F34" s="14">
        <v>44</v>
      </c>
      <c r="G34" s="14">
        <v>43</v>
      </c>
      <c r="H34" s="14">
        <v>15</v>
      </c>
      <c r="I34" s="14">
        <v>23</v>
      </c>
      <c r="J34" s="14">
        <v>0</v>
      </c>
      <c r="K34" s="14">
        <v>0</v>
      </c>
      <c r="L34" s="14">
        <v>1</v>
      </c>
      <c r="M34" s="14">
        <v>0</v>
      </c>
      <c r="N34" s="14">
        <v>2</v>
      </c>
      <c r="O34" s="14">
        <v>0</v>
      </c>
      <c r="P34" s="23">
        <v>52</v>
      </c>
    </row>
    <row r="35" spans="1:16" x14ac:dyDescent="0.25">
      <c r="A35" s="28" t="s">
        <v>372</v>
      </c>
      <c r="B35" s="28" t="s">
        <v>373</v>
      </c>
      <c r="C35" s="14">
        <v>394</v>
      </c>
      <c r="D35" s="14">
        <v>391</v>
      </c>
      <c r="E35" s="29">
        <v>7.6726342710997401E-3</v>
      </c>
      <c r="F35" s="14">
        <v>33</v>
      </c>
      <c r="G35" s="14">
        <v>20</v>
      </c>
      <c r="H35" s="14">
        <v>30</v>
      </c>
      <c r="I35" s="14">
        <v>70</v>
      </c>
      <c r="J35" s="14">
        <v>0</v>
      </c>
      <c r="K35" s="14">
        <v>1</v>
      </c>
      <c r="L35" s="14">
        <v>1</v>
      </c>
      <c r="M35" s="14">
        <v>1</v>
      </c>
      <c r="N35" s="14">
        <v>4</v>
      </c>
      <c r="O35" s="14">
        <v>0</v>
      </c>
      <c r="P35" s="23">
        <v>67</v>
      </c>
    </row>
    <row r="36" spans="1:16" ht="22.5" x14ac:dyDescent="0.25">
      <c r="A36" s="28" t="s">
        <v>374</v>
      </c>
      <c r="B36" s="28" t="s">
        <v>375</v>
      </c>
      <c r="C36" s="14">
        <v>146</v>
      </c>
      <c r="D36" s="14">
        <v>142</v>
      </c>
      <c r="E36" s="29">
        <v>2.8169014084507001E-2</v>
      </c>
      <c r="F36" s="14">
        <v>238</v>
      </c>
      <c r="G36" s="14">
        <v>238</v>
      </c>
      <c r="H36" s="14">
        <v>45</v>
      </c>
      <c r="I36" s="14">
        <v>193</v>
      </c>
      <c r="J36" s="14">
        <v>0</v>
      </c>
      <c r="K36" s="14">
        <v>4</v>
      </c>
      <c r="L36" s="14">
        <v>1</v>
      </c>
      <c r="M36" s="14">
        <v>3</v>
      </c>
      <c r="N36" s="14">
        <v>0</v>
      </c>
      <c r="O36" s="14">
        <v>0</v>
      </c>
      <c r="P36" s="23">
        <v>490</v>
      </c>
    </row>
    <row r="37" spans="1:16" ht="22.5" x14ac:dyDescent="0.25">
      <c r="A37" s="28" t="s">
        <v>376</v>
      </c>
      <c r="B37" s="28" t="s">
        <v>377</v>
      </c>
      <c r="C37" s="14">
        <v>22</v>
      </c>
      <c r="D37" s="14">
        <v>10</v>
      </c>
      <c r="E37" s="29">
        <v>1.2</v>
      </c>
      <c r="F37" s="14">
        <v>40</v>
      </c>
      <c r="G37" s="14">
        <v>34</v>
      </c>
      <c r="H37" s="14">
        <v>2</v>
      </c>
      <c r="I37" s="14">
        <v>43</v>
      </c>
      <c r="J37" s="14">
        <v>0</v>
      </c>
      <c r="K37" s="14">
        <v>0</v>
      </c>
      <c r="L37" s="14">
        <v>1</v>
      </c>
      <c r="M37" s="14">
        <v>1</v>
      </c>
      <c r="N37" s="14">
        <v>0</v>
      </c>
      <c r="O37" s="14">
        <v>0</v>
      </c>
      <c r="P37" s="23">
        <v>81</v>
      </c>
    </row>
    <row r="38" spans="1:16" ht="22.5" x14ac:dyDescent="0.25">
      <c r="A38" s="28" t="s">
        <v>378</v>
      </c>
      <c r="B38" s="28" t="s">
        <v>379</v>
      </c>
      <c r="C38" s="14">
        <v>22</v>
      </c>
      <c r="D38" s="14">
        <v>26</v>
      </c>
      <c r="E38" s="29">
        <v>-0.15384615384615399</v>
      </c>
      <c r="F38" s="14">
        <v>17</v>
      </c>
      <c r="G38" s="14">
        <v>13</v>
      </c>
      <c r="H38" s="14">
        <v>2</v>
      </c>
      <c r="I38" s="14">
        <v>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24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431</v>
      </c>
      <c r="D41" s="14">
        <v>350</v>
      </c>
      <c r="E41" s="29">
        <v>0.23142857142857101</v>
      </c>
      <c r="F41" s="14">
        <v>18</v>
      </c>
      <c r="G41" s="14">
        <v>18</v>
      </c>
      <c r="H41" s="14">
        <v>50</v>
      </c>
      <c r="I41" s="14">
        <v>56</v>
      </c>
      <c r="J41" s="14">
        <v>0</v>
      </c>
      <c r="K41" s="14">
        <v>2</v>
      </c>
      <c r="L41" s="14">
        <v>0</v>
      </c>
      <c r="M41" s="14">
        <v>0</v>
      </c>
      <c r="N41" s="14">
        <v>6</v>
      </c>
      <c r="O41" s="14">
        <v>0</v>
      </c>
      <c r="P41" s="23">
        <v>45</v>
      </c>
    </row>
    <row r="42" spans="1:16" x14ac:dyDescent="0.25">
      <c r="A42" s="181" t="s">
        <v>386</v>
      </c>
      <c r="B42" s="182"/>
      <c r="C42" s="25">
        <v>1080</v>
      </c>
      <c r="D42" s="25">
        <v>1147</v>
      </c>
      <c r="E42" s="26">
        <v>-5.8413251961639101E-2</v>
      </c>
      <c r="F42" s="25">
        <v>352</v>
      </c>
      <c r="G42" s="25">
        <v>181</v>
      </c>
      <c r="H42" s="25">
        <v>277</v>
      </c>
      <c r="I42" s="25">
        <v>130</v>
      </c>
      <c r="J42" s="25">
        <v>4</v>
      </c>
      <c r="K42" s="25">
        <v>0</v>
      </c>
      <c r="L42" s="25">
        <v>0</v>
      </c>
      <c r="M42" s="25">
        <v>1</v>
      </c>
      <c r="N42" s="25">
        <v>11</v>
      </c>
      <c r="O42" s="25">
        <v>3</v>
      </c>
      <c r="P42" s="27">
        <v>129</v>
      </c>
    </row>
    <row r="43" spans="1:16" x14ac:dyDescent="0.25">
      <c r="A43" s="28" t="s">
        <v>387</v>
      </c>
      <c r="B43" s="28" t="s">
        <v>388</v>
      </c>
      <c r="C43" s="14">
        <v>10</v>
      </c>
      <c r="D43" s="14">
        <v>8</v>
      </c>
      <c r="E43" s="29">
        <v>0.25</v>
      </c>
      <c r="F43" s="14">
        <v>0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3">
        <v>6</v>
      </c>
    </row>
    <row r="44" spans="1:16" ht="22.5" x14ac:dyDescent="0.25">
      <c r="A44" s="28" t="s">
        <v>389</v>
      </c>
      <c r="B44" s="28" t="s">
        <v>390</v>
      </c>
      <c r="C44" s="14">
        <v>1053</v>
      </c>
      <c r="D44" s="14">
        <v>1116</v>
      </c>
      <c r="E44" s="29">
        <v>-5.6451612903225798E-2</v>
      </c>
      <c r="F44" s="14">
        <v>352</v>
      </c>
      <c r="G44" s="14">
        <v>181</v>
      </c>
      <c r="H44" s="14">
        <v>269</v>
      </c>
      <c r="I44" s="14">
        <v>128</v>
      </c>
      <c r="J44" s="14">
        <v>4</v>
      </c>
      <c r="K44" s="14">
        <v>0</v>
      </c>
      <c r="L44" s="14">
        <v>0</v>
      </c>
      <c r="M44" s="14">
        <v>1</v>
      </c>
      <c r="N44" s="14">
        <v>8</v>
      </c>
      <c r="O44" s="14">
        <v>3</v>
      </c>
      <c r="P44" s="23">
        <v>121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2</v>
      </c>
      <c r="D46" s="14">
        <v>1</v>
      </c>
      <c r="E46" s="29">
        <v>1</v>
      </c>
      <c r="F46" s="14">
        <v>0</v>
      </c>
      <c r="G46" s="14">
        <v>0</v>
      </c>
      <c r="H46" s="14">
        <v>3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2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15</v>
      </c>
      <c r="D48" s="14">
        <v>21</v>
      </c>
      <c r="E48" s="29">
        <v>-0.28571428571428598</v>
      </c>
      <c r="F48" s="14">
        <v>0</v>
      </c>
      <c r="G48" s="14">
        <v>0</v>
      </c>
      <c r="H48" s="14">
        <v>4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401</v>
      </c>
      <c r="B50" s="182"/>
      <c r="C50" s="25">
        <v>1348</v>
      </c>
      <c r="D50" s="25">
        <v>1221</v>
      </c>
      <c r="E50" s="26">
        <v>0.104013104013104</v>
      </c>
      <c r="F50" s="25">
        <v>5</v>
      </c>
      <c r="G50" s="25">
        <v>3</v>
      </c>
      <c r="H50" s="25">
        <v>309</v>
      </c>
      <c r="I50" s="25">
        <v>219</v>
      </c>
      <c r="J50" s="25">
        <v>113</v>
      </c>
      <c r="K50" s="25">
        <v>123</v>
      </c>
      <c r="L50" s="25">
        <v>0</v>
      </c>
      <c r="M50" s="25">
        <v>0</v>
      </c>
      <c r="N50" s="25">
        <v>18</v>
      </c>
      <c r="O50" s="25">
        <v>46</v>
      </c>
      <c r="P50" s="27">
        <v>218</v>
      </c>
    </row>
    <row r="51" spans="1:16" x14ac:dyDescent="0.25">
      <c r="A51" s="28" t="s">
        <v>402</v>
      </c>
      <c r="B51" s="28" t="s">
        <v>403</v>
      </c>
      <c r="C51" s="14">
        <v>827</v>
      </c>
      <c r="D51" s="14">
        <v>447</v>
      </c>
      <c r="E51" s="29">
        <v>0.85011185682326595</v>
      </c>
      <c r="F51" s="14">
        <v>0</v>
      </c>
      <c r="G51" s="14">
        <v>0</v>
      </c>
      <c r="H51" s="14">
        <v>111</v>
      </c>
      <c r="I51" s="14">
        <v>78</v>
      </c>
      <c r="J51" s="14">
        <v>68</v>
      </c>
      <c r="K51" s="14">
        <v>53</v>
      </c>
      <c r="L51" s="14">
        <v>0</v>
      </c>
      <c r="M51" s="14">
        <v>0</v>
      </c>
      <c r="N51" s="14">
        <v>7</v>
      </c>
      <c r="O51" s="14">
        <v>28</v>
      </c>
      <c r="P51" s="23">
        <v>38</v>
      </c>
    </row>
    <row r="52" spans="1:16" x14ac:dyDescent="0.25">
      <c r="A52" s="28" t="s">
        <v>404</v>
      </c>
      <c r="B52" s="28" t="s">
        <v>405</v>
      </c>
      <c r="C52" s="14">
        <v>8</v>
      </c>
      <c r="D52" s="14">
        <v>2</v>
      </c>
      <c r="E52" s="29">
        <v>3</v>
      </c>
      <c r="F52" s="14">
        <v>0</v>
      </c>
      <c r="G52" s="14">
        <v>0</v>
      </c>
      <c r="H52" s="14">
        <v>0</v>
      </c>
      <c r="I52" s="14">
        <v>1</v>
      </c>
      <c r="J52" s="14">
        <v>1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3">
        <v>2</v>
      </c>
    </row>
    <row r="53" spans="1:16" x14ac:dyDescent="0.25">
      <c r="A53" s="28" t="s">
        <v>406</v>
      </c>
      <c r="B53" s="28" t="s">
        <v>407</v>
      </c>
      <c r="C53" s="14">
        <v>162</v>
      </c>
      <c r="D53" s="14">
        <v>402</v>
      </c>
      <c r="E53" s="29">
        <v>-0.59701492537313405</v>
      </c>
      <c r="F53" s="14">
        <v>2</v>
      </c>
      <c r="G53" s="14">
        <v>2</v>
      </c>
      <c r="H53" s="14">
        <v>91</v>
      </c>
      <c r="I53" s="14">
        <v>55</v>
      </c>
      <c r="J53" s="14">
        <v>20</v>
      </c>
      <c r="K53" s="14">
        <v>20</v>
      </c>
      <c r="L53" s="14">
        <v>0</v>
      </c>
      <c r="M53" s="14">
        <v>0</v>
      </c>
      <c r="N53" s="14">
        <v>1</v>
      </c>
      <c r="O53" s="14">
        <v>1</v>
      </c>
      <c r="P53" s="23">
        <v>80</v>
      </c>
    </row>
    <row r="54" spans="1:16" ht="22.5" x14ac:dyDescent="0.25">
      <c r="A54" s="28" t="s">
        <v>408</v>
      </c>
      <c r="B54" s="28" t="s">
        <v>409</v>
      </c>
      <c r="C54" s="14">
        <v>7</v>
      </c>
      <c r="D54" s="14">
        <v>10</v>
      </c>
      <c r="E54" s="29">
        <v>-0.3</v>
      </c>
      <c r="F54" s="14">
        <v>0</v>
      </c>
      <c r="G54" s="14">
        <v>0</v>
      </c>
      <c r="H54" s="14">
        <v>2</v>
      </c>
      <c r="I54" s="14">
        <v>0</v>
      </c>
      <c r="J54" s="14">
        <v>2</v>
      </c>
      <c r="K54" s="14">
        <v>6</v>
      </c>
      <c r="L54" s="14">
        <v>0</v>
      </c>
      <c r="M54" s="14">
        <v>0</v>
      </c>
      <c r="N54" s="14">
        <v>1</v>
      </c>
      <c r="O54" s="14">
        <v>2</v>
      </c>
      <c r="P54" s="23">
        <v>5</v>
      </c>
    </row>
    <row r="55" spans="1:16" x14ac:dyDescent="0.25">
      <c r="A55" s="28" t="s">
        <v>410</v>
      </c>
      <c r="B55" s="28" t="s">
        <v>411</v>
      </c>
      <c r="C55" s="14">
        <v>3</v>
      </c>
      <c r="D55" s="14">
        <v>7</v>
      </c>
      <c r="E55" s="29">
        <v>-0.57142857142857095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34</v>
      </c>
      <c r="D56" s="14">
        <v>35</v>
      </c>
      <c r="E56" s="29">
        <v>-2.8571428571428598E-2</v>
      </c>
      <c r="F56" s="14">
        <v>1</v>
      </c>
      <c r="G56" s="14">
        <v>0</v>
      </c>
      <c r="H56" s="14">
        <v>4</v>
      </c>
      <c r="I56" s="14">
        <v>5</v>
      </c>
      <c r="J56" s="14">
        <v>0</v>
      </c>
      <c r="K56" s="14">
        <v>0</v>
      </c>
      <c r="L56" s="14">
        <v>0</v>
      </c>
      <c r="M56" s="14">
        <v>0</v>
      </c>
      <c r="N56" s="14">
        <v>2</v>
      </c>
      <c r="O56" s="14">
        <v>0</v>
      </c>
      <c r="P56" s="23">
        <v>2</v>
      </c>
    </row>
    <row r="57" spans="1:16" ht="22.5" x14ac:dyDescent="0.25">
      <c r="A57" s="28" t="s">
        <v>414</v>
      </c>
      <c r="B57" s="28" t="s">
        <v>415</v>
      </c>
      <c r="C57" s="14">
        <v>39</v>
      </c>
      <c r="D57" s="14">
        <v>43</v>
      </c>
      <c r="E57" s="29">
        <v>-9.3023255813953501E-2</v>
      </c>
      <c r="F57" s="14">
        <v>2</v>
      </c>
      <c r="G57" s="14">
        <v>1</v>
      </c>
      <c r="H57" s="14">
        <v>13</v>
      </c>
      <c r="I57" s="14">
        <v>11</v>
      </c>
      <c r="J57" s="14">
        <v>1</v>
      </c>
      <c r="K57" s="14">
        <v>2</v>
      </c>
      <c r="L57" s="14">
        <v>0</v>
      </c>
      <c r="M57" s="14">
        <v>0</v>
      </c>
      <c r="N57" s="14">
        <v>0</v>
      </c>
      <c r="O57" s="14">
        <v>0</v>
      </c>
      <c r="P57" s="23">
        <v>15</v>
      </c>
    </row>
    <row r="58" spans="1:16" ht="22.5" x14ac:dyDescent="0.25">
      <c r="A58" s="28" t="s">
        <v>416</v>
      </c>
      <c r="B58" s="28" t="s">
        <v>417</v>
      </c>
      <c r="C58" s="14">
        <v>5</v>
      </c>
      <c r="D58" s="14">
        <v>4</v>
      </c>
      <c r="E58" s="29">
        <v>0.25</v>
      </c>
      <c r="F58" s="14">
        <v>0</v>
      </c>
      <c r="G58" s="14">
        <v>0</v>
      </c>
      <c r="H58" s="14">
        <v>2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3">
        <v>2</v>
      </c>
    </row>
    <row r="59" spans="1:16" ht="22.5" x14ac:dyDescent="0.25">
      <c r="A59" s="28" t="s">
        <v>418</v>
      </c>
      <c r="B59" s="28" t="s">
        <v>419</v>
      </c>
      <c r="C59" s="14">
        <v>5</v>
      </c>
      <c r="D59" s="14">
        <v>10</v>
      </c>
      <c r="E59" s="29">
        <v>-0.5</v>
      </c>
      <c r="F59" s="14">
        <v>0</v>
      </c>
      <c r="G59" s="14">
        <v>0</v>
      </c>
      <c r="H59" s="14">
        <v>3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3">
        <v>1</v>
      </c>
    </row>
    <row r="60" spans="1:16" ht="22.5" x14ac:dyDescent="0.25">
      <c r="A60" s="28" t="s">
        <v>420</v>
      </c>
      <c r="B60" s="28" t="s">
        <v>421</v>
      </c>
      <c r="C60" s="14">
        <v>3</v>
      </c>
      <c r="D60" s="14">
        <v>6</v>
      </c>
      <c r="E60" s="29">
        <v>-0.5</v>
      </c>
      <c r="F60" s="14">
        <v>0</v>
      </c>
      <c r="G60" s="14">
        <v>0</v>
      </c>
      <c r="H60" s="14">
        <v>4</v>
      </c>
      <c r="I60" s="14">
        <v>5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33.75" x14ac:dyDescent="0.25">
      <c r="A61" s="28" t="s">
        <v>422</v>
      </c>
      <c r="B61" s="28" t="s">
        <v>423</v>
      </c>
      <c r="C61" s="14">
        <v>24</v>
      </c>
      <c r="D61" s="14">
        <v>23</v>
      </c>
      <c r="E61" s="29">
        <v>4.3478260869565202E-2</v>
      </c>
      <c r="F61" s="14">
        <v>0</v>
      </c>
      <c r="G61" s="14">
        <v>0</v>
      </c>
      <c r="H61" s="14">
        <v>16</v>
      </c>
      <c r="I61" s="14">
        <v>15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1</v>
      </c>
      <c r="P61" s="23">
        <v>14</v>
      </c>
    </row>
    <row r="62" spans="1:16" x14ac:dyDescent="0.25">
      <c r="A62" s="28" t="s">
        <v>424</v>
      </c>
      <c r="B62" s="28" t="s">
        <v>425</v>
      </c>
      <c r="C62" s="14">
        <v>5</v>
      </c>
      <c r="D62" s="14">
        <v>11</v>
      </c>
      <c r="E62" s="29">
        <v>-0.54545454545454497</v>
      </c>
      <c r="F62" s="14">
        <v>0</v>
      </c>
      <c r="G62" s="14">
        <v>0</v>
      </c>
      <c r="H62" s="14">
        <v>2</v>
      </c>
      <c r="I62" s="14">
        <v>4</v>
      </c>
      <c r="J62" s="14">
        <v>0</v>
      </c>
      <c r="K62" s="14">
        <v>3</v>
      </c>
      <c r="L62" s="14">
        <v>0</v>
      </c>
      <c r="M62" s="14">
        <v>0</v>
      </c>
      <c r="N62" s="14">
        <v>0</v>
      </c>
      <c r="O62" s="14">
        <v>0</v>
      </c>
      <c r="P62" s="23">
        <v>13</v>
      </c>
    </row>
    <row r="63" spans="1:16" ht="22.5" x14ac:dyDescent="0.25">
      <c r="A63" s="28" t="s">
        <v>426</v>
      </c>
      <c r="B63" s="28" t="s">
        <v>427</v>
      </c>
      <c r="C63" s="14">
        <v>116</v>
      </c>
      <c r="D63" s="14">
        <v>173</v>
      </c>
      <c r="E63" s="29">
        <v>-0.329479768786127</v>
      </c>
      <c r="F63" s="14">
        <v>0</v>
      </c>
      <c r="G63" s="14">
        <v>0</v>
      </c>
      <c r="H63" s="14">
        <v>40</v>
      </c>
      <c r="I63" s="14">
        <v>29</v>
      </c>
      <c r="J63" s="14">
        <v>9</v>
      </c>
      <c r="K63" s="14">
        <v>18</v>
      </c>
      <c r="L63" s="14">
        <v>0</v>
      </c>
      <c r="M63" s="14">
        <v>0</v>
      </c>
      <c r="N63" s="14">
        <v>5</v>
      </c>
      <c r="O63" s="14">
        <v>3</v>
      </c>
      <c r="P63" s="23">
        <v>26</v>
      </c>
    </row>
    <row r="64" spans="1:16" ht="22.5" x14ac:dyDescent="0.25">
      <c r="A64" s="28" t="s">
        <v>428</v>
      </c>
      <c r="B64" s="28" t="s">
        <v>429</v>
      </c>
      <c r="C64" s="14">
        <v>90</v>
      </c>
      <c r="D64" s="14">
        <v>37</v>
      </c>
      <c r="E64" s="29">
        <v>1.43243243243243</v>
      </c>
      <c r="F64" s="14">
        <v>0</v>
      </c>
      <c r="G64" s="14">
        <v>0</v>
      </c>
      <c r="H64" s="14">
        <v>18</v>
      </c>
      <c r="I64" s="14">
        <v>13</v>
      </c>
      <c r="J64" s="14">
        <v>9</v>
      </c>
      <c r="K64" s="14">
        <v>11</v>
      </c>
      <c r="L64" s="14">
        <v>0</v>
      </c>
      <c r="M64" s="14">
        <v>0</v>
      </c>
      <c r="N64" s="14">
        <v>1</v>
      </c>
      <c r="O64" s="14">
        <v>7</v>
      </c>
      <c r="P64" s="23">
        <v>14</v>
      </c>
    </row>
    <row r="65" spans="1:16" ht="33.75" x14ac:dyDescent="0.25">
      <c r="A65" s="28" t="s">
        <v>430</v>
      </c>
      <c r="B65" s="28" t="s">
        <v>431</v>
      </c>
      <c r="C65" s="14">
        <v>9</v>
      </c>
      <c r="D65" s="14">
        <v>4</v>
      </c>
      <c r="E65" s="29">
        <v>1.25</v>
      </c>
      <c r="F65" s="14">
        <v>0</v>
      </c>
      <c r="G65" s="14">
        <v>0</v>
      </c>
      <c r="H65" s="14">
        <v>3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1</v>
      </c>
      <c r="D66" s="14">
        <v>6</v>
      </c>
      <c r="E66" s="29">
        <v>-0.83333333333333304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3">
        <v>2</v>
      </c>
    </row>
    <row r="67" spans="1:16" ht="33.75" x14ac:dyDescent="0.25">
      <c r="A67" s="28" t="s">
        <v>434</v>
      </c>
      <c r="B67" s="28" t="s">
        <v>435</v>
      </c>
      <c r="C67" s="14">
        <v>8</v>
      </c>
      <c r="D67" s="14">
        <v>1</v>
      </c>
      <c r="E67" s="29">
        <v>7</v>
      </c>
      <c r="F67" s="14">
        <v>0</v>
      </c>
      <c r="G67" s="14">
        <v>0</v>
      </c>
      <c r="H67" s="14">
        <v>0</v>
      </c>
      <c r="I67" s="14">
        <v>1</v>
      </c>
      <c r="J67" s="14">
        <v>2</v>
      </c>
      <c r="K67" s="14">
        <v>4</v>
      </c>
      <c r="L67" s="14">
        <v>0</v>
      </c>
      <c r="M67" s="14">
        <v>0</v>
      </c>
      <c r="N67" s="14">
        <v>0</v>
      </c>
      <c r="O67" s="14">
        <v>3</v>
      </c>
      <c r="P67" s="23">
        <v>2</v>
      </c>
    </row>
    <row r="68" spans="1:16" ht="33.75" x14ac:dyDescent="0.25">
      <c r="A68" s="28" t="s">
        <v>436</v>
      </c>
      <c r="B68" s="28" t="s">
        <v>437</v>
      </c>
      <c r="C68" s="14">
        <v>2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1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444</v>
      </c>
      <c r="B72" s="182"/>
      <c r="C72" s="25">
        <v>23</v>
      </c>
      <c r="D72" s="25">
        <v>26</v>
      </c>
      <c r="E72" s="26">
        <v>-0.115384615384615</v>
      </c>
      <c r="F72" s="25">
        <v>2</v>
      </c>
      <c r="G72" s="25">
        <v>2</v>
      </c>
      <c r="H72" s="25">
        <v>4</v>
      </c>
      <c r="I72" s="25">
        <v>12</v>
      </c>
      <c r="J72" s="25">
        <v>0</v>
      </c>
      <c r="K72" s="25">
        <v>1</v>
      </c>
      <c r="L72" s="25">
        <v>0</v>
      </c>
      <c r="M72" s="25">
        <v>0</v>
      </c>
      <c r="N72" s="25">
        <v>0</v>
      </c>
      <c r="O72" s="25">
        <v>0</v>
      </c>
      <c r="P72" s="27">
        <v>9</v>
      </c>
    </row>
    <row r="73" spans="1:16" x14ac:dyDescent="0.25">
      <c r="A73" s="28" t="s">
        <v>445</v>
      </c>
      <c r="B73" s="28" t="s">
        <v>446</v>
      </c>
      <c r="C73" s="14">
        <v>23</v>
      </c>
      <c r="D73" s="14">
        <v>26</v>
      </c>
      <c r="E73" s="29">
        <v>-0.115384615384615</v>
      </c>
      <c r="F73" s="14">
        <v>2</v>
      </c>
      <c r="G73" s="14">
        <v>2</v>
      </c>
      <c r="H73" s="14">
        <v>4</v>
      </c>
      <c r="I73" s="14">
        <v>12</v>
      </c>
      <c r="J73" s="14">
        <v>0</v>
      </c>
      <c r="K73" s="14">
        <v>1</v>
      </c>
      <c r="L73" s="14">
        <v>0</v>
      </c>
      <c r="M73" s="14">
        <v>0</v>
      </c>
      <c r="N73" s="14">
        <v>0</v>
      </c>
      <c r="O73" s="14">
        <v>0</v>
      </c>
      <c r="P73" s="23">
        <v>9</v>
      </c>
    </row>
    <row r="74" spans="1:16" x14ac:dyDescent="0.25">
      <c r="A74" s="181" t="s">
        <v>447</v>
      </c>
      <c r="B74" s="182"/>
      <c r="C74" s="25">
        <v>200</v>
      </c>
      <c r="D74" s="25">
        <v>250</v>
      </c>
      <c r="E74" s="26">
        <v>-0.2</v>
      </c>
      <c r="F74" s="25">
        <v>8</v>
      </c>
      <c r="G74" s="25">
        <v>4</v>
      </c>
      <c r="H74" s="25">
        <v>36</v>
      </c>
      <c r="I74" s="25">
        <v>33</v>
      </c>
      <c r="J74" s="25">
        <v>0</v>
      </c>
      <c r="K74" s="25">
        <v>1</v>
      </c>
      <c r="L74" s="25">
        <v>7</v>
      </c>
      <c r="M74" s="25">
        <v>22</v>
      </c>
      <c r="N74" s="25">
        <v>5</v>
      </c>
      <c r="O74" s="25">
        <v>0</v>
      </c>
      <c r="P74" s="27">
        <v>45</v>
      </c>
    </row>
    <row r="75" spans="1:16" x14ac:dyDescent="0.25">
      <c r="A75" s="28" t="s">
        <v>448</v>
      </c>
      <c r="B75" s="28" t="s">
        <v>449</v>
      </c>
      <c r="C75" s="14">
        <v>25</v>
      </c>
      <c r="D75" s="14">
        <v>26</v>
      </c>
      <c r="E75" s="29">
        <v>-3.8461538461538498E-2</v>
      </c>
      <c r="F75" s="14">
        <v>1</v>
      </c>
      <c r="G75" s="14">
        <v>1</v>
      </c>
      <c r="H75" s="14">
        <v>4</v>
      </c>
      <c r="I75" s="14">
        <v>15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8</v>
      </c>
    </row>
    <row r="76" spans="1:16" ht="33.75" x14ac:dyDescent="0.25">
      <c r="A76" s="28" t="s">
        <v>450</v>
      </c>
      <c r="B76" s="28" t="s">
        <v>451</v>
      </c>
      <c r="C76" s="14">
        <v>5</v>
      </c>
      <c r="D76" s="14">
        <v>7</v>
      </c>
      <c r="E76" s="29">
        <v>-0.28571428571428598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106</v>
      </c>
      <c r="D77" s="14">
        <v>150</v>
      </c>
      <c r="E77" s="29">
        <v>-0.293333333333333</v>
      </c>
      <c r="F77" s="14">
        <v>5</v>
      </c>
      <c r="G77" s="14">
        <v>1</v>
      </c>
      <c r="H77" s="14">
        <v>11</v>
      </c>
      <c r="I77" s="14">
        <v>0</v>
      </c>
      <c r="J77" s="14">
        <v>0</v>
      </c>
      <c r="K77" s="14">
        <v>0</v>
      </c>
      <c r="L77" s="14">
        <v>6</v>
      </c>
      <c r="M77" s="14">
        <v>22</v>
      </c>
      <c r="N77" s="14">
        <v>1</v>
      </c>
      <c r="O77" s="14">
        <v>0</v>
      </c>
      <c r="P77" s="23">
        <v>22</v>
      </c>
    </row>
    <row r="78" spans="1:16" x14ac:dyDescent="0.25">
      <c r="A78" s="28" t="s">
        <v>454</v>
      </c>
      <c r="B78" s="28" t="s">
        <v>455</v>
      </c>
      <c r="C78" s="14">
        <v>5</v>
      </c>
      <c r="D78" s="14">
        <v>5</v>
      </c>
      <c r="E78" s="29">
        <v>0</v>
      </c>
      <c r="F78" s="14">
        <v>0</v>
      </c>
      <c r="G78" s="14">
        <v>0</v>
      </c>
      <c r="H78" s="14">
        <v>1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52</v>
      </c>
      <c r="D79" s="14">
        <v>55</v>
      </c>
      <c r="E79" s="29">
        <v>-5.4545454545454501E-2</v>
      </c>
      <c r="F79" s="14">
        <v>2</v>
      </c>
      <c r="G79" s="14">
        <v>2</v>
      </c>
      <c r="H79" s="14">
        <v>15</v>
      </c>
      <c r="I79" s="14">
        <v>13</v>
      </c>
      <c r="J79" s="14">
        <v>0</v>
      </c>
      <c r="K79" s="14">
        <v>1</v>
      </c>
      <c r="L79" s="14">
        <v>1</v>
      </c>
      <c r="M79" s="14">
        <v>0</v>
      </c>
      <c r="N79" s="14">
        <v>1</v>
      </c>
      <c r="O79" s="14">
        <v>0</v>
      </c>
      <c r="P79" s="23">
        <v>12</v>
      </c>
    </row>
    <row r="80" spans="1:16" ht="33.75" x14ac:dyDescent="0.25">
      <c r="A80" s="28" t="s">
        <v>458</v>
      </c>
      <c r="B80" s="28" t="s">
        <v>459</v>
      </c>
      <c r="C80" s="14">
        <v>3</v>
      </c>
      <c r="D80" s="14">
        <v>7</v>
      </c>
      <c r="E80" s="29">
        <v>-0.57142857142857095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4</v>
      </c>
      <c r="D81" s="14">
        <v>0</v>
      </c>
      <c r="E81" s="29">
        <v>0</v>
      </c>
      <c r="F81" s="14">
        <v>0</v>
      </c>
      <c r="G81" s="14">
        <v>0</v>
      </c>
      <c r="H81" s="14">
        <v>4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25">
      <c r="A82" s="181" t="s">
        <v>462</v>
      </c>
      <c r="B82" s="182"/>
      <c r="C82" s="25">
        <v>421</v>
      </c>
      <c r="D82" s="25">
        <v>442</v>
      </c>
      <c r="E82" s="26">
        <v>-4.7511312217194603E-2</v>
      </c>
      <c r="F82" s="25">
        <v>0</v>
      </c>
      <c r="G82" s="25">
        <v>0</v>
      </c>
      <c r="H82" s="25">
        <v>18</v>
      </c>
      <c r="I82" s="25">
        <v>80</v>
      </c>
      <c r="J82" s="25">
        <v>0</v>
      </c>
      <c r="K82" s="25">
        <v>1</v>
      </c>
      <c r="L82" s="25">
        <v>0</v>
      </c>
      <c r="M82" s="25">
        <v>0</v>
      </c>
      <c r="N82" s="25">
        <v>5</v>
      </c>
      <c r="O82" s="25">
        <v>0</v>
      </c>
      <c r="P82" s="27">
        <v>114</v>
      </c>
    </row>
    <row r="83" spans="1:16" x14ac:dyDescent="0.25">
      <c r="A83" s="28" t="s">
        <v>463</v>
      </c>
      <c r="B83" s="28" t="s">
        <v>464</v>
      </c>
      <c r="C83" s="14">
        <v>63</v>
      </c>
      <c r="D83" s="14">
        <v>66</v>
      </c>
      <c r="E83" s="29">
        <v>-4.5454545454545497E-2</v>
      </c>
      <c r="F83" s="14">
        <v>0</v>
      </c>
      <c r="G83" s="14">
        <v>0</v>
      </c>
      <c r="H83" s="14">
        <v>7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358</v>
      </c>
      <c r="D84" s="14">
        <v>376</v>
      </c>
      <c r="E84" s="29">
        <v>-4.7872340425531901E-2</v>
      </c>
      <c r="F84" s="14">
        <v>0</v>
      </c>
      <c r="G84" s="14">
        <v>0</v>
      </c>
      <c r="H84" s="14">
        <v>11</v>
      </c>
      <c r="I84" s="14">
        <v>78</v>
      </c>
      <c r="J84" s="14">
        <v>0</v>
      </c>
      <c r="K84" s="14">
        <v>1</v>
      </c>
      <c r="L84" s="14">
        <v>0</v>
      </c>
      <c r="M84" s="14">
        <v>0</v>
      </c>
      <c r="N84" s="14">
        <v>5</v>
      </c>
      <c r="O84" s="14">
        <v>0</v>
      </c>
      <c r="P84" s="23">
        <v>114</v>
      </c>
    </row>
    <row r="85" spans="1:16" x14ac:dyDescent="0.25">
      <c r="A85" s="181" t="s">
        <v>467</v>
      </c>
      <c r="B85" s="182"/>
      <c r="C85" s="25">
        <v>1461</v>
      </c>
      <c r="D85" s="25">
        <v>1313</v>
      </c>
      <c r="E85" s="26">
        <v>0.112718964204113</v>
      </c>
      <c r="F85" s="25">
        <v>8</v>
      </c>
      <c r="G85" s="25">
        <v>8</v>
      </c>
      <c r="H85" s="25">
        <v>580</v>
      </c>
      <c r="I85" s="25">
        <v>364</v>
      </c>
      <c r="J85" s="25">
        <v>0</v>
      </c>
      <c r="K85" s="25">
        <v>0</v>
      </c>
      <c r="L85" s="25">
        <v>0</v>
      </c>
      <c r="M85" s="25">
        <v>0</v>
      </c>
      <c r="N85" s="25">
        <v>3</v>
      </c>
      <c r="O85" s="25">
        <v>0</v>
      </c>
      <c r="P85" s="27">
        <v>324</v>
      </c>
    </row>
    <row r="86" spans="1:16" x14ac:dyDescent="0.25">
      <c r="A86" s="28" t="s">
        <v>468</v>
      </c>
      <c r="B86" s="28" t="s">
        <v>469</v>
      </c>
      <c r="C86" s="14">
        <v>1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1</v>
      </c>
      <c r="E88" s="29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193</v>
      </c>
      <c r="D89" s="14">
        <v>142</v>
      </c>
      <c r="E89" s="29">
        <v>0.35915492957746498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3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27</v>
      </c>
      <c r="D91" s="14">
        <v>33</v>
      </c>
      <c r="E91" s="29">
        <v>-0.18181818181818199</v>
      </c>
      <c r="F91" s="14">
        <v>0</v>
      </c>
      <c r="G91" s="14">
        <v>0</v>
      </c>
      <c r="H91" s="14">
        <v>3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3">
        <v>2</v>
      </c>
    </row>
    <row r="92" spans="1:16" x14ac:dyDescent="0.25">
      <c r="A92" s="28" t="s">
        <v>480</v>
      </c>
      <c r="B92" s="28" t="s">
        <v>481</v>
      </c>
      <c r="C92" s="14">
        <v>506</v>
      </c>
      <c r="D92" s="14">
        <v>362</v>
      </c>
      <c r="E92" s="29">
        <v>0.39779005524861899</v>
      </c>
      <c r="F92" s="14">
        <v>5</v>
      </c>
      <c r="G92" s="14">
        <v>7</v>
      </c>
      <c r="H92" s="14">
        <v>112</v>
      </c>
      <c r="I92" s="14">
        <v>152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147</v>
      </c>
    </row>
    <row r="93" spans="1:16" x14ac:dyDescent="0.25">
      <c r="A93" s="28" t="s">
        <v>482</v>
      </c>
      <c r="B93" s="28" t="s">
        <v>483</v>
      </c>
      <c r="C93" s="14">
        <v>66</v>
      </c>
      <c r="D93" s="14">
        <v>53</v>
      </c>
      <c r="E93" s="29">
        <v>0.245283018867925</v>
      </c>
      <c r="F93" s="14">
        <v>0</v>
      </c>
      <c r="G93" s="14">
        <v>0</v>
      </c>
      <c r="H93" s="14">
        <v>8</v>
      </c>
      <c r="I93" s="14">
        <v>11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6</v>
      </c>
    </row>
    <row r="94" spans="1:16" x14ac:dyDescent="0.25">
      <c r="A94" s="28" t="s">
        <v>484</v>
      </c>
      <c r="B94" s="28" t="s">
        <v>485</v>
      </c>
      <c r="C94" s="14">
        <v>653</v>
      </c>
      <c r="D94" s="14">
        <v>698</v>
      </c>
      <c r="E94" s="29">
        <v>-6.4469914040114595E-2</v>
      </c>
      <c r="F94" s="14">
        <v>0</v>
      </c>
      <c r="G94" s="14">
        <v>0</v>
      </c>
      <c r="H94" s="14">
        <v>456</v>
      </c>
      <c r="I94" s="14">
        <v>198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168</v>
      </c>
    </row>
    <row r="95" spans="1:16" ht="22.5" x14ac:dyDescent="0.25">
      <c r="A95" s="28" t="s">
        <v>486</v>
      </c>
      <c r="B95" s="28" t="s">
        <v>487</v>
      </c>
      <c r="C95" s="14">
        <v>12</v>
      </c>
      <c r="D95" s="14">
        <v>24</v>
      </c>
      <c r="E95" s="29">
        <v>-0.5</v>
      </c>
      <c r="F95" s="14">
        <v>3</v>
      </c>
      <c r="G95" s="14">
        <v>1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1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490</v>
      </c>
      <c r="B97" s="182"/>
      <c r="C97" s="25">
        <v>16687</v>
      </c>
      <c r="D97" s="25">
        <v>16271</v>
      </c>
      <c r="E97" s="26">
        <v>2.55669596214123E-2</v>
      </c>
      <c r="F97" s="25">
        <v>798</v>
      </c>
      <c r="G97" s="25">
        <v>626</v>
      </c>
      <c r="H97" s="25">
        <v>4749</v>
      </c>
      <c r="I97" s="25">
        <v>3604</v>
      </c>
      <c r="J97" s="25">
        <v>8</v>
      </c>
      <c r="K97" s="25">
        <v>5</v>
      </c>
      <c r="L97" s="25">
        <v>2</v>
      </c>
      <c r="M97" s="25">
        <v>2</v>
      </c>
      <c r="N97" s="25">
        <v>77</v>
      </c>
      <c r="O97" s="25">
        <v>240</v>
      </c>
      <c r="P97" s="27">
        <v>2738</v>
      </c>
    </row>
    <row r="98" spans="1:16" x14ac:dyDescent="0.25">
      <c r="A98" s="28" t="s">
        <v>491</v>
      </c>
      <c r="B98" s="28" t="s">
        <v>492</v>
      </c>
      <c r="C98" s="14">
        <v>2736</v>
      </c>
      <c r="D98" s="14">
        <v>2556</v>
      </c>
      <c r="E98" s="29">
        <v>7.0422535211267595E-2</v>
      </c>
      <c r="F98" s="14">
        <v>342</v>
      </c>
      <c r="G98" s="14">
        <v>289</v>
      </c>
      <c r="H98" s="14">
        <v>894</v>
      </c>
      <c r="I98" s="14">
        <v>674</v>
      </c>
      <c r="J98" s="14">
        <v>0</v>
      </c>
      <c r="K98" s="14">
        <v>0</v>
      </c>
      <c r="L98" s="14">
        <v>1</v>
      </c>
      <c r="M98" s="14">
        <v>0</v>
      </c>
      <c r="N98" s="14">
        <v>3</v>
      </c>
      <c r="O98" s="14">
        <v>4</v>
      </c>
      <c r="P98" s="23">
        <v>628</v>
      </c>
    </row>
    <row r="99" spans="1:16" x14ac:dyDescent="0.25">
      <c r="A99" s="28" t="s">
        <v>493</v>
      </c>
      <c r="B99" s="28" t="s">
        <v>494</v>
      </c>
      <c r="C99" s="14">
        <v>1914</v>
      </c>
      <c r="D99" s="14">
        <v>1791</v>
      </c>
      <c r="E99" s="29">
        <v>6.8676716917922903E-2</v>
      </c>
      <c r="F99" s="14">
        <v>143</v>
      </c>
      <c r="G99" s="14">
        <v>100</v>
      </c>
      <c r="H99" s="14">
        <v>1122</v>
      </c>
      <c r="I99" s="14">
        <v>643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51</v>
      </c>
      <c r="P99" s="23">
        <v>398</v>
      </c>
    </row>
    <row r="100" spans="1:16" ht="33.75" x14ac:dyDescent="0.25">
      <c r="A100" s="28" t="s">
        <v>495</v>
      </c>
      <c r="B100" s="28" t="s">
        <v>496</v>
      </c>
      <c r="C100" s="14">
        <v>174</v>
      </c>
      <c r="D100" s="14">
        <v>166</v>
      </c>
      <c r="E100" s="29">
        <v>4.8192771084337303E-2</v>
      </c>
      <c r="F100" s="14">
        <v>23</v>
      </c>
      <c r="G100" s="14">
        <v>25</v>
      </c>
      <c r="H100" s="14">
        <v>115</v>
      </c>
      <c r="I100" s="14">
        <v>318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20</v>
      </c>
      <c r="P100" s="23">
        <v>246</v>
      </c>
    </row>
    <row r="101" spans="1:16" ht="22.5" x14ac:dyDescent="0.25">
      <c r="A101" s="28" t="s">
        <v>497</v>
      </c>
      <c r="B101" s="28" t="s">
        <v>498</v>
      </c>
      <c r="C101" s="14">
        <v>2164</v>
      </c>
      <c r="D101" s="14">
        <v>2121</v>
      </c>
      <c r="E101" s="29">
        <v>2.0273455917020299E-2</v>
      </c>
      <c r="F101" s="14">
        <v>105</v>
      </c>
      <c r="G101" s="14">
        <v>77</v>
      </c>
      <c r="H101" s="14">
        <v>685</v>
      </c>
      <c r="I101" s="14">
        <v>497</v>
      </c>
      <c r="J101" s="14">
        <v>3</v>
      </c>
      <c r="K101" s="14">
        <v>3</v>
      </c>
      <c r="L101" s="14">
        <v>0</v>
      </c>
      <c r="M101" s="14">
        <v>0</v>
      </c>
      <c r="N101" s="14">
        <v>0</v>
      </c>
      <c r="O101" s="14">
        <v>153</v>
      </c>
      <c r="P101" s="23">
        <v>325</v>
      </c>
    </row>
    <row r="102" spans="1:16" x14ac:dyDescent="0.25">
      <c r="A102" s="28" t="s">
        <v>499</v>
      </c>
      <c r="B102" s="28" t="s">
        <v>500</v>
      </c>
      <c r="C102" s="14">
        <v>152</v>
      </c>
      <c r="D102" s="14">
        <v>158</v>
      </c>
      <c r="E102" s="29">
        <v>-3.7974683544303799E-2</v>
      </c>
      <c r="F102" s="14">
        <v>1</v>
      </c>
      <c r="G102" s="14">
        <v>0</v>
      </c>
      <c r="H102" s="14">
        <v>25</v>
      </c>
      <c r="I102" s="14">
        <v>15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2</v>
      </c>
      <c r="P102" s="23">
        <v>5</v>
      </c>
    </row>
    <row r="103" spans="1:16" ht="22.5" x14ac:dyDescent="0.25">
      <c r="A103" s="28" t="s">
        <v>501</v>
      </c>
      <c r="B103" s="28" t="s">
        <v>502</v>
      </c>
      <c r="C103" s="14">
        <v>214</v>
      </c>
      <c r="D103" s="14">
        <v>229</v>
      </c>
      <c r="E103" s="29">
        <v>-6.5502183406113496E-2</v>
      </c>
      <c r="F103" s="14">
        <v>14</v>
      </c>
      <c r="G103" s="14">
        <v>12</v>
      </c>
      <c r="H103" s="14">
        <v>53</v>
      </c>
      <c r="I103" s="14">
        <v>46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60</v>
      </c>
    </row>
    <row r="104" spans="1:16" x14ac:dyDescent="0.25">
      <c r="A104" s="28" t="s">
        <v>503</v>
      </c>
      <c r="B104" s="28" t="s">
        <v>504</v>
      </c>
      <c r="C104" s="14">
        <v>614</v>
      </c>
      <c r="D104" s="14">
        <v>696</v>
      </c>
      <c r="E104" s="29">
        <v>-0.117816091954023</v>
      </c>
      <c r="F104" s="14">
        <v>2</v>
      </c>
      <c r="G104" s="14">
        <v>2</v>
      </c>
      <c r="H104" s="14">
        <v>39</v>
      </c>
      <c r="I104" s="14">
        <v>10</v>
      </c>
      <c r="J104" s="14">
        <v>1</v>
      </c>
      <c r="K104" s="14">
        <v>1</v>
      </c>
      <c r="L104" s="14">
        <v>0</v>
      </c>
      <c r="M104" s="14">
        <v>0</v>
      </c>
      <c r="N104" s="14">
        <v>1</v>
      </c>
      <c r="O104" s="14">
        <v>1</v>
      </c>
      <c r="P104" s="23">
        <v>7</v>
      </c>
    </row>
    <row r="105" spans="1:16" x14ac:dyDescent="0.25">
      <c r="A105" s="28" t="s">
        <v>505</v>
      </c>
      <c r="B105" s="28" t="s">
        <v>506</v>
      </c>
      <c r="C105" s="14">
        <v>4105</v>
      </c>
      <c r="D105" s="14">
        <v>3911</v>
      </c>
      <c r="E105" s="29">
        <v>4.9603681922781903E-2</v>
      </c>
      <c r="F105" s="14">
        <v>52</v>
      </c>
      <c r="G105" s="14">
        <v>43</v>
      </c>
      <c r="H105" s="14">
        <v>1030</v>
      </c>
      <c r="I105" s="14">
        <v>714</v>
      </c>
      <c r="J105" s="14">
        <v>2</v>
      </c>
      <c r="K105" s="14">
        <v>0</v>
      </c>
      <c r="L105" s="14">
        <v>0</v>
      </c>
      <c r="M105" s="14">
        <v>0</v>
      </c>
      <c r="N105" s="14">
        <v>49</v>
      </c>
      <c r="O105" s="14">
        <v>6</v>
      </c>
      <c r="P105" s="23">
        <v>410</v>
      </c>
    </row>
    <row r="106" spans="1:16" ht="22.5" x14ac:dyDescent="0.25">
      <c r="A106" s="28" t="s">
        <v>507</v>
      </c>
      <c r="B106" s="28" t="s">
        <v>508</v>
      </c>
      <c r="C106" s="14">
        <v>1702</v>
      </c>
      <c r="D106" s="14">
        <v>1743</v>
      </c>
      <c r="E106" s="29">
        <v>-2.3522662076878899E-2</v>
      </c>
      <c r="F106" s="14">
        <v>18</v>
      </c>
      <c r="G106" s="14">
        <v>11</v>
      </c>
      <c r="H106" s="14">
        <v>240</v>
      </c>
      <c r="I106" s="14">
        <v>171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0</v>
      </c>
      <c r="P106" s="23">
        <v>129</v>
      </c>
    </row>
    <row r="107" spans="1:16" ht="22.5" x14ac:dyDescent="0.25">
      <c r="A107" s="28" t="s">
        <v>509</v>
      </c>
      <c r="B107" s="28" t="s">
        <v>510</v>
      </c>
      <c r="C107" s="14">
        <v>68</v>
      </c>
      <c r="D107" s="14">
        <v>101</v>
      </c>
      <c r="E107" s="29">
        <v>-0.32673267326732702</v>
      </c>
      <c r="F107" s="14">
        <v>2</v>
      </c>
      <c r="G107" s="14">
        <v>2</v>
      </c>
      <c r="H107" s="14">
        <v>13</v>
      </c>
      <c r="I107" s="14">
        <v>29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51</v>
      </c>
    </row>
    <row r="108" spans="1:16" x14ac:dyDescent="0.25">
      <c r="A108" s="28" t="s">
        <v>511</v>
      </c>
      <c r="B108" s="28" t="s">
        <v>512</v>
      </c>
      <c r="C108" s="14">
        <v>32</v>
      </c>
      <c r="D108" s="14">
        <v>23</v>
      </c>
      <c r="E108" s="29">
        <v>0.39130434782608697</v>
      </c>
      <c r="F108" s="14">
        <v>0</v>
      </c>
      <c r="G108" s="14">
        <v>0</v>
      </c>
      <c r="H108" s="14">
        <v>19</v>
      </c>
      <c r="I108" s="14">
        <v>11</v>
      </c>
      <c r="J108" s="14">
        <v>0</v>
      </c>
      <c r="K108" s="14">
        <v>0</v>
      </c>
      <c r="L108" s="14">
        <v>0</v>
      </c>
      <c r="M108" s="14">
        <v>0</v>
      </c>
      <c r="N108" s="14">
        <v>8</v>
      </c>
      <c r="O108" s="14">
        <v>0</v>
      </c>
      <c r="P108" s="23">
        <v>7</v>
      </c>
    </row>
    <row r="109" spans="1:16" x14ac:dyDescent="0.25">
      <c r="A109" s="28" t="s">
        <v>513</v>
      </c>
      <c r="B109" s="28" t="s">
        <v>514</v>
      </c>
      <c r="C109" s="14">
        <v>11</v>
      </c>
      <c r="D109" s="14">
        <v>15</v>
      </c>
      <c r="E109" s="29">
        <v>-0.266666666666667</v>
      </c>
      <c r="F109" s="14">
        <v>0</v>
      </c>
      <c r="G109" s="14">
        <v>0</v>
      </c>
      <c r="H109" s="14">
        <v>14</v>
      </c>
      <c r="I109" s="14">
        <v>13</v>
      </c>
      <c r="J109" s="14">
        <v>0</v>
      </c>
      <c r="K109" s="14">
        <v>0</v>
      </c>
      <c r="L109" s="14">
        <v>0</v>
      </c>
      <c r="M109" s="14">
        <v>0</v>
      </c>
      <c r="N109" s="14">
        <v>3</v>
      </c>
      <c r="O109" s="14">
        <v>0</v>
      </c>
      <c r="P109" s="23">
        <v>11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2</v>
      </c>
      <c r="E110" s="29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2536</v>
      </c>
      <c r="D111" s="14">
        <v>2536</v>
      </c>
      <c r="E111" s="29">
        <v>0</v>
      </c>
      <c r="F111" s="14">
        <v>78</v>
      </c>
      <c r="G111" s="14">
        <v>53</v>
      </c>
      <c r="H111" s="14">
        <v>343</v>
      </c>
      <c r="I111" s="14">
        <v>286</v>
      </c>
      <c r="J111" s="14">
        <v>2</v>
      </c>
      <c r="K111" s="14">
        <v>0</v>
      </c>
      <c r="L111" s="14">
        <v>1</v>
      </c>
      <c r="M111" s="14">
        <v>2</v>
      </c>
      <c r="N111" s="14">
        <v>0</v>
      </c>
      <c r="O111" s="14">
        <v>2</v>
      </c>
      <c r="P111" s="23">
        <v>317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13</v>
      </c>
      <c r="D114" s="14">
        <v>13</v>
      </c>
      <c r="E114" s="29">
        <v>0</v>
      </c>
      <c r="F114" s="14">
        <v>0</v>
      </c>
      <c r="G114" s="14">
        <v>0</v>
      </c>
      <c r="H114" s="14">
        <v>5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17</v>
      </c>
      <c r="D115" s="14">
        <v>15</v>
      </c>
      <c r="E115" s="29">
        <v>0.133333333333333</v>
      </c>
      <c r="F115" s="14">
        <v>0</v>
      </c>
      <c r="G115" s="14">
        <v>0</v>
      </c>
      <c r="H115" s="14">
        <v>4</v>
      </c>
      <c r="I115" s="14">
        <v>6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2.5" x14ac:dyDescent="0.25">
      <c r="A116" s="28" t="s">
        <v>527</v>
      </c>
      <c r="B116" s="28" t="s">
        <v>528</v>
      </c>
      <c r="C116" s="14">
        <v>6</v>
      </c>
      <c r="D116" s="14">
        <v>2</v>
      </c>
      <c r="E116" s="29">
        <v>2</v>
      </c>
      <c r="F116" s="14">
        <v>0</v>
      </c>
      <c r="G116" s="14">
        <v>0</v>
      </c>
      <c r="H116" s="14">
        <v>1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3</v>
      </c>
    </row>
    <row r="117" spans="1:16" ht="22.5" x14ac:dyDescent="0.25">
      <c r="A117" s="28" t="s">
        <v>529</v>
      </c>
      <c r="B117" s="28" t="s">
        <v>530</v>
      </c>
      <c r="C117" s="14">
        <v>2</v>
      </c>
      <c r="D117" s="14">
        <v>0</v>
      </c>
      <c r="E117" s="29">
        <v>0</v>
      </c>
      <c r="F117" s="14">
        <v>0</v>
      </c>
      <c r="G117" s="14">
        <v>0</v>
      </c>
      <c r="H117" s="14">
        <v>3</v>
      </c>
      <c r="I117" s="14">
        <v>4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2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7</v>
      </c>
    </row>
    <row r="119" spans="1:16" ht="22.5" x14ac:dyDescent="0.25">
      <c r="A119" s="28" t="s">
        <v>533</v>
      </c>
      <c r="B119" s="28" t="s">
        <v>534</v>
      </c>
      <c r="C119" s="14">
        <v>1</v>
      </c>
      <c r="D119" s="14">
        <v>3</v>
      </c>
      <c r="E119" s="29">
        <v>-0.66666666666666696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8</v>
      </c>
      <c r="D120" s="14">
        <v>4</v>
      </c>
      <c r="E120" s="29">
        <v>1</v>
      </c>
      <c r="F120" s="14">
        <v>0</v>
      </c>
      <c r="G120" s="14">
        <v>0</v>
      </c>
      <c r="H120" s="14">
        <v>3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1</v>
      </c>
    </row>
    <row r="121" spans="1:16" ht="22.5" x14ac:dyDescent="0.25">
      <c r="A121" s="28" t="s">
        <v>537</v>
      </c>
      <c r="B121" s="28" t="s">
        <v>538</v>
      </c>
      <c r="C121" s="14">
        <v>134</v>
      </c>
      <c r="D121" s="14">
        <v>106</v>
      </c>
      <c r="E121" s="29">
        <v>0.26415094339622602</v>
      </c>
      <c r="F121" s="14">
        <v>16</v>
      </c>
      <c r="G121" s="14">
        <v>10</v>
      </c>
      <c r="H121" s="14">
        <v>69</v>
      </c>
      <c r="I121" s="14">
        <v>89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70</v>
      </c>
    </row>
    <row r="122" spans="1:16" x14ac:dyDescent="0.25">
      <c r="A122" s="28" t="s">
        <v>539</v>
      </c>
      <c r="B122" s="28" t="s">
        <v>540</v>
      </c>
      <c r="C122" s="14">
        <v>13</v>
      </c>
      <c r="D122" s="14">
        <v>14</v>
      </c>
      <c r="E122" s="29">
        <v>-7.1428571428571397E-2</v>
      </c>
      <c r="F122" s="14">
        <v>0</v>
      </c>
      <c r="G122" s="14">
        <v>0</v>
      </c>
      <c r="H122" s="14">
        <v>5</v>
      </c>
      <c r="I122" s="14">
        <v>29</v>
      </c>
      <c r="J122" s="14">
        <v>0</v>
      </c>
      <c r="K122" s="14">
        <v>1</v>
      </c>
      <c r="L122" s="14">
        <v>0</v>
      </c>
      <c r="M122" s="14">
        <v>0</v>
      </c>
      <c r="N122" s="14">
        <v>0</v>
      </c>
      <c r="O122" s="14">
        <v>0</v>
      </c>
      <c r="P122" s="23">
        <v>19</v>
      </c>
    </row>
    <row r="123" spans="1:16" x14ac:dyDescent="0.25">
      <c r="A123" s="28" t="s">
        <v>541</v>
      </c>
      <c r="B123" s="28" t="s">
        <v>542</v>
      </c>
      <c r="C123" s="14">
        <v>5</v>
      </c>
      <c r="D123" s="14">
        <v>1</v>
      </c>
      <c r="E123" s="29">
        <v>4</v>
      </c>
      <c r="F123" s="14">
        <v>0</v>
      </c>
      <c r="G123" s="14">
        <v>0</v>
      </c>
      <c r="H123" s="14">
        <v>2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2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1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19</v>
      </c>
      <c r="D126" s="14">
        <v>20</v>
      </c>
      <c r="E126" s="29">
        <v>-0.05</v>
      </c>
      <c r="F126" s="14">
        <v>0</v>
      </c>
      <c r="G126" s="14">
        <v>0</v>
      </c>
      <c r="H126" s="14">
        <v>11</v>
      </c>
      <c r="I126" s="14">
        <v>9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3">
        <v>5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1</v>
      </c>
      <c r="E127" s="29">
        <v>-1</v>
      </c>
      <c r="F127" s="14">
        <v>0</v>
      </c>
      <c r="G127" s="14">
        <v>1</v>
      </c>
      <c r="H127" s="14">
        <v>1</v>
      </c>
      <c r="I127" s="14">
        <v>2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2</v>
      </c>
    </row>
    <row r="128" spans="1:16" ht="22.5" x14ac:dyDescent="0.25">
      <c r="A128" s="28" t="s">
        <v>551</v>
      </c>
      <c r="B128" s="28" t="s">
        <v>552</v>
      </c>
      <c r="C128" s="14">
        <v>43</v>
      </c>
      <c r="D128" s="14">
        <v>34</v>
      </c>
      <c r="E128" s="29">
        <v>0.26470588235294101</v>
      </c>
      <c r="F128" s="14">
        <v>2</v>
      </c>
      <c r="G128" s="14">
        <v>1</v>
      </c>
      <c r="H128" s="14">
        <v>50</v>
      </c>
      <c r="I128" s="14">
        <v>32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33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1</v>
      </c>
      <c r="E129" s="29">
        <v>-1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1</v>
      </c>
      <c r="D130" s="14">
        <v>9</v>
      </c>
      <c r="E130" s="29">
        <v>-0.88888888888888895</v>
      </c>
      <c r="F130" s="14">
        <v>0</v>
      </c>
      <c r="G130" s="14">
        <v>0</v>
      </c>
      <c r="H130" s="14">
        <v>2</v>
      </c>
      <c r="I130" s="14">
        <v>3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3</v>
      </c>
    </row>
    <row r="131" spans="1:16" x14ac:dyDescent="0.25">
      <c r="A131" s="181" t="s">
        <v>557</v>
      </c>
      <c r="B131" s="182"/>
      <c r="C131" s="25">
        <v>37</v>
      </c>
      <c r="D131" s="25">
        <v>41</v>
      </c>
      <c r="E131" s="26">
        <v>-9.7560975609756101E-2</v>
      </c>
      <c r="F131" s="25">
        <v>0</v>
      </c>
      <c r="G131" s="25">
        <v>0</v>
      </c>
      <c r="H131" s="25">
        <v>28</v>
      </c>
      <c r="I131" s="25">
        <v>16</v>
      </c>
      <c r="J131" s="25">
        <v>0</v>
      </c>
      <c r="K131" s="25">
        <v>0</v>
      </c>
      <c r="L131" s="25">
        <v>0</v>
      </c>
      <c r="M131" s="25">
        <v>0</v>
      </c>
      <c r="N131" s="25">
        <v>27</v>
      </c>
      <c r="O131" s="25">
        <v>0</v>
      </c>
      <c r="P131" s="27">
        <v>16</v>
      </c>
    </row>
    <row r="132" spans="1:16" x14ac:dyDescent="0.25">
      <c r="A132" s="28" t="s">
        <v>558</v>
      </c>
      <c r="B132" s="28" t="s">
        <v>559</v>
      </c>
      <c r="C132" s="14">
        <v>11</v>
      </c>
      <c r="D132" s="14">
        <v>11</v>
      </c>
      <c r="E132" s="29">
        <v>0</v>
      </c>
      <c r="F132" s="14">
        <v>0</v>
      </c>
      <c r="G132" s="14">
        <v>0</v>
      </c>
      <c r="H132" s="14">
        <v>14</v>
      </c>
      <c r="I132" s="14">
        <v>9</v>
      </c>
      <c r="J132" s="14">
        <v>0</v>
      </c>
      <c r="K132" s="14">
        <v>0</v>
      </c>
      <c r="L132" s="14">
        <v>0</v>
      </c>
      <c r="M132" s="14">
        <v>0</v>
      </c>
      <c r="N132" s="14">
        <v>10</v>
      </c>
      <c r="O132" s="14">
        <v>0</v>
      </c>
      <c r="P132" s="23">
        <v>12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23</v>
      </c>
      <c r="D134" s="14">
        <v>22</v>
      </c>
      <c r="E134" s="29">
        <v>4.5454545454545497E-2</v>
      </c>
      <c r="F134" s="14">
        <v>0</v>
      </c>
      <c r="G134" s="14">
        <v>0</v>
      </c>
      <c r="H134" s="14">
        <v>13</v>
      </c>
      <c r="I134" s="14">
        <v>7</v>
      </c>
      <c r="J134" s="14">
        <v>0</v>
      </c>
      <c r="K134" s="14">
        <v>0</v>
      </c>
      <c r="L134" s="14">
        <v>0</v>
      </c>
      <c r="M134" s="14">
        <v>0</v>
      </c>
      <c r="N134" s="14">
        <v>11</v>
      </c>
      <c r="O134" s="14">
        <v>0</v>
      </c>
      <c r="P134" s="23">
        <v>3</v>
      </c>
    </row>
    <row r="135" spans="1:16" x14ac:dyDescent="0.25">
      <c r="A135" s="28" t="s">
        <v>564</v>
      </c>
      <c r="B135" s="28" t="s">
        <v>565</v>
      </c>
      <c r="C135" s="14">
        <v>1</v>
      </c>
      <c r="D135" s="14">
        <v>4</v>
      </c>
      <c r="E135" s="29">
        <v>-0.75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3">
        <v>1</v>
      </c>
    </row>
    <row r="136" spans="1:16" x14ac:dyDescent="0.25">
      <c r="A136" s="28" t="s">
        <v>566</v>
      </c>
      <c r="B136" s="28" t="s">
        <v>567</v>
      </c>
      <c r="C136" s="14">
        <v>2</v>
      </c>
      <c r="D136" s="14">
        <v>4</v>
      </c>
      <c r="E136" s="29">
        <v>-0.5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4</v>
      </c>
      <c r="O136" s="14">
        <v>0</v>
      </c>
      <c r="P136" s="23">
        <v>0</v>
      </c>
    </row>
    <row r="137" spans="1:16" x14ac:dyDescent="0.25">
      <c r="A137" s="181" t="s">
        <v>568</v>
      </c>
      <c r="B137" s="182"/>
      <c r="C137" s="25">
        <v>70</v>
      </c>
      <c r="D137" s="25">
        <v>60</v>
      </c>
      <c r="E137" s="26">
        <v>0.16666666666666699</v>
      </c>
      <c r="F137" s="25">
        <v>0</v>
      </c>
      <c r="G137" s="25">
        <v>0</v>
      </c>
      <c r="H137" s="25">
        <v>28</v>
      </c>
      <c r="I137" s="25">
        <v>28</v>
      </c>
      <c r="J137" s="25">
        <v>0</v>
      </c>
      <c r="K137" s="25">
        <v>0</v>
      </c>
      <c r="L137" s="25">
        <v>0</v>
      </c>
      <c r="M137" s="25">
        <v>0</v>
      </c>
      <c r="N137" s="25">
        <v>8</v>
      </c>
      <c r="O137" s="25">
        <v>0</v>
      </c>
      <c r="P137" s="27">
        <v>14</v>
      </c>
    </row>
    <row r="138" spans="1:16" ht="22.5" x14ac:dyDescent="0.25">
      <c r="A138" s="28" t="s">
        <v>569</v>
      </c>
      <c r="B138" s="28" t="s">
        <v>570</v>
      </c>
      <c r="C138" s="14">
        <v>1</v>
      </c>
      <c r="D138" s="14">
        <v>1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0</v>
      </c>
      <c r="D139" s="14">
        <v>1</v>
      </c>
      <c r="E139" s="29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2</v>
      </c>
      <c r="D140" s="14">
        <v>3</v>
      </c>
      <c r="E140" s="29">
        <v>-0.33333333333333298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59</v>
      </c>
      <c r="D142" s="14">
        <v>48</v>
      </c>
      <c r="E142" s="29">
        <v>0.22916666666666699</v>
      </c>
      <c r="F142" s="14">
        <v>0</v>
      </c>
      <c r="G142" s="14">
        <v>0</v>
      </c>
      <c r="H142" s="14">
        <v>21</v>
      </c>
      <c r="I142" s="14">
        <v>21</v>
      </c>
      <c r="J142" s="14">
        <v>0</v>
      </c>
      <c r="K142" s="14">
        <v>0</v>
      </c>
      <c r="L142" s="14">
        <v>0</v>
      </c>
      <c r="M142" s="14">
        <v>0</v>
      </c>
      <c r="N142" s="14">
        <v>7</v>
      </c>
      <c r="O142" s="14">
        <v>0</v>
      </c>
      <c r="P142" s="23">
        <v>9</v>
      </c>
    </row>
    <row r="143" spans="1:16" ht="22.5" x14ac:dyDescent="0.25">
      <c r="A143" s="28" t="s">
        <v>579</v>
      </c>
      <c r="B143" s="28" t="s">
        <v>580</v>
      </c>
      <c r="C143" s="14">
        <v>8</v>
      </c>
      <c r="D143" s="14">
        <v>7</v>
      </c>
      <c r="E143" s="29">
        <v>0.14285714285714299</v>
      </c>
      <c r="F143" s="14">
        <v>0</v>
      </c>
      <c r="G143" s="14">
        <v>0</v>
      </c>
      <c r="H143" s="14">
        <v>7</v>
      </c>
      <c r="I143" s="14">
        <v>7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5</v>
      </c>
    </row>
    <row r="144" spans="1:16" x14ac:dyDescent="0.25">
      <c r="A144" s="181" t="s">
        <v>581</v>
      </c>
      <c r="B144" s="182"/>
      <c r="C144" s="25">
        <v>11</v>
      </c>
      <c r="D144" s="25">
        <v>3</v>
      </c>
      <c r="E144" s="26">
        <v>2.6666666666666701</v>
      </c>
      <c r="F144" s="25">
        <v>0</v>
      </c>
      <c r="G144" s="25">
        <v>0</v>
      </c>
      <c r="H144" s="25">
        <v>2</v>
      </c>
      <c r="I144" s="25">
        <v>2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2</v>
      </c>
    </row>
    <row r="145" spans="1:16" ht="22.5" x14ac:dyDescent="0.25">
      <c r="A145" s="28" t="s">
        <v>582</v>
      </c>
      <c r="B145" s="28" t="s">
        <v>583</v>
      </c>
      <c r="C145" s="14">
        <v>10</v>
      </c>
      <c r="D145" s="14">
        <v>2</v>
      </c>
      <c r="E145" s="29">
        <v>4</v>
      </c>
      <c r="F145" s="14">
        <v>0</v>
      </c>
      <c r="G145" s="14">
        <v>0</v>
      </c>
      <c r="H145" s="14">
        <v>2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2</v>
      </c>
    </row>
    <row r="146" spans="1:16" ht="22.5" x14ac:dyDescent="0.25">
      <c r="A146" s="28" t="s">
        <v>584</v>
      </c>
      <c r="B146" s="28" t="s">
        <v>585</v>
      </c>
      <c r="C146" s="14">
        <v>1</v>
      </c>
      <c r="D146" s="14">
        <v>1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586</v>
      </c>
      <c r="B147" s="182"/>
      <c r="C147" s="25">
        <v>184</v>
      </c>
      <c r="D147" s="25">
        <v>191</v>
      </c>
      <c r="E147" s="26">
        <v>-3.6649214659685903E-2</v>
      </c>
      <c r="F147" s="25">
        <v>0</v>
      </c>
      <c r="G147" s="25">
        <v>0</v>
      </c>
      <c r="H147" s="25">
        <v>77</v>
      </c>
      <c r="I147" s="25">
        <v>42</v>
      </c>
      <c r="J147" s="25">
        <v>0</v>
      </c>
      <c r="K147" s="25">
        <v>0</v>
      </c>
      <c r="L147" s="25">
        <v>0</v>
      </c>
      <c r="M147" s="25">
        <v>0</v>
      </c>
      <c r="N147" s="25">
        <v>110</v>
      </c>
      <c r="O147" s="25">
        <v>0</v>
      </c>
      <c r="P147" s="27">
        <v>55</v>
      </c>
    </row>
    <row r="148" spans="1:16" ht="22.5" x14ac:dyDescent="0.25">
      <c r="A148" s="28" t="s">
        <v>587</v>
      </c>
      <c r="B148" s="28" t="s">
        <v>588</v>
      </c>
      <c r="C148" s="14">
        <v>21</v>
      </c>
      <c r="D148" s="14">
        <v>20</v>
      </c>
      <c r="E148" s="29">
        <v>0.05</v>
      </c>
      <c r="F148" s="14">
        <v>0</v>
      </c>
      <c r="G148" s="14">
        <v>0</v>
      </c>
      <c r="H148" s="14">
        <v>13</v>
      </c>
      <c r="I148" s="14">
        <v>10</v>
      </c>
      <c r="J148" s="14">
        <v>0</v>
      </c>
      <c r="K148" s="14">
        <v>0</v>
      </c>
      <c r="L148" s="14">
        <v>0</v>
      </c>
      <c r="M148" s="14">
        <v>0</v>
      </c>
      <c r="N148" s="14">
        <v>14</v>
      </c>
      <c r="O148" s="14">
        <v>0</v>
      </c>
      <c r="P148" s="23">
        <v>13</v>
      </c>
    </row>
    <row r="149" spans="1:16" x14ac:dyDescent="0.25">
      <c r="A149" s="28" t="s">
        <v>589</v>
      </c>
      <c r="B149" s="28" t="s">
        <v>590</v>
      </c>
      <c r="C149" s="14">
        <v>18</v>
      </c>
      <c r="D149" s="14">
        <v>22</v>
      </c>
      <c r="E149" s="29">
        <v>-0.18181818181818199</v>
      </c>
      <c r="F149" s="14">
        <v>0</v>
      </c>
      <c r="G149" s="14">
        <v>0</v>
      </c>
      <c r="H149" s="14">
        <v>5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11</v>
      </c>
      <c r="O149" s="14">
        <v>0</v>
      </c>
      <c r="P149" s="23">
        <v>1</v>
      </c>
    </row>
    <row r="150" spans="1:16" ht="22.5" x14ac:dyDescent="0.25">
      <c r="A150" s="28" t="s">
        <v>591</v>
      </c>
      <c r="B150" s="28" t="s">
        <v>592</v>
      </c>
      <c r="C150" s="14">
        <v>6</v>
      </c>
      <c r="D150" s="14">
        <v>4</v>
      </c>
      <c r="E150" s="29">
        <v>0.5</v>
      </c>
      <c r="F150" s="14">
        <v>0</v>
      </c>
      <c r="G150" s="14">
        <v>0</v>
      </c>
      <c r="H150" s="14">
        <v>1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4</v>
      </c>
      <c r="D151" s="14">
        <v>16</v>
      </c>
      <c r="E151" s="29">
        <v>-0.75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23</v>
      </c>
      <c r="O151" s="14">
        <v>0</v>
      </c>
      <c r="P151" s="23">
        <v>1</v>
      </c>
    </row>
    <row r="152" spans="1:16" ht="33.75" x14ac:dyDescent="0.25">
      <c r="A152" s="28" t="s">
        <v>595</v>
      </c>
      <c r="B152" s="28" t="s">
        <v>596</v>
      </c>
      <c r="C152" s="14">
        <v>1</v>
      </c>
      <c r="D152" s="14">
        <v>2</v>
      </c>
      <c r="E152" s="29">
        <v>-0.5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4</v>
      </c>
      <c r="D153" s="14">
        <v>3</v>
      </c>
      <c r="E153" s="29">
        <v>0.33333333333333298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1</v>
      </c>
    </row>
    <row r="154" spans="1:16" x14ac:dyDescent="0.25">
      <c r="A154" s="28" t="s">
        <v>599</v>
      </c>
      <c r="B154" s="28" t="s">
        <v>600</v>
      </c>
      <c r="C154" s="14">
        <v>43</v>
      </c>
      <c r="D154" s="14">
        <v>38</v>
      </c>
      <c r="E154" s="29">
        <v>0.13157894736842099</v>
      </c>
      <c r="F154" s="14">
        <v>0</v>
      </c>
      <c r="G154" s="14">
        <v>0</v>
      </c>
      <c r="H154" s="14">
        <v>18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35</v>
      </c>
      <c r="O154" s="14">
        <v>0</v>
      </c>
      <c r="P154" s="23">
        <v>10</v>
      </c>
    </row>
    <row r="155" spans="1:16" ht="22.5" x14ac:dyDescent="0.25">
      <c r="A155" s="28" t="s">
        <v>601</v>
      </c>
      <c r="B155" s="28" t="s">
        <v>602</v>
      </c>
      <c r="C155" s="14">
        <v>87</v>
      </c>
      <c r="D155" s="14">
        <v>86</v>
      </c>
      <c r="E155" s="29">
        <v>1.16279069767442E-2</v>
      </c>
      <c r="F155" s="14">
        <v>0</v>
      </c>
      <c r="G155" s="14">
        <v>0</v>
      </c>
      <c r="H155" s="14">
        <v>38</v>
      </c>
      <c r="I155" s="14">
        <v>20</v>
      </c>
      <c r="J155" s="14">
        <v>0</v>
      </c>
      <c r="K155" s="14">
        <v>0</v>
      </c>
      <c r="L155" s="14">
        <v>0</v>
      </c>
      <c r="M155" s="14">
        <v>0</v>
      </c>
      <c r="N155" s="14">
        <v>26</v>
      </c>
      <c r="O155" s="14">
        <v>0</v>
      </c>
      <c r="P155" s="23">
        <v>29</v>
      </c>
    </row>
    <row r="156" spans="1:16" x14ac:dyDescent="0.25">
      <c r="A156" s="181" t="s">
        <v>603</v>
      </c>
      <c r="B156" s="182"/>
      <c r="C156" s="25">
        <v>374</v>
      </c>
      <c r="D156" s="25">
        <v>389</v>
      </c>
      <c r="E156" s="26">
        <v>-3.8560411311053998E-2</v>
      </c>
      <c r="F156" s="25">
        <v>0</v>
      </c>
      <c r="G156" s="25">
        <v>0</v>
      </c>
      <c r="H156" s="25">
        <v>17</v>
      </c>
      <c r="I156" s="25">
        <v>5</v>
      </c>
      <c r="J156" s="25">
        <v>0</v>
      </c>
      <c r="K156" s="25">
        <v>4</v>
      </c>
      <c r="L156" s="25">
        <v>0</v>
      </c>
      <c r="M156" s="25">
        <v>0</v>
      </c>
      <c r="N156" s="25">
        <v>223</v>
      </c>
      <c r="O156" s="25">
        <v>2</v>
      </c>
      <c r="P156" s="27">
        <v>8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1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129</v>
      </c>
      <c r="D161" s="14">
        <v>84</v>
      </c>
      <c r="E161" s="29">
        <v>0.53571428571428603</v>
      </c>
      <c r="F161" s="14">
        <v>0</v>
      </c>
      <c r="G161" s="14">
        <v>0</v>
      </c>
      <c r="H161" s="14">
        <v>5</v>
      </c>
      <c r="I161" s="14">
        <v>1</v>
      </c>
      <c r="J161" s="14">
        <v>0</v>
      </c>
      <c r="K161" s="14">
        <v>4</v>
      </c>
      <c r="L161" s="14">
        <v>0</v>
      </c>
      <c r="M161" s="14">
        <v>0</v>
      </c>
      <c r="N161" s="14">
        <v>0</v>
      </c>
      <c r="O161" s="14">
        <v>0</v>
      </c>
      <c r="P161" s="23">
        <v>5</v>
      </c>
    </row>
    <row r="162" spans="1:16" x14ac:dyDescent="0.25">
      <c r="A162" s="28" t="s">
        <v>614</v>
      </c>
      <c r="B162" s="28" t="s">
        <v>615</v>
      </c>
      <c r="C162" s="14">
        <v>66</v>
      </c>
      <c r="D162" s="14">
        <v>58</v>
      </c>
      <c r="E162" s="29">
        <v>0.13793103448275901</v>
      </c>
      <c r="F162" s="14">
        <v>0</v>
      </c>
      <c r="G162" s="14">
        <v>0</v>
      </c>
      <c r="H162" s="14">
        <v>3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222</v>
      </c>
      <c r="O162" s="14">
        <v>2</v>
      </c>
      <c r="P162" s="23">
        <v>3</v>
      </c>
    </row>
    <row r="163" spans="1:16" ht="22.5" x14ac:dyDescent="0.25">
      <c r="A163" s="28" t="s">
        <v>616</v>
      </c>
      <c r="B163" s="28" t="s">
        <v>617</v>
      </c>
      <c r="C163" s="14">
        <v>14</v>
      </c>
      <c r="D163" s="14">
        <v>21</v>
      </c>
      <c r="E163" s="29">
        <v>-0.33333333333333298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74</v>
      </c>
      <c r="D164" s="14">
        <v>68</v>
      </c>
      <c r="E164" s="29">
        <v>8.8235294117647106E-2</v>
      </c>
      <c r="F164" s="14">
        <v>0</v>
      </c>
      <c r="G164" s="14">
        <v>0</v>
      </c>
      <c r="H164" s="14">
        <v>2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91</v>
      </c>
      <c r="D165" s="14">
        <v>158</v>
      </c>
      <c r="E165" s="29">
        <v>-0.424050632911392</v>
      </c>
      <c r="F165" s="14">
        <v>0</v>
      </c>
      <c r="G165" s="14">
        <v>0</v>
      </c>
      <c r="H165" s="14">
        <v>7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622</v>
      </c>
      <c r="B166" s="182"/>
      <c r="C166" s="25">
        <v>1184</v>
      </c>
      <c r="D166" s="25">
        <v>929</v>
      </c>
      <c r="E166" s="26">
        <v>0.27448869752422</v>
      </c>
      <c r="F166" s="25">
        <v>55</v>
      </c>
      <c r="G166" s="25">
        <v>39</v>
      </c>
      <c r="H166" s="25">
        <v>756</v>
      </c>
      <c r="I166" s="25">
        <v>413</v>
      </c>
      <c r="J166" s="25">
        <v>7</v>
      </c>
      <c r="K166" s="25">
        <v>4</v>
      </c>
      <c r="L166" s="25">
        <v>0</v>
      </c>
      <c r="M166" s="25">
        <v>0</v>
      </c>
      <c r="N166" s="25">
        <v>18</v>
      </c>
      <c r="O166" s="25">
        <v>133</v>
      </c>
      <c r="P166" s="27">
        <v>476</v>
      </c>
    </row>
    <row r="167" spans="1:16" ht="22.5" x14ac:dyDescent="0.25">
      <c r="A167" s="28" t="s">
        <v>623</v>
      </c>
      <c r="B167" s="28" t="s">
        <v>624</v>
      </c>
      <c r="C167" s="14">
        <v>32</v>
      </c>
      <c r="D167" s="14">
        <v>36</v>
      </c>
      <c r="E167" s="29">
        <v>-0.11111111111111099</v>
      </c>
      <c r="F167" s="14">
        <v>0</v>
      </c>
      <c r="G167" s="14">
        <v>0</v>
      </c>
      <c r="H167" s="14">
        <v>9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9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1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1</v>
      </c>
      <c r="E169" s="29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451</v>
      </c>
      <c r="D173" s="14">
        <v>344</v>
      </c>
      <c r="E173" s="29">
        <v>0.31104651162790697</v>
      </c>
      <c r="F173" s="14">
        <v>9</v>
      </c>
      <c r="G173" s="14">
        <v>5</v>
      </c>
      <c r="H173" s="14">
        <v>307</v>
      </c>
      <c r="I173" s="14">
        <v>144</v>
      </c>
      <c r="J173" s="14">
        <v>6</v>
      </c>
      <c r="K173" s="14">
        <v>3</v>
      </c>
      <c r="L173" s="14">
        <v>0</v>
      </c>
      <c r="M173" s="14">
        <v>0</v>
      </c>
      <c r="N173" s="14">
        <v>14</v>
      </c>
      <c r="O173" s="14">
        <v>64</v>
      </c>
      <c r="P173" s="23">
        <v>197</v>
      </c>
    </row>
    <row r="174" spans="1:16" ht="22.5" x14ac:dyDescent="0.25">
      <c r="A174" s="28" t="s">
        <v>637</v>
      </c>
      <c r="B174" s="28" t="s">
        <v>638</v>
      </c>
      <c r="C174" s="14">
        <v>644</v>
      </c>
      <c r="D174" s="14">
        <v>483</v>
      </c>
      <c r="E174" s="29">
        <v>0.33333333333333298</v>
      </c>
      <c r="F174" s="14">
        <v>46</v>
      </c>
      <c r="G174" s="14">
        <v>34</v>
      </c>
      <c r="H174" s="14">
        <v>399</v>
      </c>
      <c r="I174" s="14">
        <v>239</v>
      </c>
      <c r="J174" s="14">
        <v>1</v>
      </c>
      <c r="K174" s="14">
        <v>0</v>
      </c>
      <c r="L174" s="14">
        <v>0</v>
      </c>
      <c r="M174" s="14">
        <v>0</v>
      </c>
      <c r="N174" s="14">
        <v>2</v>
      </c>
      <c r="O174" s="14">
        <v>57</v>
      </c>
      <c r="P174" s="23">
        <v>268</v>
      </c>
    </row>
    <row r="175" spans="1:16" x14ac:dyDescent="0.25">
      <c r="A175" s="28" t="s">
        <v>639</v>
      </c>
      <c r="B175" s="28" t="s">
        <v>640</v>
      </c>
      <c r="C175" s="14">
        <v>57</v>
      </c>
      <c r="D175" s="14">
        <v>61</v>
      </c>
      <c r="E175" s="29">
        <v>-6.5573770491803296E-2</v>
      </c>
      <c r="F175" s="14">
        <v>0</v>
      </c>
      <c r="G175" s="14">
        <v>0</v>
      </c>
      <c r="H175" s="14">
        <v>41</v>
      </c>
      <c r="I175" s="14">
        <v>25</v>
      </c>
      <c r="J175" s="14">
        <v>0</v>
      </c>
      <c r="K175" s="14">
        <v>1</v>
      </c>
      <c r="L175" s="14">
        <v>0</v>
      </c>
      <c r="M175" s="14">
        <v>0</v>
      </c>
      <c r="N175" s="14">
        <v>2</v>
      </c>
      <c r="O175" s="14">
        <v>12</v>
      </c>
      <c r="P175" s="23">
        <v>2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2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645</v>
      </c>
      <c r="B178" s="182"/>
      <c r="C178" s="25">
        <v>1368</v>
      </c>
      <c r="D178" s="25">
        <v>1436</v>
      </c>
      <c r="E178" s="26">
        <v>-4.73537604456825E-2</v>
      </c>
      <c r="F178" s="25">
        <v>5065</v>
      </c>
      <c r="G178" s="25">
        <v>3813</v>
      </c>
      <c r="H178" s="25">
        <v>794</v>
      </c>
      <c r="I178" s="25">
        <v>796</v>
      </c>
      <c r="J178" s="25">
        <v>0</v>
      </c>
      <c r="K178" s="25">
        <v>0</v>
      </c>
      <c r="L178" s="25">
        <v>1</v>
      </c>
      <c r="M178" s="25">
        <v>0</v>
      </c>
      <c r="N178" s="25">
        <v>102</v>
      </c>
      <c r="O178" s="25">
        <v>2</v>
      </c>
      <c r="P178" s="27">
        <v>5560</v>
      </c>
    </row>
    <row r="179" spans="1:16" ht="22.5" x14ac:dyDescent="0.25">
      <c r="A179" s="28" t="s">
        <v>646</v>
      </c>
      <c r="B179" s="28" t="s">
        <v>647</v>
      </c>
      <c r="C179" s="14">
        <v>32</v>
      </c>
      <c r="D179" s="14">
        <v>54</v>
      </c>
      <c r="E179" s="29">
        <v>-0.407407407407407</v>
      </c>
      <c r="F179" s="14">
        <v>38</v>
      </c>
      <c r="G179" s="14">
        <v>29</v>
      </c>
      <c r="H179" s="14">
        <v>12</v>
      </c>
      <c r="I179" s="14">
        <v>9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3">
        <v>44</v>
      </c>
    </row>
    <row r="180" spans="1:16" ht="22.5" x14ac:dyDescent="0.25">
      <c r="A180" s="28" t="s">
        <v>648</v>
      </c>
      <c r="B180" s="28" t="s">
        <v>649</v>
      </c>
      <c r="C180" s="14">
        <v>654</v>
      </c>
      <c r="D180" s="14">
        <v>744</v>
      </c>
      <c r="E180" s="29">
        <v>-0.120967741935484</v>
      </c>
      <c r="F180" s="14">
        <v>3065</v>
      </c>
      <c r="G180" s="14">
        <v>2349</v>
      </c>
      <c r="H180" s="14">
        <v>399</v>
      </c>
      <c r="I180" s="14">
        <v>363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3288</v>
      </c>
    </row>
    <row r="181" spans="1:16" x14ac:dyDescent="0.25">
      <c r="A181" s="28" t="s">
        <v>650</v>
      </c>
      <c r="B181" s="28" t="s">
        <v>651</v>
      </c>
      <c r="C181" s="14">
        <v>154</v>
      </c>
      <c r="D181" s="14">
        <v>130</v>
      </c>
      <c r="E181" s="29">
        <v>0.18461538461538499</v>
      </c>
      <c r="F181" s="14">
        <v>53</v>
      </c>
      <c r="G181" s="14">
        <v>28</v>
      </c>
      <c r="H181" s="14">
        <v>65</v>
      </c>
      <c r="I181" s="14">
        <v>75</v>
      </c>
      <c r="J181" s="14">
        <v>0</v>
      </c>
      <c r="K181" s="14">
        <v>0</v>
      </c>
      <c r="L181" s="14">
        <v>1</v>
      </c>
      <c r="M181" s="14">
        <v>0</v>
      </c>
      <c r="N181" s="14">
        <v>0</v>
      </c>
      <c r="O181" s="14">
        <v>2</v>
      </c>
      <c r="P181" s="23">
        <v>119</v>
      </c>
    </row>
    <row r="182" spans="1:16" ht="22.5" x14ac:dyDescent="0.25">
      <c r="A182" s="28" t="s">
        <v>652</v>
      </c>
      <c r="B182" s="28" t="s">
        <v>653</v>
      </c>
      <c r="C182" s="14">
        <v>10</v>
      </c>
      <c r="D182" s="14">
        <v>5</v>
      </c>
      <c r="E182" s="29">
        <v>1</v>
      </c>
      <c r="F182" s="14">
        <v>5</v>
      </c>
      <c r="G182" s="14">
        <v>6</v>
      </c>
      <c r="H182" s="14">
        <v>5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4</v>
      </c>
    </row>
    <row r="183" spans="1:16" ht="22.5" x14ac:dyDescent="0.25">
      <c r="A183" s="28" t="s">
        <v>654</v>
      </c>
      <c r="B183" s="28" t="s">
        <v>655</v>
      </c>
      <c r="C183" s="14">
        <v>29</v>
      </c>
      <c r="D183" s="14">
        <v>24</v>
      </c>
      <c r="E183" s="29">
        <v>0.20833333333333301</v>
      </c>
      <c r="F183" s="14">
        <v>49</v>
      </c>
      <c r="G183" s="14">
        <v>86</v>
      </c>
      <c r="H183" s="14">
        <v>29</v>
      </c>
      <c r="I183" s="14">
        <v>51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205</v>
      </c>
    </row>
    <row r="184" spans="1:16" ht="22.5" x14ac:dyDescent="0.25">
      <c r="A184" s="28" t="s">
        <v>656</v>
      </c>
      <c r="B184" s="28" t="s">
        <v>657</v>
      </c>
      <c r="C184" s="14">
        <v>482</v>
      </c>
      <c r="D184" s="14">
        <v>471</v>
      </c>
      <c r="E184" s="29">
        <v>2.3354564755838601E-2</v>
      </c>
      <c r="F184" s="14">
        <v>1854</v>
      </c>
      <c r="G184" s="14">
        <v>1314</v>
      </c>
      <c r="H184" s="14">
        <v>282</v>
      </c>
      <c r="I184" s="14">
        <v>295</v>
      </c>
      <c r="J184" s="14">
        <v>0</v>
      </c>
      <c r="K184" s="14">
        <v>0</v>
      </c>
      <c r="L184" s="14">
        <v>0</v>
      </c>
      <c r="M184" s="14">
        <v>0</v>
      </c>
      <c r="N184" s="14">
        <v>95</v>
      </c>
      <c r="O184" s="14">
        <v>0</v>
      </c>
      <c r="P184" s="23">
        <v>1899</v>
      </c>
    </row>
    <row r="185" spans="1:16" ht="22.5" x14ac:dyDescent="0.25">
      <c r="A185" s="28" t="s">
        <v>658</v>
      </c>
      <c r="B185" s="28" t="s">
        <v>659</v>
      </c>
      <c r="C185" s="14">
        <v>7</v>
      </c>
      <c r="D185" s="14">
        <v>8</v>
      </c>
      <c r="E185" s="29">
        <v>-0.125</v>
      </c>
      <c r="F185" s="14">
        <v>1</v>
      </c>
      <c r="G185" s="14">
        <v>1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6</v>
      </c>
      <c r="O185" s="14">
        <v>0</v>
      </c>
      <c r="P185" s="23">
        <v>1</v>
      </c>
    </row>
    <row r="186" spans="1:16" x14ac:dyDescent="0.25">
      <c r="A186" s="181" t="s">
        <v>660</v>
      </c>
      <c r="B186" s="182"/>
      <c r="C186" s="25">
        <v>839</v>
      </c>
      <c r="D186" s="25">
        <v>890</v>
      </c>
      <c r="E186" s="26">
        <v>-5.73033707865169E-2</v>
      </c>
      <c r="F186" s="25">
        <v>56</v>
      </c>
      <c r="G186" s="25">
        <v>55</v>
      </c>
      <c r="H186" s="25">
        <v>304</v>
      </c>
      <c r="I186" s="25">
        <v>292</v>
      </c>
      <c r="J186" s="25">
        <v>0</v>
      </c>
      <c r="K186" s="25">
        <v>1</v>
      </c>
      <c r="L186" s="25">
        <v>0</v>
      </c>
      <c r="M186" s="25">
        <v>2</v>
      </c>
      <c r="N186" s="25">
        <v>34</v>
      </c>
      <c r="O186" s="25">
        <v>4</v>
      </c>
      <c r="P186" s="27">
        <v>311</v>
      </c>
    </row>
    <row r="187" spans="1:16" x14ac:dyDescent="0.25">
      <c r="A187" s="28" t="s">
        <v>661</v>
      </c>
      <c r="B187" s="28" t="s">
        <v>662</v>
      </c>
      <c r="C187" s="14">
        <v>36</v>
      </c>
      <c r="D187" s="14">
        <v>46</v>
      </c>
      <c r="E187" s="29">
        <v>-0.217391304347826</v>
      </c>
      <c r="F187" s="14">
        <v>0</v>
      </c>
      <c r="G187" s="14">
        <v>0</v>
      </c>
      <c r="H187" s="14">
        <v>5</v>
      </c>
      <c r="I187" s="14">
        <v>4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8" t="s">
        <v>663</v>
      </c>
      <c r="B188" s="28" t="s">
        <v>664</v>
      </c>
      <c r="C188" s="14">
        <v>1</v>
      </c>
      <c r="D188" s="14">
        <v>4</v>
      </c>
      <c r="E188" s="29">
        <v>-0.75</v>
      </c>
      <c r="F188" s="14">
        <v>0</v>
      </c>
      <c r="G188" s="14">
        <v>0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1</v>
      </c>
    </row>
    <row r="189" spans="1:16" ht="22.5" x14ac:dyDescent="0.25">
      <c r="A189" s="28" t="s">
        <v>665</v>
      </c>
      <c r="B189" s="28" t="s">
        <v>666</v>
      </c>
      <c r="C189" s="14">
        <v>261</v>
      </c>
      <c r="D189" s="14">
        <v>285</v>
      </c>
      <c r="E189" s="29">
        <v>-8.42105263157895E-2</v>
      </c>
      <c r="F189" s="14">
        <v>27</v>
      </c>
      <c r="G189" s="14">
        <v>27</v>
      </c>
      <c r="H189" s="14">
        <v>139</v>
      </c>
      <c r="I189" s="14">
        <v>85</v>
      </c>
      <c r="J189" s="14">
        <v>0</v>
      </c>
      <c r="K189" s="14">
        <v>0</v>
      </c>
      <c r="L189" s="14">
        <v>0</v>
      </c>
      <c r="M189" s="14">
        <v>0</v>
      </c>
      <c r="N189" s="14">
        <v>24</v>
      </c>
      <c r="O189" s="14">
        <v>4</v>
      </c>
      <c r="P189" s="23">
        <v>98</v>
      </c>
    </row>
    <row r="190" spans="1:16" ht="22.5" x14ac:dyDescent="0.25">
      <c r="A190" s="28" t="s">
        <v>667</v>
      </c>
      <c r="B190" s="28" t="s">
        <v>668</v>
      </c>
      <c r="C190" s="14">
        <v>12</v>
      </c>
      <c r="D190" s="14">
        <v>5</v>
      </c>
      <c r="E190" s="29">
        <v>1.4</v>
      </c>
      <c r="F190" s="14">
        <v>0</v>
      </c>
      <c r="G190" s="14">
        <v>0</v>
      </c>
      <c r="H190" s="14">
        <v>3</v>
      </c>
      <c r="I190" s="14">
        <v>2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7</v>
      </c>
    </row>
    <row r="191" spans="1:16" ht="33.75" x14ac:dyDescent="0.25">
      <c r="A191" s="28" t="s">
        <v>669</v>
      </c>
      <c r="B191" s="28" t="s">
        <v>670</v>
      </c>
      <c r="C191" s="14">
        <v>93</v>
      </c>
      <c r="D191" s="14">
        <v>87</v>
      </c>
      <c r="E191" s="29">
        <v>6.8965517241379296E-2</v>
      </c>
      <c r="F191" s="14">
        <v>17</v>
      </c>
      <c r="G191" s="14">
        <v>17</v>
      </c>
      <c r="H191" s="14">
        <v>61</v>
      </c>
      <c r="I191" s="14">
        <v>162</v>
      </c>
      <c r="J191" s="14">
        <v>0</v>
      </c>
      <c r="K191" s="14">
        <v>0</v>
      </c>
      <c r="L191" s="14">
        <v>0</v>
      </c>
      <c r="M191" s="14">
        <v>2</v>
      </c>
      <c r="N191" s="14">
        <v>3</v>
      </c>
      <c r="O191" s="14">
        <v>0</v>
      </c>
      <c r="P191" s="23">
        <v>157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87</v>
      </c>
      <c r="D193" s="14">
        <v>99</v>
      </c>
      <c r="E193" s="29">
        <v>-0.12121212121212099</v>
      </c>
      <c r="F193" s="14">
        <v>7</v>
      </c>
      <c r="G193" s="14">
        <v>7</v>
      </c>
      <c r="H193" s="14">
        <v>50</v>
      </c>
      <c r="I193" s="14">
        <v>26</v>
      </c>
      <c r="J193" s="14">
        <v>0</v>
      </c>
      <c r="K193" s="14">
        <v>0</v>
      </c>
      <c r="L193" s="14">
        <v>0</v>
      </c>
      <c r="M193" s="14">
        <v>0</v>
      </c>
      <c r="N193" s="14">
        <v>4</v>
      </c>
      <c r="O193" s="14">
        <v>0</v>
      </c>
      <c r="P193" s="23">
        <v>27</v>
      </c>
    </row>
    <row r="194" spans="1:16" x14ac:dyDescent="0.25">
      <c r="A194" s="28" t="s">
        <v>675</v>
      </c>
      <c r="B194" s="28" t="s">
        <v>676</v>
      </c>
      <c r="C194" s="14">
        <v>3</v>
      </c>
      <c r="D194" s="14">
        <v>7</v>
      </c>
      <c r="E194" s="29">
        <v>-0.57142857142857095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4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2</v>
      </c>
      <c r="E195" s="29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5</v>
      </c>
      <c r="D196" s="14">
        <v>1</v>
      </c>
      <c r="E196" s="29">
        <v>4</v>
      </c>
      <c r="F196" s="14">
        <v>5</v>
      </c>
      <c r="G196" s="14">
        <v>4</v>
      </c>
      <c r="H196" s="14">
        <v>0</v>
      </c>
      <c r="I196" s="14">
        <v>4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10</v>
      </c>
    </row>
    <row r="197" spans="1:16" x14ac:dyDescent="0.25">
      <c r="A197" s="28" t="s">
        <v>681</v>
      </c>
      <c r="B197" s="28" t="s">
        <v>682</v>
      </c>
      <c r="C197" s="14">
        <v>329</v>
      </c>
      <c r="D197" s="14">
        <v>343</v>
      </c>
      <c r="E197" s="29">
        <v>-4.08163265306122E-2</v>
      </c>
      <c r="F197" s="14">
        <v>0</v>
      </c>
      <c r="G197" s="14">
        <v>0</v>
      </c>
      <c r="H197" s="14">
        <v>40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8" t="s">
        <v>683</v>
      </c>
      <c r="B198" s="28" t="s">
        <v>684</v>
      </c>
      <c r="C198" s="14">
        <v>3</v>
      </c>
      <c r="D198" s="14">
        <v>2</v>
      </c>
      <c r="E198" s="29">
        <v>0.5</v>
      </c>
      <c r="F198" s="14">
        <v>0</v>
      </c>
      <c r="G198" s="14">
        <v>0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1</v>
      </c>
    </row>
    <row r="199" spans="1:16" x14ac:dyDescent="0.25">
      <c r="A199" s="28" t="s">
        <v>685</v>
      </c>
      <c r="B199" s="28" t="s">
        <v>686</v>
      </c>
      <c r="C199" s="14">
        <v>7</v>
      </c>
      <c r="D199" s="14">
        <v>7</v>
      </c>
      <c r="E199" s="29">
        <v>0</v>
      </c>
      <c r="F199" s="14">
        <v>0</v>
      </c>
      <c r="G199" s="14">
        <v>0</v>
      </c>
      <c r="H199" s="14">
        <v>2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3</v>
      </c>
      <c r="O199" s="14">
        <v>0</v>
      </c>
      <c r="P199" s="23">
        <v>4</v>
      </c>
    </row>
    <row r="200" spans="1:16" ht="22.5" x14ac:dyDescent="0.25">
      <c r="A200" s="28" t="s">
        <v>687</v>
      </c>
      <c r="B200" s="28" t="s">
        <v>688</v>
      </c>
      <c r="C200" s="14">
        <v>2</v>
      </c>
      <c r="D200" s="14">
        <v>2</v>
      </c>
      <c r="E200" s="29">
        <v>0</v>
      </c>
      <c r="F200" s="14">
        <v>0</v>
      </c>
      <c r="G200" s="14">
        <v>0</v>
      </c>
      <c r="H200" s="14">
        <v>0</v>
      </c>
      <c r="I200" s="14">
        <v>1</v>
      </c>
      <c r="J200" s="14">
        <v>0</v>
      </c>
      <c r="K200" s="14">
        <v>1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689</v>
      </c>
      <c r="B201" s="182"/>
      <c r="C201" s="25">
        <v>43</v>
      </c>
      <c r="D201" s="25">
        <v>65</v>
      </c>
      <c r="E201" s="26">
        <v>-0.33846153846153798</v>
      </c>
      <c r="F201" s="25">
        <v>0</v>
      </c>
      <c r="G201" s="25">
        <v>0</v>
      </c>
      <c r="H201" s="25">
        <v>5</v>
      </c>
      <c r="I201" s="25">
        <v>5</v>
      </c>
      <c r="J201" s="25">
        <v>0</v>
      </c>
      <c r="K201" s="25">
        <v>0</v>
      </c>
      <c r="L201" s="25">
        <v>2</v>
      </c>
      <c r="M201" s="25">
        <v>1</v>
      </c>
      <c r="N201" s="25">
        <v>21</v>
      </c>
      <c r="O201" s="25">
        <v>0</v>
      </c>
      <c r="P201" s="27">
        <v>16</v>
      </c>
    </row>
    <row r="202" spans="1:16" x14ac:dyDescent="0.25">
      <c r="A202" s="28" t="s">
        <v>690</v>
      </c>
      <c r="B202" s="28" t="s">
        <v>691</v>
      </c>
      <c r="C202" s="14">
        <v>21</v>
      </c>
      <c r="D202" s="14">
        <v>36</v>
      </c>
      <c r="E202" s="29">
        <v>-0.41666666666666702</v>
      </c>
      <c r="F202" s="14">
        <v>0</v>
      </c>
      <c r="G202" s="14">
        <v>0</v>
      </c>
      <c r="H202" s="14">
        <v>2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16</v>
      </c>
      <c r="O202" s="14">
        <v>0</v>
      </c>
      <c r="P202" s="23">
        <v>4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1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7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2</v>
      </c>
      <c r="D208" s="14">
        <v>4</v>
      </c>
      <c r="E208" s="29">
        <v>-0.5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1</v>
      </c>
      <c r="E211" s="29">
        <v>-1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1</v>
      </c>
      <c r="D212" s="14">
        <v>1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4</v>
      </c>
      <c r="D213" s="14">
        <v>4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6</v>
      </c>
      <c r="D214" s="14">
        <v>4</v>
      </c>
      <c r="E214" s="29">
        <v>0.5</v>
      </c>
      <c r="F214" s="14">
        <v>0</v>
      </c>
      <c r="G214" s="14">
        <v>0</v>
      </c>
      <c r="H214" s="14">
        <v>2</v>
      </c>
      <c r="I214" s="14">
        <v>0</v>
      </c>
      <c r="J214" s="14">
        <v>0</v>
      </c>
      <c r="K214" s="14">
        <v>0</v>
      </c>
      <c r="L214" s="14">
        <v>2</v>
      </c>
      <c r="M214" s="14">
        <v>1</v>
      </c>
      <c r="N214" s="14">
        <v>2</v>
      </c>
      <c r="O214" s="14">
        <v>0</v>
      </c>
      <c r="P214" s="23">
        <v>5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2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1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1</v>
      </c>
      <c r="D217" s="14">
        <v>1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2</v>
      </c>
      <c r="D218" s="14">
        <v>9</v>
      </c>
      <c r="E218" s="29">
        <v>-0.77777777777777801</v>
      </c>
      <c r="F218" s="14">
        <v>0</v>
      </c>
      <c r="G218" s="14">
        <v>0</v>
      </c>
      <c r="H218" s="14">
        <v>1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1</v>
      </c>
      <c r="D219" s="14">
        <v>1</v>
      </c>
      <c r="E219" s="29">
        <v>0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3</v>
      </c>
      <c r="D222" s="14">
        <v>2</v>
      </c>
      <c r="E222" s="29">
        <v>0.5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3">
        <v>0</v>
      </c>
    </row>
    <row r="223" spans="1:16" x14ac:dyDescent="0.25">
      <c r="A223" s="181" t="s">
        <v>732</v>
      </c>
      <c r="B223" s="182"/>
      <c r="C223" s="25">
        <v>2722</v>
      </c>
      <c r="D223" s="25">
        <v>2497</v>
      </c>
      <c r="E223" s="26">
        <v>9.0108129755706798E-2</v>
      </c>
      <c r="F223" s="25">
        <v>1172</v>
      </c>
      <c r="G223" s="25">
        <v>754</v>
      </c>
      <c r="H223" s="25">
        <v>1353</v>
      </c>
      <c r="I223" s="25">
        <v>967</v>
      </c>
      <c r="J223" s="25">
        <v>2</v>
      </c>
      <c r="K223" s="25">
        <v>1</v>
      </c>
      <c r="L223" s="25">
        <v>1</v>
      </c>
      <c r="M223" s="25">
        <v>4</v>
      </c>
      <c r="N223" s="25">
        <v>15</v>
      </c>
      <c r="O223" s="25">
        <v>60</v>
      </c>
      <c r="P223" s="27">
        <v>1454</v>
      </c>
    </row>
    <row r="224" spans="1:16" x14ac:dyDescent="0.25">
      <c r="A224" s="28" t="s">
        <v>733</v>
      </c>
      <c r="B224" s="28" t="s">
        <v>734</v>
      </c>
      <c r="C224" s="14">
        <v>7</v>
      </c>
      <c r="D224" s="14">
        <v>5</v>
      </c>
      <c r="E224" s="29">
        <v>0.4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1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6</v>
      </c>
      <c r="D230" s="14">
        <v>5</v>
      </c>
      <c r="E230" s="29">
        <v>0.2</v>
      </c>
      <c r="F230" s="14">
        <v>0</v>
      </c>
      <c r="G230" s="14">
        <v>0</v>
      </c>
      <c r="H230" s="14">
        <v>2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2</v>
      </c>
    </row>
    <row r="231" spans="1:16" x14ac:dyDescent="0.25">
      <c r="A231" s="28" t="s">
        <v>747</v>
      </c>
      <c r="B231" s="28" t="s">
        <v>748</v>
      </c>
      <c r="C231" s="14">
        <v>41</v>
      </c>
      <c r="D231" s="14">
        <v>59</v>
      </c>
      <c r="E231" s="29">
        <v>-0.305084745762712</v>
      </c>
      <c r="F231" s="14">
        <v>0</v>
      </c>
      <c r="G231" s="14">
        <v>0</v>
      </c>
      <c r="H231" s="14">
        <v>22</v>
      </c>
      <c r="I231" s="14">
        <v>18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13</v>
      </c>
    </row>
    <row r="232" spans="1:16" x14ac:dyDescent="0.25">
      <c r="A232" s="28" t="s">
        <v>749</v>
      </c>
      <c r="B232" s="28" t="s">
        <v>750</v>
      </c>
      <c r="C232" s="14">
        <v>87</v>
      </c>
      <c r="D232" s="14">
        <v>93</v>
      </c>
      <c r="E232" s="29">
        <v>-6.4516129032258104E-2</v>
      </c>
      <c r="F232" s="14">
        <v>9</v>
      </c>
      <c r="G232" s="14">
        <v>9</v>
      </c>
      <c r="H232" s="14">
        <v>21</v>
      </c>
      <c r="I232" s="14">
        <v>15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19</v>
      </c>
    </row>
    <row r="233" spans="1:16" x14ac:dyDescent="0.25">
      <c r="A233" s="28" t="s">
        <v>751</v>
      </c>
      <c r="B233" s="28" t="s">
        <v>752</v>
      </c>
      <c r="C233" s="14">
        <v>76</v>
      </c>
      <c r="D233" s="14">
        <v>80</v>
      </c>
      <c r="E233" s="29">
        <v>-0.05</v>
      </c>
      <c r="F233" s="14">
        <v>3</v>
      </c>
      <c r="G233" s="14">
        <v>3</v>
      </c>
      <c r="H233" s="14">
        <v>22</v>
      </c>
      <c r="I233" s="14">
        <v>14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8</v>
      </c>
    </row>
    <row r="234" spans="1:16" ht="22.5" x14ac:dyDescent="0.25">
      <c r="A234" s="28" t="s">
        <v>753</v>
      </c>
      <c r="B234" s="28" t="s">
        <v>754</v>
      </c>
      <c r="C234" s="14">
        <v>10</v>
      </c>
      <c r="D234" s="14">
        <v>13</v>
      </c>
      <c r="E234" s="29">
        <v>-0.230769230769231</v>
      </c>
      <c r="F234" s="14">
        <v>2</v>
      </c>
      <c r="G234" s="14">
        <v>2</v>
      </c>
      <c r="H234" s="14">
        <v>9</v>
      </c>
      <c r="I234" s="14">
        <v>10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8</v>
      </c>
    </row>
    <row r="235" spans="1:16" ht="33.75" x14ac:dyDescent="0.25">
      <c r="A235" s="28" t="s">
        <v>755</v>
      </c>
      <c r="B235" s="28" t="s">
        <v>756</v>
      </c>
      <c r="C235" s="14">
        <v>7</v>
      </c>
      <c r="D235" s="14">
        <v>6</v>
      </c>
      <c r="E235" s="29">
        <v>0.16666666666666699</v>
      </c>
      <c r="F235" s="14">
        <v>0</v>
      </c>
      <c r="G235" s="14">
        <v>0</v>
      </c>
      <c r="H235" s="14">
        <v>2</v>
      </c>
      <c r="I235" s="14">
        <v>11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6</v>
      </c>
    </row>
    <row r="236" spans="1:16" x14ac:dyDescent="0.25">
      <c r="A236" s="28" t="s">
        <v>757</v>
      </c>
      <c r="B236" s="28" t="s">
        <v>758</v>
      </c>
      <c r="C236" s="14">
        <v>4</v>
      </c>
      <c r="D236" s="14">
        <v>2</v>
      </c>
      <c r="E236" s="29">
        <v>1</v>
      </c>
      <c r="F236" s="14">
        <v>0</v>
      </c>
      <c r="G236" s="14">
        <v>0</v>
      </c>
      <c r="H236" s="14">
        <v>2</v>
      </c>
      <c r="I236" s="14">
        <v>3</v>
      </c>
      <c r="J236" s="14">
        <v>0</v>
      </c>
      <c r="K236" s="14">
        <v>0</v>
      </c>
      <c r="L236" s="14">
        <v>0</v>
      </c>
      <c r="M236" s="14">
        <v>1</v>
      </c>
      <c r="N236" s="14">
        <v>1</v>
      </c>
      <c r="O236" s="14">
        <v>0</v>
      </c>
      <c r="P236" s="23">
        <v>2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2484</v>
      </c>
      <c r="D238" s="14">
        <v>2233</v>
      </c>
      <c r="E238" s="29">
        <v>0.11240483654276701</v>
      </c>
      <c r="F238" s="14">
        <v>1158</v>
      </c>
      <c r="G238" s="14">
        <v>740</v>
      </c>
      <c r="H238" s="14">
        <v>1272</v>
      </c>
      <c r="I238" s="14">
        <v>893</v>
      </c>
      <c r="J238" s="14">
        <v>2</v>
      </c>
      <c r="K238" s="14">
        <v>1</v>
      </c>
      <c r="L238" s="14">
        <v>1</v>
      </c>
      <c r="M238" s="14">
        <v>3</v>
      </c>
      <c r="N238" s="14">
        <v>12</v>
      </c>
      <c r="O238" s="14">
        <v>60</v>
      </c>
      <c r="P238" s="23">
        <v>1396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773</v>
      </c>
      <c r="B244" s="182"/>
      <c r="C244" s="25">
        <v>65</v>
      </c>
      <c r="D244" s="25">
        <v>34</v>
      </c>
      <c r="E244" s="26">
        <v>0.91176470588235303</v>
      </c>
      <c r="F244" s="25">
        <v>0</v>
      </c>
      <c r="G244" s="25">
        <v>0</v>
      </c>
      <c r="H244" s="25">
        <v>13</v>
      </c>
      <c r="I244" s="25">
        <v>5</v>
      </c>
      <c r="J244" s="25">
        <v>0</v>
      </c>
      <c r="K244" s="25">
        <v>0</v>
      </c>
      <c r="L244" s="25">
        <v>0</v>
      </c>
      <c r="M244" s="25">
        <v>0</v>
      </c>
      <c r="N244" s="25">
        <v>92</v>
      </c>
      <c r="O244" s="25">
        <v>0</v>
      </c>
      <c r="P244" s="27">
        <v>2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1</v>
      </c>
      <c r="E247" s="29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3</v>
      </c>
      <c r="D248" s="14">
        <v>2</v>
      </c>
      <c r="E248" s="29">
        <v>0.5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61</v>
      </c>
      <c r="D249" s="14">
        <v>29</v>
      </c>
      <c r="E249" s="29">
        <v>1.1034482758620701</v>
      </c>
      <c r="F249" s="14">
        <v>0</v>
      </c>
      <c r="G249" s="14">
        <v>0</v>
      </c>
      <c r="H249" s="14">
        <v>13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92</v>
      </c>
      <c r="O249" s="14">
        <v>0</v>
      </c>
      <c r="P249" s="23">
        <v>2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1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1</v>
      </c>
      <c r="E268" s="29">
        <v>-1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826</v>
      </c>
      <c r="B271" s="182"/>
      <c r="C271" s="25">
        <v>899</v>
      </c>
      <c r="D271" s="25">
        <v>825</v>
      </c>
      <c r="E271" s="26">
        <v>8.9696969696969706E-2</v>
      </c>
      <c r="F271" s="25">
        <v>371</v>
      </c>
      <c r="G271" s="25">
        <v>327</v>
      </c>
      <c r="H271" s="25">
        <v>647</v>
      </c>
      <c r="I271" s="25">
        <v>713</v>
      </c>
      <c r="J271" s="25">
        <v>10</v>
      </c>
      <c r="K271" s="25">
        <v>0</v>
      </c>
      <c r="L271" s="25">
        <v>0</v>
      </c>
      <c r="M271" s="25">
        <v>1</v>
      </c>
      <c r="N271" s="25">
        <v>7</v>
      </c>
      <c r="O271" s="25">
        <v>8</v>
      </c>
      <c r="P271" s="27">
        <v>879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292</v>
      </c>
      <c r="D273" s="14">
        <v>301</v>
      </c>
      <c r="E273" s="29">
        <v>-2.9900332225913599E-2</v>
      </c>
      <c r="F273" s="14">
        <v>126</v>
      </c>
      <c r="G273" s="14">
        <v>90</v>
      </c>
      <c r="H273" s="14">
        <v>265</v>
      </c>
      <c r="I273" s="14">
        <v>334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3">
        <v>279</v>
      </c>
    </row>
    <row r="274" spans="1:16" ht="33.75" x14ac:dyDescent="0.25">
      <c r="A274" s="28" t="s">
        <v>831</v>
      </c>
      <c r="B274" s="28" t="s">
        <v>832</v>
      </c>
      <c r="C274" s="14">
        <v>557</v>
      </c>
      <c r="D274" s="14">
        <v>478</v>
      </c>
      <c r="E274" s="29">
        <v>0.165271966527197</v>
      </c>
      <c r="F274" s="14">
        <v>235</v>
      </c>
      <c r="G274" s="14">
        <v>231</v>
      </c>
      <c r="H274" s="14">
        <v>345</v>
      </c>
      <c r="I274" s="14">
        <v>323</v>
      </c>
      <c r="J274" s="14">
        <v>0</v>
      </c>
      <c r="K274" s="14">
        <v>0</v>
      </c>
      <c r="L274" s="14">
        <v>0</v>
      </c>
      <c r="M274" s="14">
        <v>0</v>
      </c>
      <c r="N274" s="14">
        <v>6</v>
      </c>
      <c r="O274" s="14">
        <v>0</v>
      </c>
      <c r="P274" s="23">
        <v>554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8" t="s">
        <v>835</v>
      </c>
      <c r="B276" s="28" t="s">
        <v>836</v>
      </c>
      <c r="C276" s="14">
        <v>16</v>
      </c>
      <c r="D276" s="14">
        <v>6</v>
      </c>
      <c r="E276" s="29">
        <v>1.6666666666666701</v>
      </c>
      <c r="F276" s="14">
        <v>3</v>
      </c>
      <c r="G276" s="14">
        <v>1</v>
      </c>
      <c r="H276" s="14">
        <v>7</v>
      </c>
      <c r="I276" s="14">
        <v>7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5</v>
      </c>
    </row>
    <row r="277" spans="1:16" x14ac:dyDescent="0.25">
      <c r="A277" s="28" t="s">
        <v>837</v>
      </c>
      <c r="B277" s="28" t="s">
        <v>838</v>
      </c>
      <c r="C277" s="14">
        <v>19</v>
      </c>
      <c r="D277" s="14">
        <v>17</v>
      </c>
      <c r="E277" s="29">
        <v>0.11764705882352899</v>
      </c>
      <c r="F277" s="14">
        <v>7</v>
      </c>
      <c r="G277" s="14">
        <v>4</v>
      </c>
      <c r="H277" s="14">
        <v>14</v>
      </c>
      <c r="I277" s="14">
        <v>17</v>
      </c>
      <c r="J277" s="14">
        <v>0</v>
      </c>
      <c r="K277" s="14">
        <v>0</v>
      </c>
      <c r="L277" s="14">
        <v>0</v>
      </c>
      <c r="M277" s="14">
        <v>0</v>
      </c>
      <c r="N277" s="14">
        <v>1</v>
      </c>
      <c r="O277" s="14">
        <v>0</v>
      </c>
      <c r="P277" s="23">
        <v>15</v>
      </c>
    </row>
    <row r="278" spans="1:16" ht="22.5" x14ac:dyDescent="0.25">
      <c r="A278" s="28" t="s">
        <v>839</v>
      </c>
      <c r="B278" s="28" t="s">
        <v>840</v>
      </c>
      <c r="C278" s="14">
        <v>11</v>
      </c>
      <c r="D278" s="14">
        <v>18</v>
      </c>
      <c r="E278" s="29">
        <v>-0.38888888888888901</v>
      </c>
      <c r="F278" s="14">
        <v>0</v>
      </c>
      <c r="G278" s="14">
        <v>1</v>
      </c>
      <c r="H278" s="14">
        <v>14</v>
      </c>
      <c r="I278" s="14">
        <v>14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14">
        <v>1</v>
      </c>
      <c r="P278" s="23">
        <v>11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1</v>
      </c>
      <c r="D280" s="14">
        <v>1</v>
      </c>
      <c r="E280" s="29">
        <v>0</v>
      </c>
      <c r="F280" s="14">
        <v>0</v>
      </c>
      <c r="G280" s="14">
        <v>0</v>
      </c>
      <c r="H280" s="14">
        <v>1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1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1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11</v>
      </c>
      <c r="J291" s="14">
        <v>4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4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3</v>
      </c>
      <c r="D294" s="14">
        <v>4</v>
      </c>
      <c r="E294" s="29">
        <v>-0.25</v>
      </c>
      <c r="F294" s="14">
        <v>0</v>
      </c>
      <c r="G294" s="14">
        <v>0</v>
      </c>
      <c r="H294" s="14">
        <v>0</v>
      </c>
      <c r="I294" s="14">
        <v>6</v>
      </c>
      <c r="J294" s="14">
        <v>6</v>
      </c>
      <c r="K294" s="14">
        <v>0</v>
      </c>
      <c r="L294" s="14">
        <v>0</v>
      </c>
      <c r="M294" s="14">
        <v>0</v>
      </c>
      <c r="N294" s="14">
        <v>0</v>
      </c>
      <c r="O294" s="14">
        <v>4</v>
      </c>
      <c r="P294" s="23">
        <v>10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905</v>
      </c>
      <c r="B312" s="182"/>
      <c r="C312" s="25">
        <v>9</v>
      </c>
      <c r="D312" s="25">
        <v>4</v>
      </c>
      <c r="E312" s="26">
        <v>1.25</v>
      </c>
      <c r="F312" s="25">
        <v>3</v>
      </c>
      <c r="G312" s="25">
        <v>3</v>
      </c>
      <c r="H312" s="25">
        <v>0</v>
      </c>
      <c r="I312" s="25">
        <v>3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6</v>
      </c>
    </row>
    <row r="313" spans="1:16" x14ac:dyDescent="0.25">
      <c r="A313" s="28" t="s">
        <v>906</v>
      </c>
      <c r="B313" s="28" t="s">
        <v>907</v>
      </c>
      <c r="C313" s="14">
        <v>8</v>
      </c>
      <c r="D313" s="14">
        <v>3</v>
      </c>
      <c r="E313" s="29">
        <v>1.6666666666666701</v>
      </c>
      <c r="F313" s="14">
        <v>0</v>
      </c>
      <c r="G313" s="14">
        <v>0</v>
      </c>
      <c r="H313" s="14">
        <v>0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1</v>
      </c>
      <c r="D315" s="14">
        <v>1</v>
      </c>
      <c r="E315" s="29">
        <v>0</v>
      </c>
      <c r="F315" s="14">
        <v>3</v>
      </c>
      <c r="G315" s="14">
        <v>3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5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916</v>
      </c>
      <c r="B318" s="182"/>
      <c r="C318" s="25">
        <v>8</v>
      </c>
      <c r="D318" s="25">
        <v>2</v>
      </c>
      <c r="E318" s="26">
        <v>3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12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8</v>
      </c>
      <c r="D319" s="14">
        <v>2</v>
      </c>
      <c r="E319" s="29">
        <v>3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12</v>
      </c>
      <c r="O319" s="14">
        <v>0</v>
      </c>
      <c r="P319" s="23">
        <v>0</v>
      </c>
    </row>
    <row r="320" spans="1:16" x14ac:dyDescent="0.25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924</v>
      </c>
      <c r="B323" s="182"/>
      <c r="C323" s="25">
        <v>12207</v>
      </c>
      <c r="D323" s="25">
        <v>12823</v>
      </c>
      <c r="E323" s="26">
        <v>-4.8038680495983803E-2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79</v>
      </c>
      <c r="O323" s="25">
        <v>0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12207</v>
      </c>
      <c r="D324" s="14">
        <v>12823</v>
      </c>
      <c r="E324" s="29">
        <v>-4.8038680495983803E-2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79</v>
      </c>
      <c r="O324" s="14">
        <v>0</v>
      </c>
      <c r="P324" s="23">
        <v>0</v>
      </c>
    </row>
    <row r="325" spans="1:16" x14ac:dyDescent="0.25">
      <c r="A325" s="181" t="s">
        <v>927</v>
      </c>
      <c r="B325" s="182"/>
      <c r="C325" s="25">
        <v>0</v>
      </c>
      <c r="D325" s="25">
        <v>38</v>
      </c>
      <c r="E325" s="26">
        <v>-1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18</v>
      </c>
      <c r="E328" s="29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20</v>
      </c>
      <c r="E332" s="29">
        <v>-1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956</v>
      </c>
      <c r="B341" s="184"/>
      <c r="C341" s="30">
        <v>69999</v>
      </c>
      <c r="D341" s="30">
        <v>69390</v>
      </c>
      <c r="E341" s="31">
        <v>8.7764807609165604E-3</v>
      </c>
      <c r="F341" s="30">
        <v>10993</v>
      </c>
      <c r="G341" s="30">
        <v>7518</v>
      </c>
      <c r="H341" s="30">
        <v>12693</v>
      </c>
      <c r="I341" s="30">
        <v>10173</v>
      </c>
      <c r="J341" s="30">
        <v>211</v>
      </c>
      <c r="K341" s="30">
        <v>196</v>
      </c>
      <c r="L341" s="30">
        <v>45</v>
      </c>
      <c r="M341" s="30">
        <v>64</v>
      </c>
      <c r="N341" s="30">
        <v>932</v>
      </c>
      <c r="O341" s="30">
        <v>575</v>
      </c>
      <c r="P341" s="30">
        <v>16584</v>
      </c>
    </row>
    <row r="342" spans="1:16" x14ac:dyDescent="0.25">
      <c r="A342" s="6"/>
    </row>
  </sheetData>
  <sheetProtection algorithmName="SHA-512" hashValue="IKMD8VyWudYFoZ0iIxL0onR3Cge986cDz8u+shiYuzm5Ta9mcBFAiD64d3sDeuqoiMFr7cnrR7hht/qwzLbSUg==" saltValue="c553O6XLbaAVkvyymEet7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5" t="s">
        <v>959</v>
      </c>
      <c r="B5" s="13" t="s">
        <v>960</v>
      </c>
      <c r="C5" s="23">
        <v>7</v>
      </c>
    </row>
    <row r="6" spans="1:3" x14ac:dyDescent="0.25">
      <c r="A6" s="176"/>
      <c r="B6" s="13" t="s">
        <v>334</v>
      </c>
      <c r="C6" s="23">
        <v>962</v>
      </c>
    </row>
    <row r="7" spans="1:3" x14ac:dyDescent="0.25">
      <c r="A7" s="176"/>
      <c r="B7" s="13" t="s">
        <v>961</v>
      </c>
      <c r="C7" s="23">
        <v>125</v>
      </c>
    </row>
    <row r="8" spans="1:3" x14ac:dyDescent="0.25">
      <c r="A8" s="176"/>
      <c r="B8" s="13" t="s">
        <v>962</v>
      </c>
      <c r="C8" s="23">
        <v>83</v>
      </c>
    </row>
    <row r="9" spans="1:3" x14ac:dyDescent="0.25">
      <c r="A9" s="176"/>
      <c r="B9" s="13" t="s">
        <v>963</v>
      </c>
      <c r="C9" s="23">
        <v>168</v>
      </c>
    </row>
    <row r="10" spans="1:3" x14ac:dyDescent="0.25">
      <c r="A10" s="176"/>
      <c r="B10" s="13" t="s">
        <v>964</v>
      </c>
      <c r="C10" s="23">
        <v>284</v>
      </c>
    </row>
    <row r="11" spans="1:3" x14ac:dyDescent="0.25">
      <c r="A11" s="176"/>
      <c r="B11" s="13" t="s">
        <v>965</v>
      </c>
      <c r="C11" s="23">
        <v>759</v>
      </c>
    </row>
    <row r="12" spans="1:3" x14ac:dyDescent="0.25">
      <c r="A12" s="176"/>
      <c r="B12" s="13" t="s">
        <v>518</v>
      </c>
      <c r="C12" s="23">
        <v>245</v>
      </c>
    </row>
    <row r="13" spans="1:3" x14ac:dyDescent="0.25">
      <c r="A13" s="176"/>
      <c r="B13" s="13" t="s">
        <v>966</v>
      </c>
      <c r="C13" s="23">
        <v>67</v>
      </c>
    </row>
    <row r="14" spans="1:3" x14ac:dyDescent="0.25">
      <c r="A14" s="176"/>
      <c r="B14" s="13" t="s">
        <v>967</v>
      </c>
      <c r="C14" s="23">
        <v>1</v>
      </c>
    </row>
    <row r="15" spans="1:3" x14ac:dyDescent="0.25">
      <c r="A15" s="176"/>
      <c r="B15" s="13" t="s">
        <v>651</v>
      </c>
      <c r="C15" s="23">
        <v>62</v>
      </c>
    </row>
    <row r="16" spans="1:3" x14ac:dyDescent="0.25">
      <c r="A16" s="176"/>
      <c r="B16" s="13" t="s">
        <v>968</v>
      </c>
      <c r="C16" s="23">
        <v>33</v>
      </c>
    </row>
    <row r="17" spans="1:3" x14ac:dyDescent="0.25">
      <c r="A17" s="176"/>
      <c r="B17" s="13" t="s">
        <v>969</v>
      </c>
      <c r="C17" s="23">
        <v>433</v>
      </c>
    </row>
    <row r="18" spans="1:3" x14ac:dyDescent="0.25">
      <c r="A18" s="176"/>
      <c r="B18" s="13" t="s">
        <v>970</v>
      </c>
      <c r="C18" s="22"/>
    </row>
    <row r="19" spans="1:3" x14ac:dyDescent="0.25">
      <c r="A19" s="177"/>
      <c r="B19" s="13" t="s">
        <v>111</v>
      </c>
      <c r="C19" s="23">
        <v>1111</v>
      </c>
    </row>
    <row r="20" spans="1:3" x14ac:dyDescent="0.25">
      <c r="A20" s="175" t="s">
        <v>971</v>
      </c>
      <c r="B20" s="13" t="s">
        <v>972</v>
      </c>
      <c r="C20" s="23">
        <v>50</v>
      </c>
    </row>
    <row r="21" spans="1:3" x14ac:dyDescent="0.25">
      <c r="A21" s="177"/>
      <c r="B21" s="13" t="s">
        <v>973</v>
      </c>
      <c r="C21" s="23">
        <v>10</v>
      </c>
    </row>
    <row r="22" spans="1:3" x14ac:dyDescent="0.25">
      <c r="A22" s="175" t="s">
        <v>974</v>
      </c>
      <c r="B22" s="13" t="s">
        <v>975</v>
      </c>
      <c r="C22" s="23">
        <v>153</v>
      </c>
    </row>
    <row r="23" spans="1:3" x14ac:dyDescent="0.25">
      <c r="A23" s="176"/>
      <c r="B23" s="13" t="s">
        <v>976</v>
      </c>
      <c r="C23" s="23">
        <v>131</v>
      </c>
    </row>
    <row r="24" spans="1:3" x14ac:dyDescent="0.25">
      <c r="A24" s="177"/>
      <c r="B24" s="13" t="s">
        <v>977</v>
      </c>
      <c r="C24" s="23">
        <v>65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945</v>
      </c>
    </row>
    <row r="29" spans="1:3" x14ac:dyDescent="0.25">
      <c r="A29" s="175" t="s">
        <v>980</v>
      </c>
      <c r="B29" s="13" t="s">
        <v>981</v>
      </c>
      <c r="C29" s="23">
        <v>8</v>
      </c>
    </row>
    <row r="30" spans="1:3" x14ac:dyDescent="0.25">
      <c r="A30" s="176"/>
      <c r="B30" s="13" t="s">
        <v>982</v>
      </c>
      <c r="C30" s="23">
        <v>174</v>
      </c>
    </row>
    <row r="31" spans="1:3" x14ac:dyDescent="0.25">
      <c r="A31" s="176"/>
      <c r="B31" s="13" t="s">
        <v>983</v>
      </c>
      <c r="C31" s="22"/>
    </row>
    <row r="32" spans="1:3" x14ac:dyDescent="0.25">
      <c r="A32" s="177"/>
      <c r="B32" s="13" t="s">
        <v>984</v>
      </c>
      <c r="C32" s="23">
        <v>10</v>
      </c>
    </row>
    <row r="33" spans="1:3" x14ac:dyDescent="0.25">
      <c r="A33" s="12" t="s">
        <v>985</v>
      </c>
      <c r="B33" s="16"/>
      <c r="C33" s="23">
        <v>4</v>
      </c>
    </row>
    <row r="34" spans="1:3" x14ac:dyDescent="0.25">
      <c r="A34" s="12" t="s">
        <v>986</v>
      </c>
      <c r="B34" s="16"/>
      <c r="C34" s="23">
        <v>563</v>
      </c>
    </row>
    <row r="35" spans="1:3" x14ac:dyDescent="0.25">
      <c r="A35" s="12" t="s">
        <v>987</v>
      </c>
      <c r="B35" s="16"/>
      <c r="C35" s="23">
        <v>66</v>
      </c>
    </row>
    <row r="36" spans="1:3" x14ac:dyDescent="0.25">
      <c r="A36" s="12" t="s">
        <v>988</v>
      </c>
      <c r="B36" s="16"/>
      <c r="C36" s="22"/>
    </row>
    <row r="37" spans="1:3" x14ac:dyDescent="0.25">
      <c r="A37" s="12" t="s">
        <v>989</v>
      </c>
      <c r="B37" s="16"/>
      <c r="C37" s="23">
        <v>48</v>
      </c>
    </row>
    <row r="38" spans="1:3" x14ac:dyDescent="0.25">
      <c r="A38" s="12" t="s">
        <v>990</v>
      </c>
      <c r="B38" s="16"/>
      <c r="C38" s="23">
        <v>10</v>
      </c>
    </row>
    <row r="39" spans="1:3" x14ac:dyDescent="0.25">
      <c r="A39" s="12" t="s">
        <v>977</v>
      </c>
      <c r="B39" s="16"/>
      <c r="C39" s="23">
        <v>353</v>
      </c>
    </row>
    <row r="40" spans="1:3" x14ac:dyDescent="0.25">
      <c r="A40" s="175" t="s">
        <v>991</v>
      </c>
      <c r="B40" s="13" t="s">
        <v>992</v>
      </c>
      <c r="C40" s="23">
        <v>34</v>
      </c>
    </row>
    <row r="41" spans="1:3" x14ac:dyDescent="0.25">
      <c r="A41" s="176"/>
      <c r="B41" s="13" t="s">
        <v>993</v>
      </c>
      <c r="C41" s="23">
        <v>182</v>
      </c>
    </row>
    <row r="42" spans="1:3" x14ac:dyDescent="0.25">
      <c r="A42" s="176"/>
      <c r="B42" s="13" t="s">
        <v>994</v>
      </c>
      <c r="C42" s="23">
        <v>76</v>
      </c>
    </row>
    <row r="43" spans="1:3" x14ac:dyDescent="0.25">
      <c r="A43" s="176"/>
      <c r="B43" s="13" t="s">
        <v>995</v>
      </c>
      <c r="C43" s="22"/>
    </row>
    <row r="44" spans="1:3" x14ac:dyDescent="0.25">
      <c r="A44" s="177"/>
      <c r="B44" s="13" t="s">
        <v>996</v>
      </c>
      <c r="C44" s="22"/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46</v>
      </c>
    </row>
    <row r="49" spans="1:3" x14ac:dyDescent="0.25">
      <c r="A49" s="175" t="s">
        <v>81</v>
      </c>
      <c r="B49" s="13" t="s">
        <v>998</v>
      </c>
      <c r="C49" s="23">
        <v>74</v>
      </c>
    </row>
    <row r="50" spans="1:3" x14ac:dyDescent="0.25">
      <c r="A50" s="177"/>
      <c r="B50" s="13" t="s">
        <v>999</v>
      </c>
      <c r="C50" s="23">
        <v>902</v>
      </c>
    </row>
    <row r="51" spans="1:3" x14ac:dyDescent="0.25">
      <c r="A51" s="175" t="s">
        <v>1000</v>
      </c>
      <c r="B51" s="13" t="s">
        <v>1001</v>
      </c>
      <c r="C51" s="23">
        <v>4</v>
      </c>
    </row>
    <row r="52" spans="1:3" x14ac:dyDescent="0.25">
      <c r="A52" s="177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5" t="s">
        <v>245</v>
      </c>
      <c r="B56" s="13" t="s">
        <v>20</v>
      </c>
      <c r="C56" s="23">
        <v>4792</v>
      </c>
    </row>
    <row r="57" spans="1:3" x14ac:dyDescent="0.25">
      <c r="A57" s="176"/>
      <c r="B57" s="13" t="s">
        <v>1004</v>
      </c>
      <c r="C57" s="23">
        <v>589</v>
      </c>
    </row>
    <row r="58" spans="1:3" x14ac:dyDescent="0.25">
      <c r="A58" s="176"/>
      <c r="B58" s="13" t="s">
        <v>1005</v>
      </c>
      <c r="C58" s="23">
        <v>508</v>
      </c>
    </row>
    <row r="59" spans="1:3" x14ac:dyDescent="0.25">
      <c r="A59" s="176"/>
      <c r="B59" s="13" t="s">
        <v>1006</v>
      </c>
      <c r="C59" s="23">
        <v>1701</v>
      </c>
    </row>
    <row r="60" spans="1:3" x14ac:dyDescent="0.25">
      <c r="A60" s="177"/>
      <c r="B60" s="13" t="s">
        <v>1007</v>
      </c>
      <c r="C60" s="23">
        <v>248</v>
      </c>
    </row>
    <row r="61" spans="1:3" x14ac:dyDescent="0.25">
      <c r="A61" s="175" t="s">
        <v>1008</v>
      </c>
      <c r="B61" s="13" t="s">
        <v>1009</v>
      </c>
      <c r="C61" s="23">
        <v>1746</v>
      </c>
    </row>
    <row r="62" spans="1:3" x14ac:dyDescent="0.25">
      <c r="A62" s="176"/>
      <c r="B62" s="13" t="s">
        <v>1010</v>
      </c>
      <c r="C62" s="23">
        <v>731</v>
      </c>
    </row>
    <row r="63" spans="1:3" x14ac:dyDescent="0.25">
      <c r="A63" s="176"/>
      <c r="B63" s="13" t="s">
        <v>1011</v>
      </c>
      <c r="C63" s="23">
        <v>17</v>
      </c>
    </row>
    <row r="64" spans="1:3" x14ac:dyDescent="0.25">
      <c r="A64" s="176"/>
      <c r="B64" s="13" t="s">
        <v>1012</v>
      </c>
      <c r="C64" s="23">
        <v>1129</v>
      </c>
    </row>
    <row r="65" spans="1:3" x14ac:dyDescent="0.25">
      <c r="A65" s="177"/>
      <c r="B65" s="13" t="s">
        <v>1007</v>
      </c>
      <c r="C65" s="23">
        <v>623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154</v>
      </c>
    </row>
    <row r="70" spans="1:3" x14ac:dyDescent="0.25">
      <c r="A70" s="12" t="s">
        <v>1015</v>
      </c>
      <c r="B70" s="16"/>
      <c r="C70" s="23">
        <v>49</v>
      </c>
    </row>
    <row r="71" spans="1:3" x14ac:dyDescent="0.25">
      <c r="A71" s="12" t="s">
        <v>1016</v>
      </c>
      <c r="B71" s="16"/>
      <c r="C71" s="23">
        <v>1509</v>
      </c>
    </row>
    <row r="72" spans="1:3" x14ac:dyDescent="0.25">
      <c r="A72" s="175" t="s">
        <v>1017</v>
      </c>
      <c r="B72" s="13" t="s">
        <v>1018</v>
      </c>
      <c r="C72" s="23">
        <v>2</v>
      </c>
    </row>
    <row r="73" spans="1:3" x14ac:dyDescent="0.25">
      <c r="A73" s="177"/>
      <c r="B73" s="13" t="s">
        <v>1019</v>
      </c>
      <c r="C73" s="23">
        <v>115</v>
      </c>
    </row>
    <row r="74" spans="1:3" x14ac:dyDescent="0.25">
      <c r="A74" s="12" t="s">
        <v>1020</v>
      </c>
      <c r="B74" s="16"/>
      <c r="C74" s="22"/>
    </row>
    <row r="75" spans="1:3" x14ac:dyDescent="0.25">
      <c r="A75" s="12" t="s">
        <v>1021</v>
      </c>
      <c r="B75" s="16"/>
      <c r="C75" s="23">
        <v>91</v>
      </c>
    </row>
    <row r="76" spans="1:3" x14ac:dyDescent="0.25">
      <c r="A76" s="12" t="s">
        <v>1022</v>
      </c>
      <c r="B76" s="16"/>
      <c r="C76" s="23">
        <v>2</v>
      </c>
    </row>
    <row r="77" spans="1:3" x14ac:dyDescent="0.25">
      <c r="A77" s="12" t="s">
        <v>1023</v>
      </c>
      <c r="B77" s="16"/>
      <c r="C77" s="23">
        <v>60</v>
      </c>
    </row>
    <row r="78" spans="1:3" x14ac:dyDescent="0.25">
      <c r="A78" s="12" t="s">
        <v>1024</v>
      </c>
      <c r="B78" s="16"/>
      <c r="C78" s="23">
        <v>7</v>
      </c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sheetProtection algorithmName="SHA-512" hashValue="0iNaOF363/Smg7I7tP1Lq8BcShFnAdiFqVbk1g9D3uf5RiTYHHoxQxp/CG84hYKchyLRpd2KhTo22neJLZfakA==" saltValue="a96hbIT0+VmiBqw2s2FUv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44</v>
      </c>
    </row>
    <row r="6" spans="1:3" x14ac:dyDescent="0.25">
      <c r="A6" s="188"/>
      <c r="B6" s="36" t="s">
        <v>304</v>
      </c>
      <c r="C6" s="37">
        <v>1346</v>
      </c>
    </row>
    <row r="7" spans="1:3" x14ac:dyDescent="0.25">
      <c r="A7" s="188"/>
      <c r="B7" s="36" t="s">
        <v>1030</v>
      </c>
      <c r="C7" s="37">
        <v>247</v>
      </c>
    </row>
    <row r="8" spans="1:3" x14ac:dyDescent="0.25">
      <c r="A8" s="188"/>
      <c r="B8" s="36" t="s">
        <v>1031</v>
      </c>
      <c r="C8" s="37">
        <v>4</v>
      </c>
    </row>
    <row r="9" spans="1:3" x14ac:dyDescent="0.25">
      <c r="A9" s="188"/>
      <c r="B9" s="36" t="s">
        <v>1032</v>
      </c>
      <c r="C9" s="37">
        <v>3</v>
      </c>
    </row>
    <row r="10" spans="1:3" x14ac:dyDescent="0.25">
      <c r="A10" s="188"/>
      <c r="B10" s="36" t="s">
        <v>1033</v>
      </c>
      <c r="C10" s="22"/>
    </row>
    <row r="11" spans="1:3" x14ac:dyDescent="0.25">
      <c r="A11" s="189"/>
      <c r="B11" s="36" t="s">
        <v>1034</v>
      </c>
      <c r="C11" s="37">
        <v>2</v>
      </c>
    </row>
    <row r="12" spans="1:3" x14ac:dyDescent="0.25">
      <c r="A12" s="187" t="s">
        <v>1035</v>
      </c>
      <c r="B12" s="36" t="s">
        <v>65</v>
      </c>
      <c r="C12" s="37">
        <v>548</v>
      </c>
    </row>
    <row r="13" spans="1:3" x14ac:dyDescent="0.25">
      <c r="A13" s="188"/>
      <c r="B13" s="36" t="s">
        <v>1036</v>
      </c>
      <c r="C13" s="37">
        <v>141</v>
      </c>
    </row>
    <row r="14" spans="1:3" x14ac:dyDescent="0.25">
      <c r="A14" s="188"/>
      <c r="B14" s="36" t="s">
        <v>1037</v>
      </c>
      <c r="C14" s="37">
        <v>123</v>
      </c>
    </row>
    <row r="15" spans="1:3" x14ac:dyDescent="0.25">
      <c r="A15" s="189"/>
      <c r="B15" s="36" t="s">
        <v>1038</v>
      </c>
      <c r="C15" s="37">
        <v>77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50</v>
      </c>
    </row>
    <row r="20" spans="1:3" x14ac:dyDescent="0.25">
      <c r="A20" s="35" t="s">
        <v>1041</v>
      </c>
      <c r="B20" s="38"/>
      <c r="C20" s="37">
        <v>28</v>
      </c>
    </row>
    <row r="21" spans="1:3" x14ac:dyDescent="0.25">
      <c r="A21" s="35" t="s">
        <v>1042</v>
      </c>
      <c r="B21" s="38"/>
      <c r="C21" s="37">
        <v>198</v>
      </c>
    </row>
    <row r="22" spans="1:3" x14ac:dyDescent="0.25">
      <c r="A22" s="35" t="s">
        <v>1043</v>
      </c>
      <c r="B22" s="38"/>
      <c r="C22" s="37">
        <v>117</v>
      </c>
    </row>
    <row r="23" spans="1:3" x14ac:dyDescent="0.25">
      <c r="A23" s="35" t="s">
        <v>1044</v>
      </c>
      <c r="B23" s="38"/>
      <c r="C23" s="37">
        <v>558</v>
      </c>
    </row>
    <row r="24" spans="1:3" x14ac:dyDescent="0.25">
      <c r="A24" s="35" t="s">
        <v>1045</v>
      </c>
      <c r="B24" s="38"/>
      <c r="C24" s="37">
        <v>305</v>
      </c>
    </row>
    <row r="25" spans="1:3" x14ac:dyDescent="0.25">
      <c r="A25" s="35" t="s">
        <v>1046</v>
      </c>
      <c r="B25" s="38"/>
      <c r="C25" s="37">
        <v>162</v>
      </c>
    </row>
    <row r="26" spans="1:3" x14ac:dyDescent="0.25">
      <c r="A26" s="35" t="s">
        <v>1047</v>
      </c>
      <c r="B26" s="38"/>
      <c r="C26" s="37">
        <v>14</v>
      </c>
    </row>
    <row r="27" spans="1:3" x14ac:dyDescent="0.25">
      <c r="A27" s="35" t="s">
        <v>1048</v>
      </c>
      <c r="B27" s="38"/>
      <c r="C27" s="37">
        <v>5</v>
      </c>
    </row>
    <row r="28" spans="1:3" x14ac:dyDescent="0.25">
      <c r="A28" s="35" t="s">
        <v>1049</v>
      </c>
      <c r="B28" s="38"/>
      <c r="C28" s="37">
        <v>178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6</v>
      </c>
    </row>
    <row r="33" spans="1:6" x14ac:dyDescent="0.25">
      <c r="A33" s="35" t="s">
        <v>1052</v>
      </c>
      <c r="B33" s="38"/>
      <c r="C33" s="37">
        <v>82</v>
      </c>
    </row>
    <row r="34" spans="1:6" x14ac:dyDescent="0.25">
      <c r="A34" s="35" t="s">
        <v>1053</v>
      </c>
      <c r="B34" s="38"/>
      <c r="C34" s="37">
        <v>84</v>
      </c>
    </row>
    <row r="35" spans="1:6" x14ac:dyDescent="0.25">
      <c r="A35" s="35" t="s">
        <v>1054</v>
      </c>
      <c r="B35" s="38"/>
      <c r="C35" s="37">
        <v>84</v>
      </c>
    </row>
    <row r="36" spans="1:6" x14ac:dyDescent="0.25">
      <c r="A36" s="35" t="s">
        <v>1055</v>
      </c>
      <c r="B36" s="38"/>
      <c r="C36" s="37">
        <v>26</v>
      </c>
    </row>
    <row r="37" spans="1:6" x14ac:dyDescent="0.25">
      <c r="A37" s="35" t="s">
        <v>1056</v>
      </c>
      <c r="B37" s="38"/>
      <c r="C37" s="37">
        <v>42</v>
      </c>
    </row>
    <row r="38" spans="1:6" x14ac:dyDescent="0.25">
      <c r="A38" s="35" t="s">
        <v>1057</v>
      </c>
      <c r="B38" s="38"/>
      <c r="C38" s="37">
        <v>15</v>
      </c>
    </row>
    <row r="39" spans="1:6" x14ac:dyDescent="0.25">
      <c r="A39" s="35" t="s">
        <v>1058</v>
      </c>
      <c r="B39" s="38"/>
      <c r="C39" s="37">
        <v>1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9</v>
      </c>
    </row>
    <row r="44" spans="1:6" x14ac:dyDescent="0.25">
      <c r="A44" s="35" t="s">
        <v>114</v>
      </c>
      <c r="B44" s="38"/>
      <c r="C44" s="37">
        <v>1</v>
      </c>
    </row>
    <row r="45" spans="1:6" x14ac:dyDescent="0.25">
      <c r="A45" s="35" t="s">
        <v>1060</v>
      </c>
      <c r="B45" s="38"/>
      <c r="C45" s="37">
        <v>4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1"/>
      <c r="B49" s="41" t="s">
        <v>1064</v>
      </c>
      <c r="C49" s="17"/>
      <c r="D49" s="17"/>
      <c r="E49" s="17"/>
      <c r="F49" s="22"/>
    </row>
    <row r="50" spans="1:6" x14ac:dyDescent="0.25">
      <c r="A50" s="191"/>
      <c r="B50" s="41" t="s">
        <v>1065</v>
      </c>
      <c r="C50" s="42">
        <v>1</v>
      </c>
      <c r="D50" s="42">
        <v>0</v>
      </c>
      <c r="E50" s="42">
        <v>0</v>
      </c>
      <c r="F50" s="37">
        <v>0</v>
      </c>
    </row>
    <row r="51" spans="1:6" x14ac:dyDescent="0.25">
      <c r="A51" s="191"/>
      <c r="B51" s="41" t="s">
        <v>1066</v>
      </c>
      <c r="C51" s="17"/>
      <c r="D51" s="17"/>
      <c r="E51" s="17"/>
      <c r="F51" s="22"/>
    </row>
    <row r="52" spans="1:6" x14ac:dyDescent="0.25">
      <c r="A52" s="191"/>
      <c r="B52" s="41" t="s">
        <v>334</v>
      </c>
      <c r="C52" s="42">
        <v>91</v>
      </c>
      <c r="D52" s="42">
        <v>51</v>
      </c>
      <c r="E52" s="42">
        <v>24</v>
      </c>
      <c r="F52" s="37">
        <v>11</v>
      </c>
    </row>
    <row r="53" spans="1:6" x14ac:dyDescent="0.25">
      <c r="A53" s="191"/>
      <c r="B53" s="41" t="s">
        <v>1067</v>
      </c>
      <c r="C53" s="42">
        <v>946</v>
      </c>
      <c r="D53" s="42">
        <v>229</v>
      </c>
      <c r="E53" s="42">
        <v>77</v>
      </c>
      <c r="F53" s="37">
        <v>82</v>
      </c>
    </row>
    <row r="54" spans="1:6" x14ac:dyDescent="0.25">
      <c r="A54" s="191"/>
      <c r="B54" s="41" t="s">
        <v>1068</v>
      </c>
      <c r="C54" s="42">
        <v>193</v>
      </c>
      <c r="D54" s="42">
        <v>58</v>
      </c>
      <c r="E54" s="42">
        <v>24</v>
      </c>
      <c r="F54" s="37">
        <v>18</v>
      </c>
    </row>
    <row r="55" spans="1:6" x14ac:dyDescent="0.25">
      <c r="A55" s="191"/>
      <c r="B55" s="41" t="s">
        <v>1069</v>
      </c>
      <c r="C55" s="42">
        <v>6</v>
      </c>
      <c r="D55" s="42">
        <v>2</v>
      </c>
      <c r="E55" s="42">
        <v>0</v>
      </c>
      <c r="F55" s="37">
        <v>0</v>
      </c>
    </row>
    <row r="56" spans="1:6" x14ac:dyDescent="0.25">
      <c r="A56" s="191"/>
      <c r="B56" s="41" t="s">
        <v>1070</v>
      </c>
      <c r="C56" s="42">
        <v>0</v>
      </c>
      <c r="D56" s="42">
        <v>0</v>
      </c>
      <c r="E56" s="42">
        <v>0</v>
      </c>
      <c r="F56" s="37">
        <v>1</v>
      </c>
    </row>
    <row r="57" spans="1:6" x14ac:dyDescent="0.25">
      <c r="A57" s="191"/>
      <c r="B57" s="41" t="s">
        <v>1071</v>
      </c>
      <c r="C57" s="42">
        <v>33</v>
      </c>
      <c r="D57" s="42">
        <v>36</v>
      </c>
      <c r="E57" s="42">
        <v>17</v>
      </c>
      <c r="F57" s="37">
        <v>12</v>
      </c>
    </row>
    <row r="58" spans="1:6" x14ac:dyDescent="0.25">
      <c r="A58" s="191"/>
      <c r="B58" s="41" t="s">
        <v>1072</v>
      </c>
      <c r="C58" s="42">
        <v>5</v>
      </c>
      <c r="D58" s="42">
        <v>5</v>
      </c>
      <c r="E58" s="42">
        <v>2</v>
      </c>
      <c r="F58" s="37">
        <v>3</v>
      </c>
    </row>
    <row r="59" spans="1:6" x14ac:dyDescent="0.25">
      <c r="A59" s="191"/>
      <c r="B59" s="41" t="s">
        <v>1073</v>
      </c>
      <c r="C59" s="17"/>
      <c r="D59" s="17"/>
      <c r="E59" s="17"/>
      <c r="F59" s="22"/>
    </row>
    <row r="60" spans="1:6" x14ac:dyDescent="0.25">
      <c r="A60" s="191"/>
      <c r="B60" s="41" t="s">
        <v>405</v>
      </c>
      <c r="C60" s="17"/>
      <c r="D60" s="17"/>
      <c r="E60" s="17"/>
      <c r="F60" s="22"/>
    </row>
    <row r="61" spans="1:6" x14ac:dyDescent="0.25">
      <c r="A61" s="191"/>
      <c r="B61" s="41" t="s">
        <v>1074</v>
      </c>
      <c r="C61" s="42">
        <v>2</v>
      </c>
      <c r="D61" s="42">
        <v>1</v>
      </c>
      <c r="E61" s="42">
        <v>0</v>
      </c>
      <c r="F61" s="37">
        <v>0</v>
      </c>
    </row>
    <row r="62" spans="1:6" x14ac:dyDescent="0.25">
      <c r="A62" s="191"/>
      <c r="B62" s="41" t="s">
        <v>1075</v>
      </c>
      <c r="C62" s="42">
        <v>3</v>
      </c>
      <c r="D62" s="42">
        <v>1</v>
      </c>
      <c r="E62" s="42">
        <v>0</v>
      </c>
      <c r="F62" s="37">
        <v>0</v>
      </c>
    </row>
    <row r="63" spans="1:6" x14ac:dyDescent="0.25">
      <c r="A63" s="191"/>
      <c r="B63" s="41" t="s">
        <v>1076</v>
      </c>
      <c r="C63" s="17"/>
      <c r="D63" s="17"/>
      <c r="E63" s="17"/>
      <c r="F63" s="22"/>
    </row>
    <row r="64" spans="1:6" x14ac:dyDescent="0.25">
      <c r="A64" s="191"/>
      <c r="B64" s="41" t="s">
        <v>1077</v>
      </c>
      <c r="C64" s="42">
        <v>140</v>
      </c>
      <c r="D64" s="42">
        <v>85</v>
      </c>
      <c r="E64" s="42">
        <v>29</v>
      </c>
      <c r="F64" s="37">
        <v>38</v>
      </c>
    </row>
    <row r="65" spans="1:6" x14ac:dyDescent="0.25">
      <c r="A65" s="191"/>
      <c r="B65" s="41" t="s">
        <v>1078</v>
      </c>
      <c r="C65" s="42">
        <v>1</v>
      </c>
      <c r="D65" s="42">
        <v>0</v>
      </c>
      <c r="E65" s="42">
        <v>2</v>
      </c>
      <c r="F65" s="37">
        <v>0</v>
      </c>
    </row>
    <row r="66" spans="1:6" x14ac:dyDescent="0.25">
      <c r="A66" s="192"/>
      <c r="B66" s="41" t="s">
        <v>1079</v>
      </c>
      <c r="C66" s="17"/>
      <c r="D66" s="17"/>
      <c r="E66" s="17"/>
      <c r="F66" s="22"/>
    </row>
    <row r="67" spans="1:6" x14ac:dyDescent="0.25">
      <c r="A67" s="185" t="s">
        <v>1080</v>
      </c>
      <c r="B67" s="186"/>
      <c r="C67" s="43">
        <v>1421</v>
      </c>
      <c r="D67" s="43">
        <v>468</v>
      </c>
      <c r="E67" s="43">
        <v>175</v>
      </c>
      <c r="F67" s="43">
        <v>165</v>
      </c>
    </row>
    <row r="68" spans="1:6" x14ac:dyDescent="0.25">
      <c r="A68" s="190" t="s">
        <v>974</v>
      </c>
      <c r="B68" s="41" t="s">
        <v>1081</v>
      </c>
      <c r="C68" s="42">
        <v>60</v>
      </c>
      <c r="D68" s="42">
        <v>0</v>
      </c>
      <c r="E68" s="42">
        <v>0</v>
      </c>
      <c r="F68" s="37">
        <v>0</v>
      </c>
    </row>
    <row r="69" spans="1:6" x14ac:dyDescent="0.25">
      <c r="A69" s="191"/>
      <c r="B69" s="41" t="s">
        <v>1082</v>
      </c>
      <c r="C69" s="42">
        <v>6</v>
      </c>
      <c r="D69" s="42">
        <v>0</v>
      </c>
      <c r="E69" s="42">
        <v>0</v>
      </c>
      <c r="F69" s="37">
        <v>0</v>
      </c>
    </row>
    <row r="70" spans="1:6" x14ac:dyDescent="0.25">
      <c r="A70" s="192"/>
      <c r="B70" s="41" t="s">
        <v>111</v>
      </c>
      <c r="C70" s="42">
        <v>31</v>
      </c>
      <c r="D70" s="42">
        <v>0</v>
      </c>
      <c r="E70" s="42">
        <v>0</v>
      </c>
      <c r="F70" s="37">
        <v>0</v>
      </c>
    </row>
    <row r="71" spans="1:6" x14ac:dyDescent="0.25">
      <c r="A71" s="185" t="s">
        <v>1083</v>
      </c>
      <c r="B71" s="186"/>
      <c r="C71" s="43">
        <v>97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Louw3SnAIvneTeRURJBq9wQPzAs35yIn9DQOeqAiYCQ8kqIUiITm7r7dvAp75aF7vCx0rAfuCSixmchAmPP4Yg==" saltValue="WoYjIjIBjmChuIZcIR2CD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2" t="s">
        <v>1086</v>
      </c>
      <c r="B5" s="13" t="s">
        <v>1087</v>
      </c>
      <c r="C5" s="23">
        <v>3753</v>
      </c>
    </row>
    <row r="6" spans="1:3" x14ac:dyDescent="0.25">
      <c r="A6" s="173"/>
      <c r="B6" s="13" t="s">
        <v>1029</v>
      </c>
      <c r="C6" s="23">
        <v>425</v>
      </c>
    </row>
    <row r="7" spans="1:3" x14ac:dyDescent="0.25">
      <c r="A7" s="173"/>
      <c r="B7" s="13" t="s">
        <v>1088</v>
      </c>
      <c r="C7" s="23">
        <v>7760</v>
      </c>
    </row>
    <row r="8" spans="1:3" x14ac:dyDescent="0.25">
      <c r="A8" s="173"/>
      <c r="B8" s="13" t="s">
        <v>1089</v>
      </c>
      <c r="C8" s="23">
        <v>1339</v>
      </c>
    </row>
    <row r="9" spans="1:3" x14ac:dyDescent="0.25">
      <c r="A9" s="173"/>
      <c r="B9" s="13" t="s">
        <v>1031</v>
      </c>
      <c r="C9" s="23">
        <v>46</v>
      </c>
    </row>
    <row r="10" spans="1:3" x14ac:dyDescent="0.25">
      <c r="A10" s="173"/>
      <c r="B10" s="13" t="s">
        <v>1032</v>
      </c>
      <c r="C10" s="23">
        <v>29</v>
      </c>
    </row>
    <row r="11" spans="1:3" x14ac:dyDescent="0.25">
      <c r="A11" s="173"/>
      <c r="B11" s="13" t="s">
        <v>1090</v>
      </c>
      <c r="C11" s="23">
        <v>12</v>
      </c>
    </row>
    <row r="12" spans="1:3" x14ac:dyDescent="0.25">
      <c r="A12" s="174"/>
      <c r="B12" s="13" t="s">
        <v>1091</v>
      </c>
      <c r="C12" s="23">
        <v>7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3551</v>
      </c>
    </row>
    <row r="17" spans="1:3" x14ac:dyDescent="0.25">
      <c r="A17" s="21" t="s">
        <v>1094</v>
      </c>
      <c r="B17" s="16"/>
      <c r="C17" s="23">
        <v>584</v>
      </c>
    </row>
    <row r="18" spans="1:3" x14ac:dyDescent="0.25">
      <c r="A18" s="21" t="s">
        <v>1095</v>
      </c>
      <c r="B18" s="16"/>
      <c r="C18" s="23">
        <v>1869</v>
      </c>
    </row>
    <row r="19" spans="1:3" x14ac:dyDescent="0.25">
      <c r="A19" s="21" t="s">
        <v>1096</v>
      </c>
      <c r="B19" s="16"/>
      <c r="C19" s="23">
        <v>351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2"/>
    </row>
    <row r="24" spans="1:3" x14ac:dyDescent="0.25">
      <c r="A24" s="21" t="s">
        <v>1099</v>
      </c>
      <c r="B24" s="16"/>
      <c r="C24" s="22"/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/>
    </row>
    <row r="33" spans="1:3" x14ac:dyDescent="0.25">
      <c r="A33" s="21" t="s">
        <v>1106</v>
      </c>
      <c r="B33" s="16"/>
      <c r="C33" s="23">
        <v>5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119</v>
      </c>
    </row>
    <row r="38" spans="1:3" x14ac:dyDescent="0.25">
      <c r="A38" s="21" t="s">
        <v>1108</v>
      </c>
      <c r="B38" s="16"/>
      <c r="C38" s="23">
        <v>320</v>
      </c>
    </row>
    <row r="39" spans="1:3" x14ac:dyDescent="0.25">
      <c r="A39" s="21" t="s">
        <v>1109</v>
      </c>
      <c r="B39" s="16"/>
      <c r="C39" s="23">
        <v>1451</v>
      </c>
    </row>
    <row r="40" spans="1:3" x14ac:dyDescent="0.25">
      <c r="A40" s="21" t="s">
        <v>1110</v>
      </c>
      <c r="B40" s="16"/>
      <c r="C40" s="23">
        <v>579</v>
      </c>
    </row>
    <row r="41" spans="1:3" x14ac:dyDescent="0.25">
      <c r="A41" s="21" t="s">
        <v>1111</v>
      </c>
      <c r="B41" s="16"/>
      <c r="C41" s="23">
        <v>571</v>
      </c>
    </row>
    <row r="42" spans="1:3" x14ac:dyDescent="0.25">
      <c r="A42" s="21" t="s">
        <v>1112</v>
      </c>
      <c r="B42" s="16"/>
      <c r="C42" s="23">
        <v>207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2"/>
    </row>
    <row r="47" spans="1:3" x14ac:dyDescent="0.25">
      <c r="A47" s="21" t="s">
        <v>1115</v>
      </c>
      <c r="B47" s="16"/>
      <c r="C47" s="23">
        <v>284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2" t="s">
        <v>1117</v>
      </c>
      <c r="B51" s="13" t="s">
        <v>1118</v>
      </c>
      <c r="C51" s="23">
        <v>415</v>
      </c>
    </row>
    <row r="52" spans="1:6" x14ac:dyDescent="0.25">
      <c r="A52" s="173"/>
      <c r="B52" s="13" t="s">
        <v>1119</v>
      </c>
      <c r="C52" s="23">
        <v>609</v>
      </c>
    </row>
    <row r="53" spans="1:6" x14ac:dyDescent="0.25">
      <c r="A53" s="173"/>
      <c r="B53" s="13" t="s">
        <v>1120</v>
      </c>
      <c r="C53" s="23">
        <v>232</v>
      </c>
    </row>
    <row r="54" spans="1:6" x14ac:dyDescent="0.25">
      <c r="A54" s="174"/>
      <c r="B54" s="13" t="s">
        <v>1121</v>
      </c>
      <c r="C54" s="23">
        <v>1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23</v>
      </c>
    </row>
    <row r="59" spans="1:6" x14ac:dyDescent="0.25">
      <c r="A59" s="21" t="s">
        <v>114</v>
      </c>
      <c r="B59" s="16"/>
      <c r="C59" s="23">
        <v>12</v>
      </c>
    </row>
    <row r="60" spans="1:6" x14ac:dyDescent="0.25">
      <c r="A60" s="21" t="s">
        <v>1060</v>
      </c>
      <c r="B60" s="16"/>
      <c r="C60" s="23">
        <v>8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2" t="s">
        <v>959</v>
      </c>
      <c r="B63" s="13" t="s">
        <v>1063</v>
      </c>
      <c r="C63" s="14">
        <v>0</v>
      </c>
      <c r="D63" s="14">
        <v>1</v>
      </c>
      <c r="E63" s="14">
        <v>0</v>
      </c>
      <c r="F63" s="23">
        <v>0</v>
      </c>
    </row>
    <row r="64" spans="1:6" x14ac:dyDescent="0.25">
      <c r="A64" s="173"/>
      <c r="B64" s="13" t="s">
        <v>1064</v>
      </c>
      <c r="C64" s="17"/>
      <c r="D64" s="17"/>
      <c r="E64" s="17"/>
      <c r="F64" s="22"/>
    </row>
    <row r="65" spans="1:6" x14ac:dyDescent="0.25">
      <c r="A65" s="173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1066</v>
      </c>
      <c r="C66" s="14">
        <v>3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334</v>
      </c>
      <c r="C67" s="14">
        <v>245</v>
      </c>
      <c r="D67" s="14">
        <v>170</v>
      </c>
      <c r="E67" s="14">
        <v>44</v>
      </c>
      <c r="F67" s="23">
        <v>116</v>
      </c>
    </row>
    <row r="68" spans="1:6" x14ac:dyDescent="0.25">
      <c r="A68" s="173"/>
      <c r="B68" s="13" t="s">
        <v>1122</v>
      </c>
      <c r="C68" s="14">
        <v>6082</v>
      </c>
      <c r="D68" s="14">
        <v>1218</v>
      </c>
      <c r="E68" s="14">
        <v>322</v>
      </c>
      <c r="F68" s="23">
        <v>884</v>
      </c>
    </row>
    <row r="69" spans="1:6" x14ac:dyDescent="0.25">
      <c r="A69" s="173"/>
      <c r="B69" s="13" t="s">
        <v>1123</v>
      </c>
      <c r="C69" s="14">
        <v>885</v>
      </c>
      <c r="D69" s="14">
        <v>159</v>
      </c>
      <c r="E69" s="14">
        <v>51</v>
      </c>
      <c r="F69" s="23">
        <v>98</v>
      </c>
    </row>
    <row r="70" spans="1:6" x14ac:dyDescent="0.25">
      <c r="A70" s="173"/>
      <c r="B70" s="13" t="s">
        <v>1069</v>
      </c>
      <c r="C70" s="14">
        <v>18</v>
      </c>
      <c r="D70" s="14">
        <v>34</v>
      </c>
      <c r="E70" s="14">
        <v>4</v>
      </c>
      <c r="F70" s="23">
        <v>18</v>
      </c>
    </row>
    <row r="71" spans="1:6" x14ac:dyDescent="0.25">
      <c r="A71" s="173"/>
      <c r="B71" s="13" t="s">
        <v>1124</v>
      </c>
      <c r="C71" s="14">
        <v>1</v>
      </c>
      <c r="D71" s="14">
        <v>4</v>
      </c>
      <c r="E71" s="14">
        <v>2</v>
      </c>
      <c r="F71" s="23">
        <v>0</v>
      </c>
    </row>
    <row r="72" spans="1:6" x14ac:dyDescent="0.25">
      <c r="A72" s="173"/>
      <c r="B72" s="13" t="s">
        <v>1125</v>
      </c>
      <c r="C72" s="14">
        <v>79</v>
      </c>
      <c r="D72" s="14">
        <v>204</v>
      </c>
      <c r="E72" s="14">
        <v>52</v>
      </c>
      <c r="F72" s="23">
        <v>165</v>
      </c>
    </row>
    <row r="73" spans="1:6" x14ac:dyDescent="0.25">
      <c r="A73" s="173"/>
      <c r="B73" s="13" t="s">
        <v>1126</v>
      </c>
      <c r="C73" s="14">
        <v>23</v>
      </c>
      <c r="D73" s="14">
        <v>40</v>
      </c>
      <c r="E73" s="14">
        <v>15</v>
      </c>
      <c r="F73" s="23">
        <v>27</v>
      </c>
    </row>
    <row r="74" spans="1:6" x14ac:dyDescent="0.25">
      <c r="A74" s="173"/>
      <c r="B74" s="13" t="s">
        <v>1073</v>
      </c>
      <c r="C74" s="14">
        <v>3</v>
      </c>
      <c r="D74" s="14">
        <v>0</v>
      </c>
      <c r="E74" s="14">
        <v>0</v>
      </c>
      <c r="F74" s="23">
        <v>0</v>
      </c>
    </row>
    <row r="75" spans="1:6" x14ac:dyDescent="0.25">
      <c r="A75" s="173"/>
      <c r="B75" s="13" t="s">
        <v>405</v>
      </c>
      <c r="C75" s="14">
        <v>1</v>
      </c>
      <c r="D75" s="14">
        <v>1</v>
      </c>
      <c r="E75" s="14">
        <v>0</v>
      </c>
      <c r="F75" s="23">
        <v>0</v>
      </c>
    </row>
    <row r="76" spans="1:6" x14ac:dyDescent="0.25">
      <c r="A76" s="173"/>
      <c r="B76" s="13" t="s">
        <v>1074</v>
      </c>
      <c r="C76" s="14">
        <v>4</v>
      </c>
      <c r="D76" s="14">
        <v>3</v>
      </c>
      <c r="E76" s="14">
        <v>1</v>
      </c>
      <c r="F76" s="23">
        <v>1</v>
      </c>
    </row>
    <row r="77" spans="1:6" x14ac:dyDescent="0.25">
      <c r="A77" s="173"/>
      <c r="B77" s="13" t="s">
        <v>1075</v>
      </c>
      <c r="C77" s="14">
        <v>30</v>
      </c>
      <c r="D77" s="14">
        <v>9</v>
      </c>
      <c r="E77" s="14">
        <v>2</v>
      </c>
      <c r="F77" s="23">
        <v>0</v>
      </c>
    </row>
    <row r="78" spans="1:6" x14ac:dyDescent="0.25">
      <c r="A78" s="173"/>
      <c r="B78" s="13" t="s">
        <v>1076</v>
      </c>
      <c r="C78" s="14">
        <v>1</v>
      </c>
      <c r="D78" s="14">
        <v>6</v>
      </c>
      <c r="E78" s="14">
        <v>2</v>
      </c>
      <c r="F78" s="23">
        <v>4</v>
      </c>
    </row>
    <row r="79" spans="1:6" x14ac:dyDescent="0.25">
      <c r="A79" s="173"/>
      <c r="B79" s="13" t="s">
        <v>1077</v>
      </c>
      <c r="C79" s="14">
        <v>1816</v>
      </c>
      <c r="D79" s="14">
        <v>975</v>
      </c>
      <c r="E79" s="14">
        <v>198</v>
      </c>
      <c r="F79" s="23">
        <v>640</v>
      </c>
    </row>
    <row r="80" spans="1:6" x14ac:dyDescent="0.25">
      <c r="A80" s="173"/>
      <c r="B80" s="13" t="s">
        <v>1078</v>
      </c>
      <c r="C80" s="14">
        <v>8</v>
      </c>
      <c r="D80" s="14">
        <v>0</v>
      </c>
      <c r="E80" s="14">
        <v>1</v>
      </c>
      <c r="F80" s="23">
        <v>0</v>
      </c>
    </row>
    <row r="81" spans="1:6" x14ac:dyDescent="0.25">
      <c r="A81" s="174"/>
      <c r="B81" s="13" t="s">
        <v>1079</v>
      </c>
      <c r="C81" s="14">
        <v>0</v>
      </c>
      <c r="D81" s="14">
        <v>5</v>
      </c>
      <c r="E81" s="14">
        <v>0</v>
      </c>
      <c r="F81" s="23">
        <v>1</v>
      </c>
    </row>
    <row r="82" spans="1:6" x14ac:dyDescent="0.25">
      <c r="A82" s="193" t="s">
        <v>1080</v>
      </c>
      <c r="B82" s="194"/>
      <c r="C82" s="30">
        <v>9200</v>
      </c>
      <c r="D82" s="30">
        <v>2829</v>
      </c>
      <c r="E82" s="30">
        <v>694</v>
      </c>
      <c r="F82" s="30">
        <v>1954</v>
      </c>
    </row>
    <row r="83" spans="1:6" x14ac:dyDescent="0.25">
      <c r="A83" s="172" t="s">
        <v>1127</v>
      </c>
      <c r="B83" s="13" t="s">
        <v>1081</v>
      </c>
      <c r="C83" s="14">
        <v>92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1082</v>
      </c>
      <c r="C84" s="14">
        <v>17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111</v>
      </c>
      <c r="C85" s="14">
        <v>92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1128</v>
      </c>
      <c r="B86" s="194"/>
      <c r="C86" s="30">
        <v>201</v>
      </c>
      <c r="D86" s="30">
        <v>0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69pO/+Se08MJwLI+/t0X87afyDQQTRF6lVDQLv71w9OvBbhByunGPWeH/aPB3xqke3b/sxVeMHaGopt+ve7ocQ==" saltValue="2qyNbDn5cYmGrn9wXUw5L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8554687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1</v>
      </c>
    </row>
    <row r="6" spans="1:3" x14ac:dyDescent="0.25">
      <c r="A6" s="12" t="s">
        <v>1132</v>
      </c>
      <c r="B6" s="16"/>
      <c r="C6" s="23">
        <v>1095</v>
      </c>
    </row>
    <row r="7" spans="1:3" x14ac:dyDescent="0.25">
      <c r="A7" s="12" t="s">
        <v>1133</v>
      </c>
      <c r="B7" s="16"/>
      <c r="C7" s="23">
        <v>100</v>
      </c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11</v>
      </c>
    </row>
    <row r="14" spans="1:3" x14ac:dyDescent="0.25">
      <c r="A14" s="12" t="s">
        <v>1132</v>
      </c>
      <c r="B14" s="16"/>
      <c r="C14" s="23">
        <v>11</v>
      </c>
    </row>
    <row r="15" spans="1:3" x14ac:dyDescent="0.25">
      <c r="A15" s="12" t="s">
        <v>1137</v>
      </c>
      <c r="B15" s="16"/>
      <c r="C15" s="23">
        <v>105</v>
      </c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3">
        <v>9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8</v>
      </c>
    </row>
    <row r="22" spans="1:3" x14ac:dyDescent="0.25">
      <c r="A22" s="12" t="s">
        <v>1139</v>
      </c>
      <c r="B22" s="16"/>
      <c r="C22" s="23">
        <v>8</v>
      </c>
    </row>
    <row r="23" spans="1:3" x14ac:dyDescent="0.25">
      <c r="A23" s="12" t="s">
        <v>1140</v>
      </c>
      <c r="B23" s="16"/>
      <c r="C23" s="22"/>
    </row>
    <row r="24" spans="1:3" x14ac:dyDescent="0.25">
      <c r="A24" s="12" t="s">
        <v>1141</v>
      </c>
      <c r="B24" s="16"/>
      <c r="C24" s="22"/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20</v>
      </c>
    </row>
    <row r="29" spans="1:3" x14ac:dyDescent="0.25">
      <c r="A29" s="12" t="s">
        <v>1144</v>
      </c>
      <c r="B29" s="16"/>
      <c r="C29" s="23">
        <v>7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3">
        <v>14</v>
      </c>
    </row>
    <row r="36" spans="1:3" x14ac:dyDescent="0.25">
      <c r="A36" s="12" t="s">
        <v>1149</v>
      </c>
      <c r="B36" s="16"/>
      <c r="C36" s="23">
        <v>3</v>
      </c>
    </row>
    <row r="37" spans="1:3" x14ac:dyDescent="0.25">
      <c r="A37" s="6"/>
    </row>
  </sheetData>
  <sheetProtection algorithmName="SHA-512" hashValue="tG+zBl7Dr+qFQiEqEGMoom39CLv41HuvOBiMkbP2A2VADEyuLLJ18C8fYnBJz6AwVYobuwWKBsRakcXRVKcGIw==" saltValue="MHrbHSyFavmG1gKe+gBjW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78</v>
      </c>
    </row>
    <row r="6" spans="1:3" x14ac:dyDescent="0.25">
      <c r="A6" s="12" t="s">
        <v>1153</v>
      </c>
      <c r="B6" s="16"/>
      <c r="C6" s="22"/>
    </row>
    <row r="7" spans="1:3" x14ac:dyDescent="0.25">
      <c r="A7" s="12" t="s">
        <v>1154</v>
      </c>
      <c r="B7" s="16"/>
      <c r="C7" s="22"/>
    </row>
    <row r="8" spans="1:3" x14ac:dyDescent="0.25">
      <c r="A8" s="12" t="s">
        <v>1155</v>
      </c>
      <c r="B8" s="16"/>
      <c r="C8" s="23">
        <v>58</v>
      </c>
    </row>
    <row r="9" spans="1:3" x14ac:dyDescent="0.25">
      <c r="A9" s="12" t="s">
        <v>1156</v>
      </c>
      <c r="B9" s="16"/>
      <c r="C9" s="22"/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78</v>
      </c>
    </row>
    <row r="15" spans="1:3" x14ac:dyDescent="0.25">
      <c r="A15" s="12" t="s">
        <v>1160</v>
      </c>
      <c r="B15" s="16"/>
      <c r="C15" s="23">
        <v>53</v>
      </c>
    </row>
    <row r="16" spans="1:3" x14ac:dyDescent="0.25">
      <c r="A16" s="12" t="s">
        <v>1161</v>
      </c>
      <c r="B16" s="16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79</v>
      </c>
    </row>
    <row r="21" spans="1:3" x14ac:dyDescent="0.25">
      <c r="A21" s="12" t="s">
        <v>1164</v>
      </c>
      <c r="B21" s="16"/>
      <c r="C21" s="23">
        <v>33</v>
      </c>
    </row>
    <row r="22" spans="1:3" x14ac:dyDescent="0.25">
      <c r="A22" s="12" t="s">
        <v>1165</v>
      </c>
      <c r="B22" s="16"/>
      <c r="C22" s="23">
        <v>4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2"/>
    </row>
    <row r="35" spans="1:3" x14ac:dyDescent="0.25">
      <c r="A35" s="12" t="s">
        <v>1174</v>
      </c>
      <c r="B35" s="16"/>
      <c r="C35" s="22"/>
    </row>
    <row r="36" spans="1:3" x14ac:dyDescent="0.25">
      <c r="A36" s="12" t="s">
        <v>1175</v>
      </c>
      <c r="B36" s="16"/>
      <c r="C36" s="23">
        <v>8</v>
      </c>
    </row>
    <row r="37" spans="1:3" x14ac:dyDescent="0.25">
      <c r="A37" s="12" t="s">
        <v>1093</v>
      </c>
      <c r="B37" s="16"/>
      <c r="C37" s="23">
        <v>1</v>
      </c>
    </row>
    <row r="38" spans="1:3" x14ac:dyDescent="0.25">
      <c r="A38" s="12" t="s">
        <v>1176</v>
      </c>
      <c r="B38" s="16"/>
      <c r="C38" s="22"/>
    </row>
    <row r="39" spans="1:3" x14ac:dyDescent="0.25">
      <c r="A39" s="12" t="s">
        <v>1177</v>
      </c>
      <c r="B39" s="16"/>
      <c r="C39" s="23">
        <v>1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/>
    </row>
    <row r="44" spans="1:3" x14ac:dyDescent="0.25">
      <c r="A44" s="12" t="s">
        <v>1174</v>
      </c>
      <c r="B44" s="16"/>
      <c r="C44" s="22"/>
    </row>
    <row r="45" spans="1:3" x14ac:dyDescent="0.25">
      <c r="A45" s="12" t="s">
        <v>1175</v>
      </c>
      <c r="B45" s="16"/>
      <c r="C45" s="23">
        <v>3</v>
      </c>
    </row>
    <row r="46" spans="1:3" x14ac:dyDescent="0.25">
      <c r="A46" s="12" t="s">
        <v>1093</v>
      </c>
      <c r="B46" s="16"/>
      <c r="C46" s="22"/>
    </row>
    <row r="47" spans="1:3" x14ac:dyDescent="0.25">
      <c r="A47" s="12" t="s">
        <v>1176</v>
      </c>
      <c r="B47" s="16"/>
      <c r="C47" s="23">
        <v>3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6</v>
      </c>
    </row>
    <row r="52" spans="1:3" x14ac:dyDescent="0.25">
      <c r="A52" s="12" t="s">
        <v>1174</v>
      </c>
      <c r="B52" s="16"/>
      <c r="C52" s="23">
        <v>5</v>
      </c>
    </row>
    <row r="53" spans="1:3" x14ac:dyDescent="0.25">
      <c r="A53" s="12" t="s">
        <v>1175</v>
      </c>
      <c r="B53" s="16"/>
      <c r="C53" s="23">
        <v>5</v>
      </c>
    </row>
    <row r="54" spans="1:3" x14ac:dyDescent="0.25">
      <c r="A54" s="12" t="s">
        <v>1093</v>
      </c>
      <c r="B54" s="16"/>
      <c r="C54" s="22"/>
    </row>
    <row r="55" spans="1:3" x14ac:dyDescent="0.25">
      <c r="A55" s="12" t="s">
        <v>1176</v>
      </c>
      <c r="B55" s="16"/>
      <c r="C55" s="23">
        <v>2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>
        <v>1</v>
      </c>
    </row>
    <row r="60" spans="1:3" x14ac:dyDescent="0.25">
      <c r="A60" s="12" t="s">
        <v>1174</v>
      </c>
      <c r="B60" s="16"/>
      <c r="C60" s="23">
        <v>1</v>
      </c>
    </row>
    <row r="61" spans="1:3" x14ac:dyDescent="0.25">
      <c r="A61" s="12" t="s">
        <v>1175</v>
      </c>
      <c r="B61" s="16"/>
      <c r="C61" s="23">
        <v>11</v>
      </c>
    </row>
    <row r="62" spans="1:3" x14ac:dyDescent="0.25">
      <c r="A62" s="12" t="s">
        <v>1093</v>
      </c>
      <c r="B62" s="16"/>
      <c r="C62" s="22"/>
    </row>
    <row r="63" spans="1:3" x14ac:dyDescent="0.25">
      <c r="A63" s="12" t="s">
        <v>1176</v>
      </c>
      <c r="B63" s="16"/>
      <c r="C63" s="23">
        <v>1</v>
      </c>
    </row>
    <row r="64" spans="1:3" x14ac:dyDescent="0.25">
      <c r="A64" s="6"/>
    </row>
  </sheetData>
  <sheetProtection algorithmName="SHA-512" hashValue="3OB5cuQEAUY773b13DNhEL/MPaWDZWsUlIBo/OUeCNnlW5xvrHEwm7JHWkIAdjsBprklDQaCR71vKA4jMuUcIg==" saltValue="5PnBjk+Jo1dYf6pakC8Vo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1368</v>
      </c>
      <c r="D4" s="30">
        <v>1436</v>
      </c>
      <c r="E4" s="31">
        <v>-1</v>
      </c>
      <c r="F4" s="30">
        <v>5065</v>
      </c>
      <c r="G4" s="30">
        <v>3813</v>
      </c>
      <c r="H4" s="30">
        <v>794</v>
      </c>
      <c r="I4" s="30">
        <v>796</v>
      </c>
      <c r="J4" s="30">
        <v>0</v>
      </c>
      <c r="K4" s="30">
        <v>0</v>
      </c>
      <c r="L4" s="30">
        <v>1</v>
      </c>
      <c r="M4" s="30">
        <v>0</v>
      </c>
      <c r="N4" s="30">
        <v>102</v>
      </c>
      <c r="O4" s="30">
        <v>2</v>
      </c>
      <c r="P4" s="30">
        <v>5560</v>
      </c>
    </row>
    <row r="5" spans="1:16" ht="45" x14ac:dyDescent="0.25">
      <c r="A5" s="45" t="s">
        <v>646</v>
      </c>
      <c r="B5" s="45" t="s">
        <v>647</v>
      </c>
      <c r="C5" s="14">
        <v>32</v>
      </c>
      <c r="D5" s="14">
        <v>54</v>
      </c>
      <c r="E5" s="29">
        <v>-1</v>
      </c>
      <c r="F5" s="14">
        <v>38</v>
      </c>
      <c r="G5" s="14">
        <v>29</v>
      </c>
      <c r="H5" s="14">
        <v>12</v>
      </c>
      <c r="I5" s="14">
        <v>9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3">
        <v>44</v>
      </c>
    </row>
    <row r="6" spans="1:16" ht="33.75" x14ac:dyDescent="0.25">
      <c r="A6" s="45" t="s">
        <v>648</v>
      </c>
      <c r="B6" s="45" t="s">
        <v>649</v>
      </c>
      <c r="C6" s="14">
        <v>654</v>
      </c>
      <c r="D6" s="14">
        <v>744</v>
      </c>
      <c r="E6" s="29">
        <v>-1</v>
      </c>
      <c r="F6" s="14">
        <v>3065</v>
      </c>
      <c r="G6" s="14">
        <v>2349</v>
      </c>
      <c r="H6" s="14">
        <v>399</v>
      </c>
      <c r="I6" s="14">
        <v>363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3288</v>
      </c>
    </row>
    <row r="7" spans="1:16" ht="22.5" x14ac:dyDescent="0.25">
      <c r="A7" s="45" t="s">
        <v>650</v>
      </c>
      <c r="B7" s="45" t="s">
        <v>651</v>
      </c>
      <c r="C7" s="14">
        <v>154</v>
      </c>
      <c r="D7" s="14">
        <v>130</v>
      </c>
      <c r="E7" s="29">
        <v>0</v>
      </c>
      <c r="F7" s="14">
        <v>53</v>
      </c>
      <c r="G7" s="14">
        <v>28</v>
      </c>
      <c r="H7" s="14">
        <v>65</v>
      </c>
      <c r="I7" s="14">
        <v>75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2</v>
      </c>
      <c r="P7" s="23">
        <v>119</v>
      </c>
    </row>
    <row r="8" spans="1:16" ht="33.75" x14ac:dyDescent="0.25">
      <c r="A8" s="45" t="s">
        <v>652</v>
      </c>
      <c r="B8" s="45" t="s">
        <v>653</v>
      </c>
      <c r="C8" s="14">
        <v>10</v>
      </c>
      <c r="D8" s="14">
        <v>5</v>
      </c>
      <c r="E8" s="29">
        <v>1</v>
      </c>
      <c r="F8" s="14">
        <v>5</v>
      </c>
      <c r="G8" s="14">
        <v>6</v>
      </c>
      <c r="H8" s="14">
        <v>5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4</v>
      </c>
    </row>
    <row r="9" spans="1:16" ht="45" x14ac:dyDescent="0.25">
      <c r="A9" s="45" t="s">
        <v>654</v>
      </c>
      <c r="B9" s="45" t="s">
        <v>655</v>
      </c>
      <c r="C9" s="14">
        <v>29</v>
      </c>
      <c r="D9" s="14">
        <v>24</v>
      </c>
      <c r="E9" s="29">
        <v>0</v>
      </c>
      <c r="F9" s="14">
        <v>49</v>
      </c>
      <c r="G9" s="14">
        <v>86</v>
      </c>
      <c r="H9" s="14">
        <v>29</v>
      </c>
      <c r="I9" s="14">
        <v>51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205</v>
      </c>
    </row>
    <row r="10" spans="1:16" ht="22.5" x14ac:dyDescent="0.25">
      <c r="A10" s="45" t="s">
        <v>656</v>
      </c>
      <c r="B10" s="45" t="s">
        <v>657</v>
      </c>
      <c r="C10" s="14">
        <v>482</v>
      </c>
      <c r="D10" s="14">
        <v>471</v>
      </c>
      <c r="E10" s="29">
        <v>0</v>
      </c>
      <c r="F10" s="14">
        <v>1854</v>
      </c>
      <c r="G10" s="14">
        <v>1314</v>
      </c>
      <c r="H10" s="14">
        <v>282</v>
      </c>
      <c r="I10" s="14">
        <v>295</v>
      </c>
      <c r="J10" s="14">
        <v>0</v>
      </c>
      <c r="K10" s="14">
        <v>0</v>
      </c>
      <c r="L10" s="14">
        <v>0</v>
      </c>
      <c r="M10" s="14">
        <v>0</v>
      </c>
      <c r="N10" s="14">
        <v>95</v>
      </c>
      <c r="O10" s="14">
        <v>0</v>
      </c>
      <c r="P10" s="23">
        <v>1899</v>
      </c>
    </row>
    <row r="11" spans="1:16" ht="33.75" x14ac:dyDescent="0.25">
      <c r="A11" s="45" t="s">
        <v>658</v>
      </c>
      <c r="B11" s="45" t="s">
        <v>659</v>
      </c>
      <c r="C11" s="14">
        <v>7</v>
      </c>
      <c r="D11" s="14">
        <v>8</v>
      </c>
      <c r="E11" s="29">
        <v>-1</v>
      </c>
      <c r="F11" s="14">
        <v>1</v>
      </c>
      <c r="G11" s="14">
        <v>1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6</v>
      </c>
      <c r="O11" s="14">
        <v>0</v>
      </c>
      <c r="P11" s="23">
        <v>1</v>
      </c>
    </row>
    <row r="12" spans="1:16" x14ac:dyDescent="0.25">
      <c r="A12" s="6"/>
    </row>
  </sheetData>
  <sheetProtection algorithmName="SHA-512" hashValue="bP7L0sql69KgKZoTQyCwLrZSl+wdkncb7c7kTWfx7e9yVZ1Z+bLC9tLydbLIJ4YLpedwtLns1PaMxFWLX3SapA==" saltValue="SxAQwq5d74EAl5bHfUe32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24232C84-F677-4E40-B9FA-50FFC2CC3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774FF2-FE97-4E0D-A10B-83432D0166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B2748-B938-4D8C-8429-A4F83DA48063}">
  <ds:schemaRefs>
    <ds:schemaRef ds:uri="http://www.w3.org/XML/1998/namespace"/>
    <ds:schemaRef ds:uri="http://purl.org/dc/elements/1.1/"/>
    <ds:schemaRef ds:uri="http://schemas.microsoft.com/office/2006/metadata/properties"/>
    <ds:schemaRef ds:uri="96473a00-8e64-496a-bc71-826a530469eb"/>
    <ds:schemaRef ds:uri="http://purl.org/dc/dcmitype/"/>
    <ds:schemaRef ds:uri="http://schemas.microsoft.com/office/2006/documentManagement/types"/>
    <ds:schemaRef ds:uri="ec9fe809-b99d-4e41-a094-de16cee63433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2024-05-20T10:54:50Z</dcterms:created>
  <dcterms:modified xsi:type="dcterms:W3CDTF">2024-06-19T12:09:32Z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