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4" documentId="13_ncr:1_{6A9E4D89-D081-40A8-BB2C-92EC1DB9EFDC}" xr6:coauthVersionLast="47" xr6:coauthVersionMax="47" xr10:uidLastSave="{2B9C5F8A-1B40-415F-B6ED-FAC878F77941}"/>
  <workbookProtection workbookAlgorithmName="SHA-512" workbookHashValue="ecghKCG37cW2W/6KRP6PchnPJUAL3Y4IFxnHiSuZaM8l4Mwbm+wqWqnlnOmYxfbjqf2o52ch86G1lnw8ANPbSQ==" workbookSaltValue="JKXfzyKn9wq/wuEX/rkTZA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E11" i="18"/>
  <c r="D11" i="18"/>
  <c r="D123" i="18"/>
  <c r="E82" i="18"/>
  <c r="D82" i="18"/>
  <c r="L43" i="18"/>
  <c r="K43" i="18"/>
  <c r="J43" i="18"/>
  <c r="H43" i="18"/>
  <c r="G43" i="18"/>
  <c r="F43" i="18"/>
  <c r="E43" i="18"/>
  <c r="D43" i="18"/>
  <c r="I43" i="1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CC666F03-E679-433E-AED3-D8B11D0B48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B6C572D-52E0-43BD-9126-67C7F6EFB08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B9971A5-0AE5-4F9C-A2F0-609E2EA3FD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6DDD726-E85B-4EE6-B298-400D3B5FB1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76EC33A-8023-4636-9ED7-69C2C81551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B869E54-CDAF-40F5-BCBB-651A86365D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A2B0C45-7982-417E-BA64-940E70762F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453A852-6479-419D-B69C-C99A852C07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7D7D44D-346B-4136-A91D-EE19237103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5ED3A9A-2F9B-43FE-A2E7-F154BE5719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2E9F5FFA-43F4-4D61-B6D6-E53770A723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89802D3-ADEE-40D3-8D2A-4F91B672F96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DE9F918-BEDC-44A6-A52B-C91196A114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0AB0200-BB78-4ED4-9DFE-46118AA3BF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96B832F-638E-4C08-AC7D-784AFDF954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024E97F-2EAB-4BAC-B4B3-52F9A1A101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4E78B6B-44AB-4A4E-90DD-6474618F4F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B53C8CE-9900-4B03-A174-4688D64CD69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F2A7F30-9E7A-4860-8F70-C4B1C0110A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B6CD3EF-2F8E-474B-97E1-FF743D5E8D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5F09B87-0C06-4175-9823-16C234DADFD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F90F7EC-52E4-4BA9-A4C5-82D604B14C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C87E087-FED4-476E-9530-ECABD445F5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F2CBC3F-EF81-4A07-98AF-027157336E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54C1E32-24C1-4EBF-8F64-6DA5D75103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B767711-51F2-47D7-A124-7DCF6A3477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59C692B-1C03-4F42-81A6-E57D34DB6F2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D1B2249-91DE-491F-9D6B-CAFF914DA2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D48BE72-A480-4CCF-AE05-92D20AA623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C91B9E9-96CB-42EE-9630-80D5FE3D0FC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D55A132-3B75-41FF-81EB-0B7AEDC427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04867F4B-5097-4B2D-9F63-D0ECEFD2E5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<sst xmlns="http://schemas.openxmlformats.org/spreadsheetml/2006/main" count="2644" uniqueCount="1527">
  <si>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</si>
  <si>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</si>
  <si>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</si>
  <si>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</si>
  <si>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</si>
  <si>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</si>
  <si>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</si>
  <si>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Tarragona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</si>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</sst>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D66F31CB-64EF-41B0-BC19-C01274BEB958}"/>
    <cellStyle name="Normal" xfId="0" builtinId="0"/>
    <cellStyle name="Normal 2" xfId="1" xr:uid="{049787C8-5412-4094-8960-905A917D7D6F}"/>
    <cellStyle name="Normal 3" xfId="3" xr:uid="{022FCBA4-8D3F-4DC8-9EDD-3824D15305C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01-4AC9-840B-B4F8EA57F2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01-4AC9-840B-B4F8EA57F2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4493</c:v>
                </c:pt>
                <c:pt idx="1">
                  <c:v>35367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01-4AC9-840B-B4F8EA57F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7-4F17-9AE5-301541DEC85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17-4F17-9AE5-301541DEC85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17-4F17-9AE5-301541DEC85A}"/>
              </c:ext>
            </c:extLst>
          </c:dPt>
          <c:dLbls>
            <c:dLbl>
              <c:idx val="0"/>
              <c:layout>
                <c:manualLayout>
                  <c:x val="5.1940817524391732E-3"/>
                  <c:y val="-1.1704437960483366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17-4F17-9AE5-301541DEC85A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22</c:v>
                </c:pt>
                <c:pt idx="1">
                  <c:v>858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17-4F17-9AE5-301541DEC8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C6-4E03-8FF2-7F03ACEC74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C6-4E03-8FF2-7F03ACEC74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C6-4E03-8FF2-7F03ACEC743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431</c:v>
                </c:pt>
                <c:pt idx="1">
                  <c:v>368</c:v>
                </c:pt>
                <c:pt idx="2">
                  <c:v>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EC6-4E03-8FF2-7F03ACEC74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E6-4160-A303-3A5605E538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E6-4160-A303-3A5605E538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10</c:v>
                </c:pt>
                <c:pt idx="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E6-4160-A303-3A5605E5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623-433A-A64F-80FD52A5182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623-433A-A64F-80FD52A518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10289</c:v>
                </c:pt>
                <c:pt idx="1">
                  <c:v>3583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23-433A-A64F-80FD52A518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521</c:v>
              </c:pt>
              <c:pt idx="1">
                <c:v>3428</c:v>
              </c:pt>
              <c:pt idx="2">
                <c:v>121</c:v>
              </c:pt>
              <c:pt idx="3">
                <c:v>38</c:v>
              </c:pt>
              <c:pt idx="4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0-2670-4D3F-947A-0DA488535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4656</c:v>
              </c:pt>
              <c:pt idx="1">
                <c:v>2850</c:v>
              </c:pt>
              <c:pt idx="2">
                <c:v>164</c:v>
              </c:pt>
              <c:pt idx="3">
                <c:v>102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A8FF-42DB-8219-DA29873F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13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46</c:v>
              </c:pt>
              <c:pt idx="1">
                <c:v>44</c:v>
              </c:pt>
              <c:pt idx="2">
                <c:v>53</c:v>
              </c:pt>
              <c:pt idx="3">
                <c:v>1</c:v>
              </c:pt>
              <c:pt idx="4">
                <c:v>68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0DF-4EBA-A0BE-8076BE83E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116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0DD8-4F9E-80EA-55A7612C8C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1586</c:v>
              </c:pt>
              <c:pt idx="1">
                <c:v>71</c:v>
              </c:pt>
              <c:pt idx="2">
                <c:v>1030</c:v>
              </c:pt>
              <c:pt idx="3">
                <c:v>90</c:v>
              </c:pt>
              <c:pt idx="4">
                <c:v>6</c:v>
              </c:pt>
              <c:pt idx="5">
                <c:v>1</c:v>
              </c:pt>
              <c:pt idx="6">
                <c:v>212</c:v>
              </c:pt>
              <c:pt idx="7">
                <c:v>575</c:v>
              </c:pt>
              <c:pt idx="8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0CCD-47A4-956F-CF75D50F17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Separación mutuo acuerdo</c:v>
                </c:pt>
                <c:pt idx="1">
                  <c:v>Adopción</c:v>
                </c:pt>
                <c:pt idx="2">
                  <c:v>Autorización judicial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</c:v>
              </c:pt>
              <c:pt idx="1">
                <c:v>31</c:v>
              </c:pt>
              <c:pt idx="2">
                <c:v>27</c:v>
              </c:pt>
              <c:pt idx="3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D5A2-48BB-BDE4-5A94EA446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80-4237-865A-9E5C705E79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80-4237-865A-9E5C705E790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E80-4237-865A-9E5C705E790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799</c:v>
                </c:pt>
                <c:pt idx="1">
                  <c:v>832</c:v>
                </c:pt>
                <c:pt idx="2">
                  <c:v>4656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E80-4237-865A-9E5C705E79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20021</c:v>
              </c:pt>
              <c:pt idx="1">
                <c:v>1283</c:v>
              </c:pt>
              <c:pt idx="2">
                <c:v>883</c:v>
              </c:pt>
              <c:pt idx="3">
                <c:v>687</c:v>
              </c:pt>
              <c:pt idx="4">
                <c:v>176</c:v>
              </c:pt>
              <c:pt idx="5">
                <c:v>172</c:v>
              </c:pt>
              <c:pt idx="6">
                <c:v>8476</c:v>
              </c:pt>
              <c:pt idx="7">
                <c:v>666</c:v>
              </c:pt>
              <c:pt idx="8">
                <c:v>1114</c:v>
              </c:pt>
              <c:pt idx="9">
                <c:v>455</c:v>
              </c:pt>
              <c:pt idx="10">
                <c:v>649</c:v>
              </c:pt>
              <c:pt idx="11">
                <c:v>591</c:v>
              </c:pt>
              <c:pt idx="12">
                <c:v>6556</c:v>
              </c:pt>
              <c:pt idx="13">
                <c:v>424</c:v>
              </c:pt>
            </c:numLit>
          </c:val>
          <c:extLst>
            <c:ext xmlns:c16="http://schemas.microsoft.com/office/drawing/2014/chart" uri="{C3380CC4-5D6E-409C-BE32-E72D297353CC}">
              <c16:uniqueId val="{00000000-388B-4BEB-899B-EECC08812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297</c:v>
              </c:pt>
              <c:pt idx="1">
                <c:v>1754</c:v>
              </c:pt>
              <c:pt idx="2">
                <c:v>444</c:v>
              </c:pt>
              <c:pt idx="3">
                <c:v>62</c:v>
              </c:pt>
              <c:pt idx="4">
                <c:v>711</c:v>
              </c:pt>
              <c:pt idx="5">
                <c:v>2909</c:v>
              </c:pt>
              <c:pt idx="6">
                <c:v>740</c:v>
              </c:pt>
              <c:pt idx="7">
                <c:v>326</c:v>
              </c:pt>
              <c:pt idx="8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FAAA-4211-851E-14166E20A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170</c:v>
              </c:pt>
              <c:pt idx="1">
                <c:v>689</c:v>
              </c:pt>
              <c:pt idx="2">
                <c:v>384</c:v>
              </c:pt>
              <c:pt idx="3">
                <c:v>13</c:v>
              </c:pt>
              <c:pt idx="4">
                <c:v>514</c:v>
              </c:pt>
              <c:pt idx="5">
                <c:v>269</c:v>
              </c:pt>
              <c:pt idx="6">
                <c:v>2786</c:v>
              </c:pt>
              <c:pt idx="7">
                <c:v>39</c:v>
              </c:pt>
              <c:pt idx="8">
                <c:v>474</c:v>
              </c:pt>
              <c:pt idx="9">
                <c:v>251</c:v>
              </c:pt>
              <c:pt idx="10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CD29-4CB5-9C13-C43D154B6E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440</c:v>
              </c:pt>
              <c:pt idx="1">
                <c:v>285</c:v>
              </c:pt>
              <c:pt idx="2">
                <c:v>258</c:v>
              </c:pt>
              <c:pt idx="3">
                <c:v>127</c:v>
              </c:pt>
              <c:pt idx="4">
                <c:v>63</c:v>
              </c:pt>
              <c:pt idx="5">
                <c:v>1659</c:v>
              </c:pt>
              <c:pt idx="6">
                <c:v>265</c:v>
              </c:pt>
              <c:pt idx="7">
                <c:v>539</c:v>
              </c:pt>
              <c:pt idx="8">
                <c:v>208</c:v>
              </c:pt>
              <c:pt idx="9">
                <c:v>288</c:v>
              </c:pt>
              <c:pt idx="10">
                <c:v>361</c:v>
              </c:pt>
              <c:pt idx="11">
                <c:v>54</c:v>
              </c:pt>
              <c:pt idx="1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AFB5-48C9-8968-7BB36A4EA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413</c:v>
              </c:pt>
              <c:pt idx="1">
                <c:v>233</c:v>
              </c:pt>
              <c:pt idx="2">
                <c:v>116</c:v>
              </c:pt>
              <c:pt idx="3">
                <c:v>65</c:v>
              </c:pt>
              <c:pt idx="4">
                <c:v>1496</c:v>
              </c:pt>
              <c:pt idx="5">
                <c:v>209</c:v>
              </c:pt>
              <c:pt idx="6">
                <c:v>491</c:v>
              </c:pt>
              <c:pt idx="7">
                <c:v>180</c:v>
              </c:pt>
              <c:pt idx="8">
                <c:v>262</c:v>
              </c:pt>
              <c:pt idx="9">
                <c:v>381</c:v>
              </c:pt>
              <c:pt idx="10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5E31-49D5-8693-E5FED08BF7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41</c:v>
              </c:pt>
              <c:pt idx="1">
                <c:v>28</c:v>
              </c:pt>
              <c:pt idx="2">
                <c:v>18</c:v>
              </c:pt>
              <c:pt idx="3">
                <c:v>100</c:v>
              </c:pt>
              <c:pt idx="4">
                <c:v>1</c:v>
              </c:pt>
              <c:pt idx="5">
                <c:v>5</c:v>
              </c:pt>
              <c:pt idx="6">
                <c:v>1</c:v>
              </c:pt>
              <c:pt idx="7">
                <c:v>5</c:v>
              </c:pt>
              <c:pt idx="8">
                <c:v>4</c:v>
              </c:pt>
              <c:pt idx="9">
                <c:v>5</c:v>
              </c:pt>
              <c:pt idx="10">
                <c:v>2</c:v>
              </c:pt>
              <c:pt idx="1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EF3-4565-BA6A-0027DE46D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48</c:v>
              </c:pt>
              <c:pt idx="1">
                <c:v>20</c:v>
              </c:pt>
              <c:pt idx="2">
                <c:v>14</c:v>
              </c:pt>
              <c:pt idx="3">
                <c:v>83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8</c:v>
              </c:pt>
              <c:pt idx="8">
                <c:v>3</c:v>
              </c:pt>
              <c:pt idx="9">
                <c:v>3</c:v>
              </c:pt>
              <c:pt idx="10">
                <c:v>1</c:v>
              </c:pt>
              <c:pt idx="11">
                <c:v>2</c:v>
              </c:pt>
              <c:pt idx="12">
                <c:v>1</c:v>
              </c:pt>
              <c:pt idx="13">
                <c:v>6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B46-46EF-95E6-19E2CEE02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04431875175201"/>
          <c:y val="0"/>
          <c:w val="0.2654243177219703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</c:v>
              </c:pt>
              <c:pt idx="1">
                <c:v>5</c:v>
              </c:pt>
              <c:pt idx="2">
                <c:v>9</c:v>
              </c:pt>
              <c:pt idx="3">
                <c:v>25</c:v>
              </c:pt>
              <c:pt idx="4">
                <c:v>15</c:v>
              </c:pt>
              <c:pt idx="5">
                <c:v>1</c:v>
              </c:pt>
              <c:pt idx="6">
                <c:v>1</c:v>
              </c:pt>
              <c:pt idx="7">
                <c:v>3</c:v>
              </c:pt>
              <c:pt idx="8">
                <c:v>4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A48-45CE-A3C2-B48354F6AD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003729438746696"/>
          <c:y val="2.7827469687934803E-2"/>
          <c:w val="0.27057389217877587"/>
          <c:h val="0.8926654740608228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Administración Justicia</c:v>
                </c:pt>
                <c:pt idx="7">
                  <c:v>Orden público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15</c:v>
              </c:pt>
              <c:pt idx="5">
                <c:v>3</c:v>
              </c:pt>
              <c:pt idx="6">
                <c:v>4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A41-48E5-8181-8B60A67A7D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Libertad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Ordenación territorio</c:v>
                </c:pt>
                <c:pt idx="4">
                  <c:v>Medio ambiente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</c:v>
              </c:pt>
              <c:pt idx="1">
                <c:v>54</c:v>
              </c:pt>
              <c:pt idx="2">
                <c:v>14</c:v>
              </c:pt>
              <c:pt idx="3">
                <c:v>27</c:v>
              </c:pt>
              <c:pt idx="4">
                <c:v>24</c:v>
              </c:pt>
              <c:pt idx="5">
                <c:v>11</c:v>
              </c:pt>
              <c:pt idx="6">
                <c:v>17</c:v>
              </c:pt>
              <c:pt idx="7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4C10-4785-BA8A-A5091193F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62-4DDC-8321-DED6AFD71B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62-4DDC-8321-DED6AFD71BF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3090</c:v>
                </c:pt>
                <c:pt idx="1">
                  <c:v>1566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62-4DDC-8321-DED6AFD71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De la trata de seres humanos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112</c:v>
              </c:pt>
              <c:pt idx="1">
                <c:v>31</c:v>
              </c:pt>
              <c:pt idx="2">
                <c:v>36</c:v>
              </c:pt>
              <c:pt idx="3">
                <c:v>43</c:v>
              </c:pt>
              <c:pt idx="4">
                <c:v>1</c:v>
              </c:pt>
              <c:pt idx="5">
                <c:v>9</c:v>
              </c:pt>
              <c:pt idx="6">
                <c:v>3</c:v>
              </c:pt>
              <c:pt idx="7">
                <c:v>303</c:v>
              </c:pt>
              <c:pt idx="8">
                <c:v>1</c:v>
              </c:pt>
              <c:pt idx="9">
                <c:v>80</c:v>
              </c:pt>
              <c:pt idx="10">
                <c:v>3</c:v>
              </c:pt>
              <c:pt idx="11">
                <c:v>5</c:v>
              </c:pt>
              <c:pt idx="12">
                <c:v>59</c:v>
              </c:pt>
              <c:pt idx="13">
                <c:v>69</c:v>
              </c:pt>
              <c:pt idx="1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7F-4010-B7CA-EFA636A75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5391067044781"/>
          <c:y val="6.2786209593244172E-2"/>
          <c:w val="0.27053493159072223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133</c:v>
              </c:pt>
              <c:pt idx="1">
                <c:v>491</c:v>
              </c:pt>
              <c:pt idx="2">
                <c:v>315</c:v>
              </c:pt>
              <c:pt idx="3">
                <c:v>63</c:v>
              </c:pt>
              <c:pt idx="4">
                <c:v>51</c:v>
              </c:pt>
              <c:pt idx="5">
                <c:v>4973</c:v>
              </c:pt>
              <c:pt idx="6">
                <c:v>126</c:v>
              </c:pt>
              <c:pt idx="7">
                <c:v>2767</c:v>
              </c:pt>
              <c:pt idx="8">
                <c:v>90</c:v>
              </c:pt>
              <c:pt idx="9">
                <c:v>429</c:v>
              </c:pt>
              <c:pt idx="10">
                <c:v>403</c:v>
              </c:pt>
              <c:pt idx="11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1597-459A-A0FB-636E0F63D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53-4C8C-BC87-FA9719F8EC1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53-4C8C-BC87-FA9719F8EC1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53-4C8C-BC87-FA9719F8EC1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53-4C8C-BC87-FA9719F8EC11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53-4C8C-BC87-FA9719F8EC1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53-4C8C-BC87-FA9719F8EC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10</c:v>
                </c:pt>
                <c:pt idx="1">
                  <c:v>86</c:v>
                </c:pt>
                <c:pt idx="2">
                  <c:v>0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53-4C8C-BC87-FA9719F8EC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FB-4683-AB45-99FBF82851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FB-4683-AB45-99FBF82851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FB-4683-AB45-99FBF82851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FB-4683-AB45-99FBF828511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7FB-4683-AB45-99FBF828511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7FB-4683-AB45-99FBF828511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7FB-4683-AB45-99FBF828511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FB-4683-AB45-99FBF828511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7FB-4683-AB45-99FBF82851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17</c:v>
                </c:pt>
                <c:pt idx="1">
                  <c:v>0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FB-4683-AB45-99FBF8285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2430690877720052"/>
          <c:y val="0.39621141606500471"/>
          <c:w val="0.34304735210032311"/>
          <c:h val="0.3789858536053600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1260</c:v>
              </c:pt>
              <c:pt idx="1">
                <c:v>197</c:v>
              </c:pt>
              <c:pt idx="2">
                <c:v>186</c:v>
              </c:pt>
              <c:pt idx="3">
                <c:v>240</c:v>
              </c:pt>
              <c:pt idx="4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95E6-431E-A907-D597A995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712</c:v>
              </c:pt>
              <c:pt idx="1">
                <c:v>120</c:v>
              </c:pt>
              <c:pt idx="2">
                <c:v>1</c:v>
              </c:pt>
              <c:pt idx="3">
                <c:v>292</c:v>
              </c:pt>
              <c:pt idx="4">
                <c:v>487</c:v>
              </c:pt>
            </c:numLit>
          </c:val>
          <c:extLst>
            <c:ext xmlns:c16="http://schemas.microsoft.com/office/drawing/2014/chart" uri="{C3380CC4-5D6E-409C-BE32-E72D297353CC}">
              <c16:uniqueId val="{00000000-7155-490F-9E49-E1E8635003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Aux!$BA$2:$BA$3</c:f>
              <c:strCache>
                <c:ptCount val="2"/>
                <c:pt idx="0">
                  <c:v>Condenatorias sin conformidad</c:v>
                </c:pt>
                <c:pt idx="1">
                  <c:v>Condenatorias con conformidad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39</c:v>
              </c:pt>
              <c:pt idx="1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CEAE-4B8B-93CF-5FBB5876D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8564-425E-A14B-C9DFB0CFAF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Internamientos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A08B-4306-AC16-B0C6F0F82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8</c:v>
              </c:pt>
              <c:pt idx="1">
                <c:v>172</c:v>
              </c:pt>
              <c:pt idx="2">
                <c:v>73</c:v>
              </c:pt>
              <c:pt idx="3">
                <c:v>6</c:v>
              </c:pt>
              <c:pt idx="4">
                <c:v>130</c:v>
              </c:pt>
              <c:pt idx="5">
                <c:v>75</c:v>
              </c:pt>
              <c:pt idx="6">
                <c:v>113</c:v>
              </c:pt>
              <c:pt idx="7">
                <c:v>83</c:v>
              </c:pt>
              <c:pt idx="8">
                <c:v>19</c:v>
              </c:pt>
              <c:pt idx="9">
                <c:v>8</c:v>
              </c:pt>
              <c:pt idx="10">
                <c:v>54</c:v>
              </c:pt>
              <c:pt idx="11">
                <c:v>42</c:v>
              </c:pt>
              <c:pt idx="12">
                <c:v>11</c:v>
              </c:pt>
              <c:pt idx="13">
                <c:v>315</c:v>
              </c:pt>
              <c:pt idx="14">
                <c:v>58</c:v>
              </c:pt>
              <c:pt idx="1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285-477A-A996-19E813C5DA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F10-45F9-9C1E-851F296092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F10-45F9-9C1E-851F296092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2079</c:v>
                </c:pt>
                <c:pt idx="1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10-45F9-9C1E-851F2960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Visitas a Centros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728</c:v>
              </c:pt>
              <c:pt idx="1">
                <c:v>57</c:v>
              </c:pt>
              <c:pt idx="2">
                <c:v>537</c:v>
              </c:pt>
              <c:pt idx="3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246-4ADC-993D-88C3C5412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2D-4D24-950B-8C6D1A6E45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2D-4D24-950B-8C6D1A6E45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73</c:v>
                </c:pt>
                <c:pt idx="1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D-4D24-950B-8C6D1A6E45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E1D-4A69-8BCA-AA002150CA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E1D-4A69-8BCA-AA002150CA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E1D-4A69-8BCA-AA002150CA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E1D-4A69-8BCA-AA002150CA9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1D-4A69-8BCA-AA002150CA96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161</c:v>
                </c:pt>
                <c:pt idx="1">
                  <c:v>42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1D-4A69-8BCA-AA002150CA9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600</c:v>
              </c:pt>
              <c:pt idx="1">
                <c:v>128</c:v>
              </c:pt>
              <c:pt idx="2">
                <c:v>29</c:v>
              </c:pt>
              <c:pt idx="3">
                <c:v>4</c:v>
              </c:pt>
              <c:pt idx="4">
                <c:v>3</c:v>
              </c:pt>
              <c:pt idx="5">
                <c:v>162</c:v>
              </c:pt>
            </c:numLit>
          </c:val>
          <c:extLst>
            <c:ext xmlns:c16="http://schemas.microsoft.com/office/drawing/2014/chart" uri="{C3380CC4-5D6E-409C-BE32-E72D297353CC}">
              <c16:uniqueId val="{00000000-B1F1-43EC-AEB3-3D93D27418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194</c:v>
              </c:pt>
              <c:pt idx="1">
                <c:v>45</c:v>
              </c:pt>
              <c:pt idx="2">
                <c:v>1</c:v>
              </c:pt>
              <c:pt idx="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494E-4653-9CD0-975C689D0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75</c:v>
              </c:pt>
              <c:pt idx="1">
                <c:v>17</c:v>
              </c:pt>
              <c:pt idx="2">
                <c:v>127</c:v>
              </c:pt>
              <c:pt idx="3">
                <c:v>112</c:v>
              </c:pt>
              <c:pt idx="4">
                <c:v>93</c:v>
              </c:pt>
              <c:pt idx="5">
                <c:v>77</c:v>
              </c:pt>
              <c:pt idx="6">
                <c:v>2</c:v>
              </c:pt>
              <c:pt idx="7">
                <c:v>88</c:v>
              </c:pt>
            </c:numLit>
          </c:val>
          <c:extLst>
            <c:ext xmlns:c16="http://schemas.microsoft.com/office/drawing/2014/chart" uri="{C3380CC4-5D6E-409C-BE32-E72D297353CC}">
              <c16:uniqueId val="{00000000-E341-4CB4-A1F1-20629AA2E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D6-468C-80E9-6E921B1C8C2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D6-468C-80E9-6E921B1C8C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84</c:v>
                </c:pt>
                <c:pt idx="1">
                  <c:v>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6-468C-80E9-6E921B1C8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BD-4C1D-BEA0-3224B11A88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BD-4C1D-BEA0-3224B11A881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7BD-4C1D-BEA0-3224B11A881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7BD-4C1D-BEA0-3224B11A8815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BD-4C1D-BEA0-3224B11A8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214</c:v>
                </c:pt>
                <c:pt idx="1">
                  <c:v>83</c:v>
                </c:pt>
                <c:pt idx="2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7BD-4C1D-BEA0-3224B11A8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2308</c:v>
              </c:pt>
              <c:pt idx="1">
                <c:v>678</c:v>
              </c:pt>
              <c:pt idx="2">
                <c:v>105</c:v>
              </c:pt>
              <c:pt idx="3">
                <c:v>12</c:v>
              </c:pt>
              <c:pt idx="4">
                <c:v>17</c:v>
              </c:pt>
              <c:pt idx="5">
                <c:v>628</c:v>
              </c:pt>
            </c:numLit>
          </c:val>
          <c:extLst>
            <c:ext xmlns:c16="http://schemas.microsoft.com/office/drawing/2014/chart" uri="{C3380CC4-5D6E-409C-BE32-E72D297353CC}">
              <c16:uniqueId val="{00000000-CF0E-42C1-B536-7BA6017B69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771</c:v>
              </c:pt>
              <c:pt idx="1">
                <c:v>374</c:v>
              </c:pt>
              <c:pt idx="2">
                <c:v>7</c:v>
              </c:pt>
              <c:pt idx="3">
                <c:v>6</c:v>
              </c:pt>
              <c:pt idx="4">
                <c:v>3</c:v>
              </c:pt>
              <c:pt idx="5">
                <c:v>370</c:v>
              </c:pt>
            </c:numLit>
          </c:val>
          <c:extLst>
            <c:ext xmlns:c16="http://schemas.microsoft.com/office/drawing/2014/chart" uri="{C3380CC4-5D6E-409C-BE32-E72D297353CC}">
              <c16:uniqueId val="{00000000-8D2F-4683-A851-6F3F572BF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17-4F11-B8CE-7631EF586CF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17-4F11-B8CE-7631EF586CF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1590</c:v>
                </c:pt>
                <c:pt idx="1">
                  <c:v>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17-4F11-B8CE-7631EF586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27-45B6-A4B8-C5052165B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6.2320687717918037E-2"/>
                  <c:y val="-4.329197984942563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D8-409D-B399-C51921F386FE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1282</c:v>
              </c:pt>
              <c:pt idx="2">
                <c:v>73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ED-4198-A81B-750EF33C2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</c:v>
              </c:pt>
              <c:pt idx="1">
                <c:v>43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145-4001-9ADD-8E6A2262D5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8441-4FF0-B2C4-D05312D74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A51-4376-83C7-33420154D6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462</c:v>
              </c:pt>
              <c:pt idx="2">
                <c:v>108</c:v>
              </c:pt>
              <c:pt idx="3">
                <c:v>20</c:v>
              </c:pt>
              <c:pt idx="4">
                <c:v>85</c:v>
              </c:pt>
              <c:pt idx="5">
                <c:v>424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6A4-498A-977C-405302A68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</c:v>
              </c:pt>
              <c:pt idx="1">
                <c:v>1087</c:v>
              </c:pt>
              <c:pt idx="2">
                <c:v>34</c:v>
              </c:pt>
              <c:pt idx="3">
                <c:v>1</c:v>
              </c:pt>
              <c:pt idx="4">
                <c:v>188</c:v>
              </c:pt>
              <c:pt idx="5">
                <c:v>1582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87F-4317-A81F-A0659CC35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1225</c:v>
              </c:pt>
              <c:pt idx="2">
                <c:v>30</c:v>
              </c:pt>
              <c:pt idx="3">
                <c:v>157</c:v>
              </c:pt>
              <c:pt idx="4">
                <c:v>1360</c:v>
              </c:pt>
            </c:numLit>
          </c:val>
          <c:extLst>
            <c:ext xmlns:c16="http://schemas.microsoft.com/office/drawing/2014/chart" uri="{C3380CC4-5D6E-409C-BE32-E72D297353CC}">
              <c16:uniqueId val="{00000000-ECD8-4DD6-BA8B-08737F853F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5D-4C3A-A785-932D8DCFF6B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5D-4C3A-A785-932D8DCFF6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96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5D-4C3A-A785-932D8DCFF6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200</c:v>
              </c:pt>
              <c:pt idx="2">
                <c:v>53</c:v>
              </c:pt>
              <c:pt idx="3">
                <c:v>1</c:v>
              </c:pt>
              <c:pt idx="4">
                <c:v>53</c:v>
              </c:pt>
              <c:pt idx="5">
                <c:v>227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190-4B31-91DA-EDCA09E8B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185</c:v>
              </c:pt>
              <c:pt idx="2">
                <c:v>42</c:v>
              </c:pt>
              <c:pt idx="3">
                <c:v>1</c:v>
              </c:pt>
              <c:pt idx="4">
                <c:v>49</c:v>
              </c:pt>
              <c:pt idx="5">
                <c:v>207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30B-42BD-9705-B44AE38E5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Aux!$AP$2:$AP$3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2F0-408E-B408-01778DA0E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Aux!$AQ$2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B72-41E4-B8C4-871D6109B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291-47B9-8AC6-A24F05D75C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F98-4128-A2D8-79C54A105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1253</c:v>
              </c:pt>
              <c:pt idx="2">
                <c:v>59</c:v>
              </c:pt>
              <c:pt idx="3">
                <c:v>1</c:v>
              </c:pt>
              <c:pt idx="4">
                <c:v>146</c:v>
              </c:pt>
              <c:pt idx="5">
                <c:v>1291</c:v>
              </c:pt>
            </c:numLit>
          </c:val>
          <c:extLst>
            <c:ext xmlns:c16="http://schemas.microsoft.com/office/drawing/2014/chart" uri="{C3380CC4-5D6E-409C-BE32-E72D297353CC}">
              <c16:uniqueId val="{00000000-C95E-495B-973E-A0E142D62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27</c:v>
              </c:pt>
              <c:pt idx="2">
                <c:v>3</c:v>
              </c:pt>
              <c:pt idx="3">
                <c:v>12</c:v>
              </c:pt>
              <c:pt idx="4">
                <c:v>9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2D86-4907-826C-4F00710ED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129</c:v>
              </c:pt>
              <c:pt idx="2">
                <c:v>12</c:v>
              </c:pt>
              <c:pt idx="3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1-EFB8-45A7-9E99-2B889163E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7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5941-4764-90ED-FD48EF3885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1FA-48DE-8FC5-CCF87736F0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1FA-48DE-8FC5-CCF87736F0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119</c:v>
                </c:pt>
                <c:pt idx="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FA-48DE-8FC5-CCF87736F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B5C-4BC9-8979-EF26335DE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34-40E9-8C49-6B90D81DE1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34-40E9-8C49-6B90D81DE13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34-40E9-8C49-6B90D81DE131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730</c:v>
                </c:pt>
                <c:pt idx="1">
                  <c:v>6</c:v>
                </c:pt>
                <c:pt idx="2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34-40E9-8C49-6B90D81DE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0D-482C-9592-C1F46EF99E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0D-482C-9592-C1F46EF99E0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298</c:v>
                </c:pt>
                <c:pt idx="1">
                  <c:v>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0D-482C-9592-C1F46EF99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10" Type="http://schemas.openxmlformats.org/officeDocument/2006/relationships/chart" Target="../charts/chart66.xml"/><Relationship Id="rId4" Type="http://schemas.openxmlformats.org/officeDocument/2006/relationships/chart" Target="../charts/chart60.xml"/><Relationship Id="rId9" Type="http://schemas.openxmlformats.org/officeDocument/2006/relationships/chart" Target="../charts/chart6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034BCFB7-3958-40B7-BD4C-B14F3D3C8B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9B7D1940-BDBB-40C2-94DA-6AC0F6C39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72808FE-B9DE-4A82-B164-6ED9FD464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4DC0A12-4F4F-41C9-92E8-A0DD8443D7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D69C83A-2436-4EE8-8324-79B7ADFEF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FBD3AAC0-6438-489E-8B90-DB398BAA89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EE658D2-28C1-472C-8178-E4CB747E66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9A4D6D5B-4269-459D-8C38-010D19689A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F088D7A8-1AFA-4674-A7DF-DBF0256D1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7ABA99B3-B961-4AD8-80F7-86CDD5F860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35C5EEB-8048-4746-B070-EF26B772A8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7A1EB5D-C67B-4DDD-9551-C92CBFC5A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28E6247-C68B-4C64-90EC-9D313C6154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18111C2-C9A0-B336-FCA7-1D7D85E1F5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149860</xdr:colOff>
      <xdr:row>6</xdr:row>
      <xdr:rowOff>222885</xdr:rowOff>
    </xdr:from>
    <xdr:to>
      <xdr:col>21</xdr:col>
      <xdr:colOff>594360</xdr:colOff>
      <xdr:row>18</xdr:row>
      <xdr:rowOff>68580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B03D50C-24B3-9D4F-DB2D-24070FEC32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62230</xdr:colOff>
      <xdr:row>7</xdr:row>
      <xdr:rowOff>148590</xdr:rowOff>
    </xdr:from>
    <xdr:to>
      <xdr:col>53</xdr:col>
      <xdr:colOff>186055</xdr:colOff>
      <xdr:row>17</xdr:row>
      <xdr:rowOff>53340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C47A217-218A-9332-0CE4-EF1AAFBFC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440055</xdr:colOff>
      <xdr:row>6</xdr:row>
      <xdr:rowOff>214630</xdr:rowOff>
    </xdr:from>
    <xdr:to>
      <xdr:col>60</xdr:col>
      <xdr:colOff>335280</xdr:colOff>
      <xdr:row>16</xdr:row>
      <xdr:rowOff>16510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73137F95-81CF-5DB2-1B5C-A1D78E4D2E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31FF8A1-E8CF-D959-4AAD-8E01AE6283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E2039E3-BAD4-DAB2-4968-633ADE5490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20</xdr:row>
      <xdr:rowOff>30479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F7DD7D7-0138-1EBC-88A1-83D3C0E51B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773D8AE2-F81D-0551-81B0-1E3C98211D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44821800-92A9-5107-FC31-CE68DD23B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A070549-B717-C669-A137-80FEEC1C51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1C2A098-A552-9E74-46AE-523FEF4673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DC000201-6A98-332E-54CA-E04176020A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21</xdr:row>
      <xdr:rowOff>38100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F3212664-957F-9B4A-A172-D6708BC2D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28574</xdr:rowOff>
    </xdr:from>
    <xdr:to>
      <xdr:col>39</xdr:col>
      <xdr:colOff>3152775</xdr:colOff>
      <xdr:row>19</xdr:row>
      <xdr:rowOff>121919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1E195DD4-C2BF-328D-9D13-BDA49F668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ED8FA7E8-CDB7-378E-F9A2-9D9283153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6715A7FE-3722-5D87-36E1-9E2E1C1A78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22</xdr:row>
      <xdr:rowOff>76200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306012C-10A5-D7D9-74EA-E83257E4DC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A5E42A2-A8C7-D6DF-A5C6-0B1A2E2642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91369E9-C036-4A0D-BC29-BDA8849CBE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F1A45AE-2578-4B0B-9796-A97100127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099D9041-8E46-AC85-AD24-BF43601EF8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847B0DF0-162C-711B-F760-013C8BE48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130810</xdr:colOff>
      <xdr:row>9</xdr:row>
      <xdr:rowOff>80645</xdr:rowOff>
    </xdr:from>
    <xdr:to>
      <xdr:col>13</xdr:col>
      <xdr:colOff>1327785</xdr:colOff>
      <xdr:row>23</xdr:row>
      <xdr:rowOff>125095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207A4F0-07C6-F73B-9627-BB71D20C3B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73025</xdr:colOff>
      <xdr:row>9</xdr:row>
      <xdr:rowOff>4445</xdr:rowOff>
    </xdr:from>
    <xdr:to>
      <xdr:col>17</xdr:col>
      <xdr:colOff>165100</xdr:colOff>
      <xdr:row>23</xdr:row>
      <xdr:rowOff>48895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A6C5CF5-9260-305F-5086-2BE9B01FB9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DC62D150-76C9-AEEA-4E27-E4AB8CEDA9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B49C81F1-2384-58F0-BB14-8861E83DFF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D4B961F2-394C-72EF-1958-9001B6C56D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FD430D2-9632-4302-9193-083F6D232B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238BD34-F697-4183-98E9-F4318A0C1D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8E1F34B-A870-1A19-1985-87BDB7890B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0E741EB-32DB-8A8B-A70C-6518A9CB6C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12C5DD76-00A8-00A6-03CB-47E89A24B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37D9C59-684C-4A80-A34B-2D5FC0B74C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824EB30-021B-4596-AEC5-59C9EA834B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3BB3B377-E8B1-C1BD-1A83-B2B3578498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CBBE873-931A-B46A-2AB8-CF83925D4C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3E08E1B7-5269-B2F7-6476-BAFB9B992B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0A482C5-6D0C-4FD1-9BC3-8634BB493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D5794E2-3292-4AF7-A541-3AACBBAB65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73E91E9A-5F0C-ADC5-9EF0-702FA9A611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CF062592-8744-9341-2A13-3495E5188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902886B1-763F-5316-8138-1252033996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A86CE46-A324-6CAE-4C7C-C71F71C5C7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0F5BEE9-B1F8-261F-06D4-AE628A1D61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83C304B-787B-45CB-1647-EE580AF551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6E1F117-D2F7-C242-9AE0-9D5E74399D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0C3CBF1-CE28-5531-D525-948714120F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E596E7E-60A4-6450-A767-D131246B92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4AB90D59-75F5-DF56-8353-9399BBC6E3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31750</xdr:colOff>
      <xdr:row>3</xdr:row>
      <xdr:rowOff>95250</xdr:rowOff>
    </xdr:from>
    <xdr:to>
      <xdr:col>34</xdr:col>
      <xdr:colOff>2882900</xdr:colOff>
      <xdr:row>20</xdr:row>
      <xdr:rowOff>31750</xdr:rowOff>
    </xdr:to>
    <xdr:graphicFrame macro="">
      <xdr:nvGraphicFramePr>
        <xdr:cNvPr id="8" name="graficoSVialSumCal">
          <a:extLst>
            <a:ext uri="{FF2B5EF4-FFF2-40B4-BE49-F238E27FC236}">
              <a16:creationId xmlns:a16="http://schemas.microsoft.com/office/drawing/2014/main" id="{A2F93BB7-03DE-F52B-72FA-DA119715BE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28AA75DB-144A-E963-F68F-2BD15198E2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BF90C4AE-2749-D976-A81E-8DEBC506B8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13B15656-4842-AC16-0995-B9EFC396BF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6E7FBF17-3846-321A-46FA-88AFAD12DE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B402C28-DF29-BA67-6C72-BFFDD5269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D051B37-FFB8-B938-AB58-078C2D596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6841988F-3A9C-BE1C-133E-D2ACA71113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0" t="s">
        <v>1</v>
      </c>
      <c r="B3" s="170"/>
      <c r="C3" s="170"/>
      <c r="D3" s="170"/>
      <c r="E3" s="170"/>
      <c r="F3" s="170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drcO1KGmvUkBsg84wecE5lmRuBTBgIDs7pxARgYqyUTIHkXQaTbxntNFsaPgN+iNsLrHM1oZ26+upaE8Ow+biw==" saltValue="NH3TPjDoAsZ9qrwK6FdRQw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10</v>
      </c>
      <c r="D5" s="14">
        <v>4</v>
      </c>
      <c r="E5" s="23">
        <v>11</v>
      </c>
    </row>
    <row r="6" spans="1:5" x14ac:dyDescent="0.3">
      <c r="A6" s="21" t="s">
        <v>1185</v>
      </c>
      <c r="B6" s="16"/>
      <c r="C6" s="14">
        <v>27</v>
      </c>
      <c r="D6" s="14">
        <v>17</v>
      </c>
      <c r="E6" s="23">
        <v>10</v>
      </c>
    </row>
    <row r="7" spans="1:5" x14ac:dyDescent="0.3">
      <c r="A7" s="21" t="s">
        <v>1186</v>
      </c>
      <c r="B7" s="16"/>
      <c r="C7" s="14">
        <v>3</v>
      </c>
      <c r="D7" s="14">
        <v>1</v>
      </c>
      <c r="E7" s="23">
        <v>1</v>
      </c>
    </row>
    <row r="8" spans="1:5" x14ac:dyDescent="0.3">
      <c r="A8" s="21" t="s">
        <v>1187</v>
      </c>
      <c r="B8" s="16"/>
      <c r="C8" s="14">
        <v>12</v>
      </c>
      <c r="D8" s="14">
        <v>8</v>
      </c>
      <c r="E8" s="23">
        <v>4</v>
      </c>
    </row>
    <row r="9" spans="1:5" x14ac:dyDescent="0.3">
      <c r="A9" s="21" t="s">
        <v>615</v>
      </c>
      <c r="B9" s="16"/>
      <c r="C9" s="14">
        <v>9</v>
      </c>
      <c r="D9" s="14">
        <v>3</v>
      </c>
      <c r="E9" s="23">
        <v>3</v>
      </c>
    </row>
    <row r="10" spans="1:5" x14ac:dyDescent="0.3">
      <c r="A10" s="21" t="s">
        <v>1188</v>
      </c>
      <c r="B10" s="16"/>
      <c r="C10" s="14">
        <v>2</v>
      </c>
      <c r="D10" s="14">
        <v>0</v>
      </c>
      <c r="E10" s="23">
        <v>0</v>
      </c>
    </row>
    <row r="11" spans="1:5" x14ac:dyDescent="0.3">
      <c r="A11" s="194" t="s">
        <v>956</v>
      </c>
      <c r="B11" s="195"/>
      <c r="C11" s="30">
        <v>63</v>
      </c>
      <c r="D11" s="30">
        <v>33</v>
      </c>
      <c r="E11" s="30">
        <v>29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3">
        <v>0</v>
      </c>
    </row>
    <row r="15" spans="1:5" x14ac:dyDescent="0.3">
      <c r="A15" s="21" t="s">
        <v>1191</v>
      </c>
      <c r="B15" s="16"/>
      <c r="C15" s="23">
        <v>0</v>
      </c>
    </row>
    <row r="16" spans="1:5" x14ac:dyDescent="0.3">
      <c r="A16" s="21" t="s">
        <v>1192</v>
      </c>
      <c r="B16" s="16"/>
      <c r="C16" s="23">
        <v>0</v>
      </c>
    </row>
    <row r="17" spans="1:3" x14ac:dyDescent="0.3">
      <c r="A17" s="194" t="s">
        <v>956</v>
      </c>
      <c r="B17" s="195"/>
      <c r="C17" s="30">
        <v>0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14</v>
      </c>
    </row>
    <row r="22" spans="1:3" x14ac:dyDescent="0.3">
      <c r="A22" s="21" t="s">
        <v>1185</v>
      </c>
      <c r="B22" s="16"/>
      <c r="C22" s="23">
        <v>31</v>
      </c>
    </row>
    <row r="23" spans="1:3" x14ac:dyDescent="0.3">
      <c r="A23" s="21" t="s">
        <v>1186</v>
      </c>
      <c r="B23" s="16"/>
      <c r="C23" s="23">
        <v>5</v>
      </c>
    </row>
    <row r="24" spans="1:3" x14ac:dyDescent="0.3">
      <c r="A24" s="21" t="s">
        <v>1187</v>
      </c>
      <c r="B24" s="16"/>
      <c r="C24" s="23">
        <v>27</v>
      </c>
    </row>
    <row r="25" spans="1:3" x14ac:dyDescent="0.3">
      <c r="A25" s="21" t="s">
        <v>615</v>
      </c>
      <c r="B25" s="16"/>
      <c r="C25" s="23">
        <v>39</v>
      </c>
    </row>
    <row r="26" spans="1:3" x14ac:dyDescent="0.3">
      <c r="A26" s="21" t="s">
        <v>1188</v>
      </c>
      <c r="B26" s="16"/>
      <c r="C26" s="23">
        <v>52</v>
      </c>
    </row>
    <row r="27" spans="1:3" x14ac:dyDescent="0.3">
      <c r="A27" s="194" t="s">
        <v>956</v>
      </c>
      <c r="B27" s="195"/>
      <c r="C27" s="30">
        <v>168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6</v>
      </c>
    </row>
    <row r="32" spans="1:3" x14ac:dyDescent="0.3">
      <c r="A32" s="21" t="s">
        <v>1029</v>
      </c>
      <c r="B32" s="16"/>
      <c r="C32" s="23">
        <v>0</v>
      </c>
    </row>
    <row r="33" spans="1:3" x14ac:dyDescent="0.3">
      <c r="A33" s="21" t="s">
        <v>1194</v>
      </c>
      <c r="B33" s="16"/>
      <c r="C33" s="23">
        <v>129</v>
      </c>
    </row>
    <row r="34" spans="1:3" x14ac:dyDescent="0.3">
      <c r="A34" s="21" t="s">
        <v>1127</v>
      </c>
      <c r="B34" s="16"/>
      <c r="C34" s="23">
        <v>12</v>
      </c>
    </row>
    <row r="35" spans="1:3" x14ac:dyDescent="0.3">
      <c r="A35" s="21" t="s">
        <v>1195</v>
      </c>
      <c r="B35" s="16"/>
      <c r="C35" s="23">
        <v>47</v>
      </c>
    </row>
    <row r="36" spans="1:3" x14ac:dyDescent="0.3">
      <c r="A36" s="21" t="s">
        <v>1031</v>
      </c>
      <c r="B36" s="16"/>
      <c r="C36" s="23">
        <v>0</v>
      </c>
    </row>
    <row r="37" spans="1:3" x14ac:dyDescent="0.3">
      <c r="A37" s="21" t="s">
        <v>1032</v>
      </c>
      <c r="B37" s="16"/>
      <c r="C37" s="23">
        <v>0</v>
      </c>
    </row>
    <row r="38" spans="1:3" x14ac:dyDescent="0.3">
      <c r="A38" s="21" t="s">
        <v>1090</v>
      </c>
      <c r="B38" s="16"/>
      <c r="C38" s="23">
        <v>0</v>
      </c>
    </row>
    <row r="39" spans="1:3" x14ac:dyDescent="0.3">
      <c r="A39" s="21" t="s">
        <v>1091</v>
      </c>
      <c r="B39" s="16"/>
      <c r="C39" s="23">
        <v>0</v>
      </c>
    </row>
    <row r="40" spans="1:3" x14ac:dyDescent="0.3">
      <c r="A40" s="194" t="s">
        <v>956</v>
      </c>
      <c r="B40" s="195"/>
      <c r="C40" s="30">
        <v>194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3">
        <v>4</v>
      </c>
    </row>
    <row r="45" spans="1:3" x14ac:dyDescent="0.3">
      <c r="A45" s="21" t="s">
        <v>1185</v>
      </c>
      <c r="B45" s="16"/>
      <c r="C45" s="23">
        <v>9</v>
      </c>
    </row>
    <row r="46" spans="1:3" x14ac:dyDescent="0.3">
      <c r="A46" s="21" t="s">
        <v>1186</v>
      </c>
      <c r="B46" s="16"/>
      <c r="C46" s="23">
        <v>2</v>
      </c>
    </row>
    <row r="47" spans="1:3" x14ac:dyDescent="0.3">
      <c r="A47" s="21" t="s">
        <v>1187</v>
      </c>
      <c r="B47" s="16"/>
      <c r="C47" s="23">
        <v>6</v>
      </c>
    </row>
    <row r="48" spans="1:3" x14ac:dyDescent="0.3">
      <c r="A48" s="21" t="s">
        <v>615</v>
      </c>
      <c r="B48" s="16"/>
      <c r="C48" s="23">
        <v>3</v>
      </c>
    </row>
    <row r="49" spans="1:3" x14ac:dyDescent="0.3">
      <c r="A49" s="21" t="s">
        <v>1188</v>
      </c>
      <c r="B49" s="16"/>
      <c r="C49" s="23">
        <v>7</v>
      </c>
    </row>
    <row r="50" spans="1:3" x14ac:dyDescent="0.3">
      <c r="A50" s="194" t="s">
        <v>956</v>
      </c>
      <c r="B50" s="195"/>
      <c r="C50" s="30">
        <v>31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7" t="s">
        <v>1184</v>
      </c>
      <c r="B53" s="13" t="s">
        <v>81</v>
      </c>
      <c r="C53" s="23">
        <v>1</v>
      </c>
    </row>
    <row r="54" spans="1:3" x14ac:dyDescent="0.3">
      <c r="A54" s="179"/>
      <c r="B54" s="13" t="s">
        <v>82</v>
      </c>
      <c r="C54" s="23">
        <v>0</v>
      </c>
    </row>
    <row r="55" spans="1:3" x14ac:dyDescent="0.3">
      <c r="A55" s="177" t="s">
        <v>1185</v>
      </c>
      <c r="B55" s="13" t="s">
        <v>81</v>
      </c>
      <c r="C55" s="23">
        <v>1</v>
      </c>
    </row>
    <row r="56" spans="1:3" x14ac:dyDescent="0.3">
      <c r="A56" s="179"/>
      <c r="B56" s="13" t="s">
        <v>82</v>
      </c>
      <c r="C56" s="23">
        <v>1</v>
      </c>
    </row>
    <row r="57" spans="1:3" x14ac:dyDescent="0.3">
      <c r="A57" s="177" t="s">
        <v>1186</v>
      </c>
      <c r="B57" s="13" t="s">
        <v>81</v>
      </c>
      <c r="C57" s="23">
        <v>2</v>
      </c>
    </row>
    <row r="58" spans="1:3" x14ac:dyDescent="0.3">
      <c r="A58" s="179"/>
      <c r="B58" s="13" t="s">
        <v>82</v>
      </c>
      <c r="C58" s="23">
        <v>1</v>
      </c>
    </row>
    <row r="59" spans="1:3" x14ac:dyDescent="0.3">
      <c r="A59" s="177" t="s">
        <v>1187</v>
      </c>
      <c r="B59" s="13" t="s">
        <v>81</v>
      </c>
      <c r="C59" s="23">
        <v>7</v>
      </c>
    </row>
    <row r="60" spans="1:3" x14ac:dyDescent="0.3">
      <c r="A60" s="179"/>
      <c r="B60" s="13" t="s">
        <v>82</v>
      </c>
      <c r="C60" s="23">
        <v>1</v>
      </c>
    </row>
    <row r="61" spans="1:3" x14ac:dyDescent="0.3">
      <c r="A61" s="177" t="s">
        <v>615</v>
      </c>
      <c r="B61" s="13" t="s">
        <v>81</v>
      </c>
      <c r="C61" s="23">
        <v>4</v>
      </c>
    </row>
    <row r="62" spans="1:3" x14ac:dyDescent="0.3">
      <c r="A62" s="179"/>
      <c r="B62" s="13" t="s">
        <v>82</v>
      </c>
      <c r="C62" s="23">
        <v>1</v>
      </c>
    </row>
    <row r="63" spans="1:3" x14ac:dyDescent="0.3">
      <c r="A63" s="177" t="s">
        <v>1188</v>
      </c>
      <c r="B63" s="13" t="s">
        <v>81</v>
      </c>
      <c r="C63" s="23">
        <v>5</v>
      </c>
    </row>
    <row r="64" spans="1:3" x14ac:dyDescent="0.3">
      <c r="A64" s="179"/>
      <c r="B64" s="13" t="s">
        <v>82</v>
      </c>
      <c r="C64" s="23">
        <v>4</v>
      </c>
    </row>
    <row r="65" spans="1:3" x14ac:dyDescent="0.3">
      <c r="A65" s="194" t="s">
        <v>956</v>
      </c>
      <c r="B65" s="195"/>
      <c r="C65" s="30">
        <v>28</v>
      </c>
    </row>
    <row r="66" spans="1:3" x14ac:dyDescent="0.3">
      <c r="A66" s="6"/>
    </row>
  </sheetData>
  <sheetProtection algorithmName="SHA-512" hashValue="WSdwLtGs/XNb0Ew60Owz+4PlfRFZt7+ckmuehxcDElUrPKFRNgLzE1P0iubL3WmSrFnN5nMBmb0Ku/I7ZJTVrw==" saltValue="SejIN+3Kxu5ODyYxtpTSx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6" t="s">
        <v>1202</v>
      </c>
      <c r="B5" s="36" t="s">
        <v>1203</v>
      </c>
      <c r="C5" s="42">
        <v>180</v>
      </c>
      <c r="D5" s="42">
        <v>40</v>
      </c>
      <c r="E5" s="17"/>
      <c r="F5" s="22"/>
    </row>
    <row r="6" spans="1:6" x14ac:dyDescent="0.3">
      <c r="A6" s="188"/>
      <c r="B6" s="36" t="s">
        <v>1204</v>
      </c>
      <c r="C6" s="42">
        <v>64</v>
      </c>
      <c r="D6" s="42">
        <v>15</v>
      </c>
      <c r="E6" s="17"/>
      <c r="F6" s="22"/>
    </row>
    <row r="7" spans="1:6" x14ac:dyDescent="0.3">
      <c r="A7" s="35" t="s">
        <v>1205</v>
      </c>
      <c r="B7" s="36" t="s">
        <v>1206</v>
      </c>
      <c r="C7" s="17"/>
      <c r="D7" s="17"/>
      <c r="E7" s="17"/>
      <c r="F7" s="22"/>
    </row>
    <row r="8" spans="1:6" ht="20.399999999999999" x14ac:dyDescent="0.3">
      <c r="A8" s="186" t="s">
        <v>1207</v>
      </c>
      <c r="B8" s="36" t="s">
        <v>1208</v>
      </c>
      <c r="C8" s="42">
        <v>17</v>
      </c>
      <c r="D8" s="42">
        <v>4</v>
      </c>
      <c r="E8" s="42">
        <v>2</v>
      </c>
      <c r="F8" s="37">
        <v>1</v>
      </c>
    </row>
    <row r="9" spans="1:6" x14ac:dyDescent="0.3">
      <c r="A9" s="187"/>
      <c r="B9" s="36" t="s">
        <v>1209</v>
      </c>
      <c r="C9" s="42">
        <v>5</v>
      </c>
      <c r="D9" s="42">
        <v>1</v>
      </c>
      <c r="E9" s="42">
        <v>2</v>
      </c>
      <c r="F9" s="22"/>
    </row>
    <row r="10" spans="1:6" x14ac:dyDescent="0.3">
      <c r="A10" s="188"/>
      <c r="B10" s="36" t="s">
        <v>1210</v>
      </c>
      <c r="C10" s="17"/>
      <c r="D10" s="17"/>
      <c r="E10" s="17"/>
      <c r="F10" s="22"/>
    </row>
    <row r="11" spans="1:6" ht="20.399999999999999" x14ac:dyDescent="0.3">
      <c r="A11" s="186" t="s">
        <v>1211</v>
      </c>
      <c r="B11" s="36" t="s">
        <v>1212</v>
      </c>
      <c r="C11" s="42">
        <v>5</v>
      </c>
      <c r="D11" s="42">
        <v>1</v>
      </c>
      <c r="E11" s="17"/>
      <c r="F11" s="22"/>
    </row>
    <row r="12" spans="1:6" x14ac:dyDescent="0.3">
      <c r="A12" s="187"/>
      <c r="B12" s="36" t="s">
        <v>1213</v>
      </c>
      <c r="C12" s="17"/>
      <c r="D12" s="17"/>
      <c r="E12" s="17"/>
      <c r="F12" s="22"/>
    </row>
    <row r="13" spans="1:6" ht="20.399999999999999" x14ac:dyDescent="0.3">
      <c r="A13" s="188"/>
      <c r="B13" s="36" t="s">
        <v>1214</v>
      </c>
      <c r="C13" s="17"/>
      <c r="D13" s="17"/>
      <c r="E13" s="42">
        <v>1</v>
      </c>
      <c r="F13" s="37">
        <v>2</v>
      </c>
    </row>
    <row r="14" spans="1:6" ht="20.399999999999999" x14ac:dyDescent="0.3">
      <c r="A14" s="35" t="s">
        <v>1215</v>
      </c>
      <c r="B14" s="36" t="s">
        <v>1216</v>
      </c>
      <c r="C14" s="17"/>
      <c r="D14" s="17"/>
      <c r="E14" s="17"/>
      <c r="F14" s="22"/>
    </row>
    <row r="15" spans="1:6" x14ac:dyDescent="0.3">
      <c r="A15" s="186" t="s">
        <v>1217</v>
      </c>
      <c r="B15" s="36" t="s">
        <v>1218</v>
      </c>
      <c r="C15" s="42">
        <v>315</v>
      </c>
      <c r="D15" s="42">
        <v>6</v>
      </c>
      <c r="E15" s="42">
        <v>6</v>
      </c>
      <c r="F15" s="22"/>
    </row>
    <row r="16" spans="1:6" x14ac:dyDescent="0.3">
      <c r="A16" s="187"/>
      <c r="B16" s="36" t="s">
        <v>1219</v>
      </c>
      <c r="C16" s="42">
        <v>1</v>
      </c>
      <c r="D16" s="17"/>
      <c r="E16" s="17"/>
      <c r="F16" s="22"/>
    </row>
    <row r="17" spans="1:6" x14ac:dyDescent="0.3">
      <c r="A17" s="187"/>
      <c r="B17" s="36" t="s">
        <v>1220</v>
      </c>
      <c r="C17" s="17"/>
      <c r="D17" s="17"/>
      <c r="E17" s="17"/>
      <c r="F17" s="22"/>
    </row>
    <row r="18" spans="1:6" x14ac:dyDescent="0.3">
      <c r="A18" s="187"/>
      <c r="B18" s="36" t="s">
        <v>1221</v>
      </c>
      <c r="C18" s="42">
        <v>7</v>
      </c>
      <c r="D18" s="42">
        <v>1</v>
      </c>
      <c r="E18" s="17"/>
      <c r="F18" s="22"/>
    </row>
    <row r="19" spans="1:6" ht="20.399999999999999" x14ac:dyDescent="0.3">
      <c r="A19" s="188"/>
      <c r="B19" s="36" t="s">
        <v>1222</v>
      </c>
      <c r="C19" s="17"/>
      <c r="D19" s="17"/>
      <c r="E19" s="17"/>
      <c r="F19" s="22"/>
    </row>
    <row r="20" spans="1:6" x14ac:dyDescent="0.3">
      <c r="A20" s="35" t="s">
        <v>1223</v>
      </c>
      <c r="B20" s="36" t="s">
        <v>1224</v>
      </c>
      <c r="C20" s="17"/>
      <c r="D20" s="17"/>
      <c r="E20" s="17"/>
      <c r="F20" s="22"/>
    </row>
    <row r="21" spans="1:6" x14ac:dyDescent="0.3">
      <c r="A21" s="35" t="s">
        <v>1225</v>
      </c>
      <c r="B21" s="36" t="s">
        <v>1226</v>
      </c>
      <c r="C21" s="42">
        <v>7</v>
      </c>
      <c r="D21" s="17"/>
      <c r="E21" s="42">
        <v>1</v>
      </c>
      <c r="F21" s="37">
        <v>4</v>
      </c>
    </row>
    <row r="22" spans="1:6" x14ac:dyDescent="0.3">
      <c r="A22" s="184" t="s">
        <v>956</v>
      </c>
      <c r="B22" s="185"/>
      <c r="C22" s="43">
        <v>601</v>
      </c>
      <c r="D22" s="43">
        <v>68</v>
      </c>
      <c r="E22" s="43">
        <v>12</v>
      </c>
      <c r="F22" s="43">
        <v>7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5</v>
      </c>
    </row>
    <row r="26" spans="1:6" x14ac:dyDescent="0.3">
      <c r="A26" s="40" t="s">
        <v>114</v>
      </c>
      <c r="B26" s="16"/>
      <c r="C26" s="37">
        <v>5</v>
      </c>
    </row>
    <row r="27" spans="1:6" x14ac:dyDescent="0.3">
      <c r="A27" s="40" t="s">
        <v>1060</v>
      </c>
      <c r="B27" s="16"/>
      <c r="C27" s="37">
        <v>0</v>
      </c>
    </row>
    <row r="28" spans="1:6" x14ac:dyDescent="0.3">
      <c r="A28" s="184" t="s">
        <v>956</v>
      </c>
      <c r="B28" s="185"/>
      <c r="C28" s="43">
        <v>10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6</v>
      </c>
    </row>
    <row r="33" spans="1:3" x14ac:dyDescent="0.3">
      <c r="A33" s="40" t="s">
        <v>1229</v>
      </c>
      <c r="B33" s="16"/>
      <c r="C33" s="37">
        <v>4</v>
      </c>
    </row>
    <row r="34" spans="1:3" x14ac:dyDescent="0.3">
      <c r="A34" s="40" t="s">
        <v>82</v>
      </c>
      <c r="B34" s="16"/>
      <c r="C34" s="37">
        <v>0</v>
      </c>
    </row>
    <row r="35" spans="1:3" x14ac:dyDescent="0.3">
      <c r="A35" s="184" t="s">
        <v>956</v>
      </c>
      <c r="B35" s="185"/>
      <c r="C35" s="43">
        <v>10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68</v>
      </c>
    </row>
    <row r="40" spans="1:3" x14ac:dyDescent="0.3">
      <c r="A40" s="40" t="s">
        <v>1232</v>
      </c>
      <c r="B40" s="16"/>
      <c r="C40" s="37">
        <v>10</v>
      </c>
    </row>
    <row r="41" spans="1:3" x14ac:dyDescent="0.3">
      <c r="A41" s="184" t="s">
        <v>956</v>
      </c>
      <c r="B41" s="185"/>
      <c r="C41" s="43">
        <v>78</v>
      </c>
    </row>
    <row r="42" spans="1:3" x14ac:dyDescent="0.3">
      <c r="A42" s="6"/>
    </row>
  </sheetData>
  <sheetProtection algorithmName="SHA-512" hashValue="2/r6UctnnOmCxrvhutE9vODDCi9wHS8WwiMN+FKJs1C5rd7TU4gOtm9d5Bj9SlAz2dWzAF3LUYCgT5su1MuNFw==" saltValue="POdKwwcm25g7pKXhbLbgA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6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1235</v>
      </c>
      <c r="B5" s="13" t="s">
        <v>1236</v>
      </c>
      <c r="C5" s="14">
        <v>1808</v>
      </c>
      <c r="D5" s="14">
        <v>1677</v>
      </c>
      <c r="E5" s="15">
        <v>7.8115682766845607E-2</v>
      </c>
    </row>
    <row r="6" spans="1:5" x14ac:dyDescent="0.3">
      <c r="A6" s="173"/>
      <c r="B6" s="13" t="s">
        <v>1237</v>
      </c>
      <c r="C6" s="14">
        <v>66</v>
      </c>
      <c r="D6" s="14">
        <v>128</v>
      </c>
      <c r="E6" s="15">
        <v>-0.484375</v>
      </c>
    </row>
    <row r="7" spans="1:5" x14ac:dyDescent="0.3">
      <c r="A7" s="172"/>
      <c r="B7" s="13" t="s">
        <v>1238</v>
      </c>
      <c r="C7" s="14">
        <v>447</v>
      </c>
      <c r="D7" s="14">
        <v>599</v>
      </c>
      <c r="E7" s="15">
        <v>-0.25375626043405702</v>
      </c>
    </row>
    <row r="8" spans="1:5" x14ac:dyDescent="0.3">
      <c r="A8" s="3"/>
    </row>
    <row r="9" spans="1:5" x14ac:dyDescent="0.3">
      <c r="A9" s="46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1" t="s">
        <v>1240</v>
      </c>
      <c r="B11" s="13" t="s">
        <v>1241</v>
      </c>
      <c r="C11" s="14">
        <v>486</v>
      </c>
      <c r="D11" s="14">
        <v>216</v>
      </c>
      <c r="E11" s="15">
        <v>1.25</v>
      </c>
    </row>
    <row r="12" spans="1:5" x14ac:dyDescent="0.3">
      <c r="A12" s="173"/>
      <c r="B12" s="13" t="s">
        <v>1242</v>
      </c>
      <c r="C12" s="14">
        <v>57</v>
      </c>
      <c r="D12" s="14">
        <v>6</v>
      </c>
      <c r="E12" s="15">
        <v>8.5</v>
      </c>
    </row>
    <row r="13" spans="1:5" x14ac:dyDescent="0.3">
      <c r="A13" s="173"/>
      <c r="B13" s="13" t="s">
        <v>1243</v>
      </c>
      <c r="C13" s="14">
        <v>537</v>
      </c>
      <c r="D13" s="14">
        <v>624</v>
      </c>
      <c r="E13" s="15">
        <v>-0.13942307692307701</v>
      </c>
    </row>
    <row r="14" spans="1:5" x14ac:dyDescent="0.3">
      <c r="A14" s="173"/>
      <c r="B14" s="13" t="s">
        <v>1244</v>
      </c>
      <c r="C14" s="14">
        <v>728</v>
      </c>
      <c r="D14" s="14">
        <v>514</v>
      </c>
      <c r="E14" s="15">
        <v>0.416342412451362</v>
      </c>
    </row>
    <row r="15" spans="1:5" x14ac:dyDescent="0.3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3">
      <c r="A16" s="173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3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2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3">
      <c r="A20" s="3"/>
    </row>
    <row r="21" spans="1:5" x14ac:dyDescent="0.3">
      <c r="A21" s="46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3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3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3">
      <c r="A26" s="172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3">
      <c r="A27" s="3"/>
    </row>
    <row r="28" spans="1:5" x14ac:dyDescent="0.3">
      <c r="A28" s="46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1" t="s">
        <v>1256</v>
      </c>
      <c r="B30" s="13" t="s">
        <v>1257</v>
      </c>
      <c r="C30" s="14">
        <v>48</v>
      </c>
      <c r="D30" s="14">
        <v>7</v>
      </c>
      <c r="E30" s="15">
        <v>5.8571428571428603</v>
      </c>
    </row>
    <row r="31" spans="1:5" x14ac:dyDescent="0.3">
      <c r="A31" s="173"/>
      <c r="B31" s="13" t="s">
        <v>1258</v>
      </c>
      <c r="C31" s="14">
        <v>84</v>
      </c>
      <c r="D31" s="14">
        <v>0</v>
      </c>
      <c r="E31" s="15">
        <v>84</v>
      </c>
    </row>
    <row r="32" spans="1:5" x14ac:dyDescent="0.3">
      <c r="A32" s="172"/>
      <c r="B32" s="13" t="s">
        <v>1259</v>
      </c>
      <c r="C32" s="14">
        <v>109</v>
      </c>
      <c r="D32" s="14">
        <v>6</v>
      </c>
      <c r="E32" s="15">
        <v>17.1666666666667</v>
      </c>
    </row>
    <row r="33" spans="1:1" x14ac:dyDescent="0.3">
      <c r="A33" s="6"/>
    </row>
  </sheetData>
  <sheetProtection algorithmName="SHA-512" hashValue="/DsuNUvoYfLtjnFYw1g6nkcWVEISR6bb8RZDEbsBCVIWihgUxyXbunNRzEjTWtwKNq7fCJaAvs8W1SOQ1rnHBg==" saltValue="Xq1Quf/v0ZWg+9+CvplVY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1260</v>
      </c>
    </row>
    <row r="3" spans="1:5" x14ac:dyDescent="0.3">
      <c r="A3" s="46" t="s">
        <v>1261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1" t="s">
        <v>1262</v>
      </c>
      <c r="B5" s="13" t="s">
        <v>1263</v>
      </c>
      <c r="C5" s="14">
        <v>6</v>
      </c>
      <c r="D5" s="14">
        <v>0</v>
      </c>
      <c r="E5" s="15">
        <v>6</v>
      </c>
    </row>
    <row r="6" spans="1:5" x14ac:dyDescent="0.3">
      <c r="A6" s="173"/>
      <c r="B6" s="13" t="s">
        <v>1264</v>
      </c>
      <c r="C6" s="14">
        <v>0</v>
      </c>
      <c r="D6" s="14">
        <v>0</v>
      </c>
      <c r="E6" s="15">
        <v>0</v>
      </c>
    </row>
    <row r="7" spans="1:5" x14ac:dyDescent="0.3">
      <c r="A7" s="173"/>
      <c r="B7" s="13" t="s">
        <v>1265</v>
      </c>
      <c r="C7" s="14">
        <v>5</v>
      </c>
      <c r="D7" s="14">
        <v>0</v>
      </c>
      <c r="E7" s="15">
        <v>5</v>
      </c>
    </row>
    <row r="8" spans="1:5" x14ac:dyDescent="0.3">
      <c r="A8" s="173"/>
      <c r="B8" s="13" t="s">
        <v>1266</v>
      </c>
      <c r="C8" s="14">
        <v>53</v>
      </c>
      <c r="D8" s="14">
        <v>0</v>
      </c>
      <c r="E8" s="15">
        <v>53</v>
      </c>
    </row>
    <row r="9" spans="1:5" x14ac:dyDescent="0.3">
      <c r="A9" s="173"/>
      <c r="B9" s="13" t="s">
        <v>1267</v>
      </c>
      <c r="C9" s="14">
        <v>16</v>
      </c>
      <c r="D9" s="14">
        <v>0</v>
      </c>
      <c r="E9" s="15">
        <v>16</v>
      </c>
    </row>
    <row r="10" spans="1:5" x14ac:dyDescent="0.3">
      <c r="A10" s="173"/>
      <c r="B10" s="13" t="s">
        <v>1268</v>
      </c>
      <c r="C10" s="14">
        <v>3</v>
      </c>
      <c r="D10" s="14">
        <v>0</v>
      </c>
      <c r="E10" s="15">
        <v>3</v>
      </c>
    </row>
    <row r="11" spans="1:5" x14ac:dyDescent="0.3">
      <c r="A11" s="173"/>
      <c r="B11" s="13" t="s">
        <v>1269</v>
      </c>
      <c r="C11" s="14">
        <v>11</v>
      </c>
      <c r="D11" s="14">
        <v>0</v>
      </c>
      <c r="E11" s="15">
        <v>11</v>
      </c>
    </row>
    <row r="12" spans="1:5" x14ac:dyDescent="0.3">
      <c r="A12" s="173"/>
      <c r="B12" s="13" t="s">
        <v>1270</v>
      </c>
      <c r="C12" s="14">
        <v>7</v>
      </c>
      <c r="D12" s="14">
        <v>0</v>
      </c>
      <c r="E12" s="15">
        <v>7</v>
      </c>
    </row>
    <row r="13" spans="1:5" x14ac:dyDescent="0.3">
      <c r="A13" s="173"/>
      <c r="B13" s="13" t="s">
        <v>1271</v>
      </c>
      <c r="C13" s="14">
        <v>4</v>
      </c>
      <c r="D13" s="14">
        <v>0</v>
      </c>
      <c r="E13" s="15">
        <v>4</v>
      </c>
    </row>
    <row r="14" spans="1:5" x14ac:dyDescent="0.3">
      <c r="A14" s="173"/>
      <c r="B14" s="13" t="s">
        <v>1272</v>
      </c>
      <c r="C14" s="14">
        <v>14</v>
      </c>
      <c r="D14" s="14">
        <v>0</v>
      </c>
      <c r="E14" s="15">
        <v>14</v>
      </c>
    </row>
    <row r="15" spans="1:5" x14ac:dyDescent="0.3">
      <c r="A15" s="173"/>
      <c r="B15" s="13" t="s">
        <v>1273</v>
      </c>
      <c r="C15" s="14">
        <v>0</v>
      </c>
      <c r="D15" s="14">
        <v>0</v>
      </c>
      <c r="E15" s="15">
        <v>0</v>
      </c>
    </row>
    <row r="16" spans="1:5" x14ac:dyDescent="0.3">
      <c r="A16" s="172"/>
      <c r="B16" s="13" t="s">
        <v>111</v>
      </c>
      <c r="C16" s="14">
        <v>70</v>
      </c>
      <c r="D16" s="14">
        <v>0</v>
      </c>
      <c r="E16" s="15">
        <v>70</v>
      </c>
    </row>
    <row r="17" spans="1:1" x14ac:dyDescent="0.3">
      <c r="A17" s="6"/>
    </row>
  </sheetData>
  <sheetProtection algorithmName="SHA-512" hashValue="YQiByz09eaTvvfDpSlZPLaiDG32NC699AGmu0NIQmFp/p3tLBkUCHlSBzOxYKwtDb1v2KX1aEt/MtT4GVNNNvw==" saltValue="jaWZ/Noonklj2Kg2AvvVP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1274</v>
      </c>
    </row>
    <row r="3" spans="1:5" x14ac:dyDescent="0.3">
      <c r="A3" s="32" t="s">
        <v>1275</v>
      </c>
    </row>
    <row r="4" spans="1:5" x14ac:dyDescent="0.3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3">
      <c r="A5" s="35" t="s">
        <v>1276</v>
      </c>
      <c r="B5" s="41" t="s">
        <v>1277</v>
      </c>
      <c r="C5" s="42">
        <v>10</v>
      </c>
      <c r="D5" s="42">
        <v>233</v>
      </c>
      <c r="E5" s="48">
        <v>-0.95708154506437704</v>
      </c>
    </row>
    <row r="6" spans="1:5" x14ac:dyDescent="0.3">
      <c r="A6" s="35" t="s">
        <v>1278</v>
      </c>
      <c r="B6" s="41" t="s">
        <v>1279</v>
      </c>
      <c r="C6" s="42">
        <v>582</v>
      </c>
      <c r="D6" s="42">
        <v>0</v>
      </c>
      <c r="E6" s="48">
        <v>0</v>
      </c>
    </row>
    <row r="7" spans="1:5" ht="20.399999999999999" x14ac:dyDescent="0.3">
      <c r="A7" s="35" t="s">
        <v>1280</v>
      </c>
      <c r="B7" s="41" t="s">
        <v>1281</v>
      </c>
      <c r="C7" s="42">
        <v>167</v>
      </c>
      <c r="D7" s="42">
        <v>0</v>
      </c>
      <c r="E7" s="48">
        <v>0</v>
      </c>
    </row>
    <row r="8" spans="1:5" ht="20.399999999999999" x14ac:dyDescent="0.3">
      <c r="A8" s="35" t="s">
        <v>1282</v>
      </c>
      <c r="B8" s="41" t="s">
        <v>1283</v>
      </c>
      <c r="C8" s="42">
        <v>147</v>
      </c>
      <c r="D8" s="42">
        <v>118</v>
      </c>
      <c r="E8" s="48">
        <v>0.24576271186440701</v>
      </c>
    </row>
    <row r="9" spans="1:5" ht="20.399999999999999" x14ac:dyDescent="0.3">
      <c r="A9" s="35" t="s">
        <v>1284</v>
      </c>
      <c r="B9" s="41" t="s">
        <v>1285</v>
      </c>
      <c r="C9" s="42">
        <v>5</v>
      </c>
      <c r="D9" s="42">
        <v>0</v>
      </c>
      <c r="E9" s="48">
        <v>0</v>
      </c>
    </row>
    <row r="10" spans="1:5" ht="20.399999999999999" x14ac:dyDescent="0.3">
      <c r="A10" s="35" t="s">
        <v>1286</v>
      </c>
      <c r="B10" s="41" t="s">
        <v>1287</v>
      </c>
      <c r="C10" s="42">
        <v>3</v>
      </c>
      <c r="D10" s="42">
        <v>4</v>
      </c>
      <c r="E10" s="48">
        <v>-0.25</v>
      </c>
    </row>
    <row r="11" spans="1:5" ht="20.399999999999999" x14ac:dyDescent="0.3">
      <c r="A11" s="35" t="s">
        <v>1288</v>
      </c>
      <c r="B11" s="16"/>
      <c r="C11" s="42">
        <v>208</v>
      </c>
      <c r="D11" s="42">
        <v>90</v>
      </c>
      <c r="E11" s="48">
        <v>1.31111111111111</v>
      </c>
    </row>
    <row r="12" spans="1:5" x14ac:dyDescent="0.3">
      <c r="A12" s="35" t="s">
        <v>1289</v>
      </c>
      <c r="B12" s="16"/>
      <c r="C12" s="42">
        <v>404</v>
      </c>
      <c r="D12" s="42">
        <v>0</v>
      </c>
      <c r="E12" s="48">
        <v>0</v>
      </c>
    </row>
    <row r="13" spans="1:5" x14ac:dyDescent="0.3">
      <c r="A13" s="186" t="s">
        <v>1290</v>
      </c>
      <c r="B13" s="41" t="s">
        <v>1291</v>
      </c>
      <c r="C13" s="42">
        <v>93</v>
      </c>
      <c r="D13" s="42">
        <v>0</v>
      </c>
      <c r="E13" s="48">
        <v>0</v>
      </c>
    </row>
    <row r="14" spans="1:5" x14ac:dyDescent="0.3">
      <c r="A14" s="188"/>
      <c r="B14" s="41" t="s">
        <v>1292</v>
      </c>
      <c r="C14" s="42">
        <v>7</v>
      </c>
      <c r="D14" s="42">
        <v>0</v>
      </c>
      <c r="E14" s="48">
        <v>0</v>
      </c>
    </row>
    <row r="15" spans="1:5" x14ac:dyDescent="0.3">
      <c r="A15" s="32" t="s">
        <v>1293</v>
      </c>
    </row>
    <row r="16" spans="1:5" x14ac:dyDescent="0.3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3">
      <c r="A17" s="189" t="s">
        <v>1294</v>
      </c>
      <c r="B17" s="41" t="s">
        <v>1295</v>
      </c>
      <c r="C17" s="17"/>
      <c r="D17" s="17"/>
      <c r="E17" s="22"/>
    </row>
    <row r="18" spans="1:5" x14ac:dyDescent="0.3">
      <c r="A18" s="190"/>
      <c r="B18" s="41" t="s">
        <v>1296</v>
      </c>
      <c r="C18" s="42">
        <v>45</v>
      </c>
      <c r="D18" s="42">
        <v>16</v>
      </c>
      <c r="E18" s="37">
        <v>25</v>
      </c>
    </row>
    <row r="19" spans="1:5" x14ac:dyDescent="0.3">
      <c r="A19" s="190"/>
      <c r="B19" s="41" t="s">
        <v>1297</v>
      </c>
      <c r="C19" s="17"/>
      <c r="D19" s="17"/>
      <c r="E19" s="22"/>
    </row>
    <row r="20" spans="1:5" x14ac:dyDescent="0.3">
      <c r="A20" s="190"/>
      <c r="B20" s="41" t="s">
        <v>1298</v>
      </c>
      <c r="C20" s="17"/>
      <c r="D20" s="17"/>
      <c r="E20" s="22"/>
    </row>
    <row r="21" spans="1:5" x14ac:dyDescent="0.3">
      <c r="A21" s="190"/>
      <c r="B21" s="41" t="s">
        <v>1299</v>
      </c>
      <c r="C21" s="42">
        <v>3</v>
      </c>
      <c r="D21" s="17"/>
      <c r="E21" s="22"/>
    </row>
    <row r="22" spans="1:5" x14ac:dyDescent="0.3">
      <c r="A22" s="190"/>
      <c r="B22" s="41" t="s">
        <v>980</v>
      </c>
      <c r="C22" s="42">
        <v>1249</v>
      </c>
      <c r="D22" s="42">
        <v>1138</v>
      </c>
      <c r="E22" s="37">
        <v>270</v>
      </c>
    </row>
    <row r="23" spans="1:5" x14ac:dyDescent="0.3">
      <c r="A23" s="190"/>
      <c r="B23" s="41" t="s">
        <v>1300</v>
      </c>
      <c r="C23" s="42">
        <v>30</v>
      </c>
      <c r="D23" s="42">
        <v>10</v>
      </c>
      <c r="E23" s="37">
        <v>15</v>
      </c>
    </row>
    <row r="24" spans="1:5" x14ac:dyDescent="0.3">
      <c r="A24" s="190"/>
      <c r="B24" s="41" t="s">
        <v>1301</v>
      </c>
      <c r="C24" s="42">
        <v>1</v>
      </c>
      <c r="D24" s="17"/>
      <c r="E24" s="37">
        <v>1</v>
      </c>
    </row>
    <row r="25" spans="1:5" x14ac:dyDescent="0.3">
      <c r="A25" s="190"/>
      <c r="B25" s="41" t="s">
        <v>1302</v>
      </c>
      <c r="C25" s="42">
        <v>10</v>
      </c>
      <c r="D25" s="42">
        <v>3</v>
      </c>
      <c r="E25" s="37">
        <v>4</v>
      </c>
    </row>
    <row r="26" spans="1:5" x14ac:dyDescent="0.3">
      <c r="A26" s="190"/>
      <c r="B26" s="41" t="s">
        <v>1303</v>
      </c>
      <c r="C26" s="42">
        <v>138</v>
      </c>
      <c r="D26" s="42">
        <v>143</v>
      </c>
      <c r="E26" s="22"/>
    </row>
    <row r="27" spans="1:5" x14ac:dyDescent="0.3">
      <c r="A27" s="190"/>
      <c r="B27" s="41" t="s">
        <v>1304</v>
      </c>
      <c r="C27" s="17"/>
      <c r="D27" s="17"/>
      <c r="E27" s="22"/>
    </row>
    <row r="28" spans="1:5" x14ac:dyDescent="0.3">
      <c r="A28" s="190"/>
      <c r="B28" s="41" t="s">
        <v>1305</v>
      </c>
      <c r="C28" s="42">
        <v>388</v>
      </c>
      <c r="D28" s="42">
        <v>183</v>
      </c>
      <c r="E28" s="37">
        <v>273</v>
      </c>
    </row>
    <row r="29" spans="1:5" x14ac:dyDescent="0.3">
      <c r="A29" s="190"/>
      <c r="B29" s="41" t="s">
        <v>1306</v>
      </c>
      <c r="C29" s="42">
        <v>373</v>
      </c>
      <c r="D29" s="42">
        <v>49</v>
      </c>
      <c r="E29" s="37">
        <v>413</v>
      </c>
    </row>
    <row r="30" spans="1:5" x14ac:dyDescent="0.3">
      <c r="A30" s="191"/>
      <c r="B30" s="41" t="s">
        <v>1307</v>
      </c>
      <c r="C30" s="17"/>
      <c r="D30" s="17"/>
      <c r="E30" s="22"/>
    </row>
    <row r="31" spans="1:5" x14ac:dyDescent="0.3">
      <c r="A31" s="6"/>
    </row>
  </sheetData>
  <sheetProtection algorithmName="SHA-512" hashValue="CXYIJXhANbAxzlsO+r17SPqp/ILpco8ckITiduiCVNVbwmyOMpAkfd7IgqMuaWJ8z1tg0+kjdXc6r3FQdJKSvQ==" saltValue="QHq8ty+F28L2Lq7yzaUrZ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8F0B7-AF14-4D76-8306-5A9644210758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9" customWidth="1"/>
    <col min="2" max="2" width="4.44140625" style="99" customWidth="1"/>
    <col min="3" max="3" width="18.6640625" style="99" customWidth="1"/>
    <col min="4" max="4" width="36.44140625" style="99" customWidth="1"/>
    <col min="5" max="5" width="18.6640625" style="99" customWidth="1"/>
    <col min="6" max="6" width="7.44140625" style="99" customWidth="1"/>
    <col min="7" max="7" width="2.6640625" style="99" customWidth="1"/>
    <col min="8" max="8" width="10.109375" style="99" customWidth="1"/>
    <col min="9" max="13" width="11.44140625" style="99"/>
    <col min="14" max="14" width="5.5546875" style="99" customWidth="1"/>
    <col min="15" max="15" width="11" style="99" customWidth="1"/>
    <col min="16" max="16" width="2.6640625" style="99" customWidth="1"/>
    <col min="17" max="17" width="11.44140625" style="99"/>
    <col min="18" max="19" width="12.88671875" style="99" customWidth="1"/>
    <col min="20" max="23" width="11.44140625" style="99"/>
    <col min="24" max="24" width="2.6640625" style="99" customWidth="1"/>
    <col min="25" max="25" width="6.33203125" style="99" customWidth="1"/>
    <col min="26" max="29" width="13.88671875" style="99" customWidth="1"/>
    <col min="30" max="30" width="11.44140625" style="99"/>
    <col min="31" max="31" width="9.44140625" style="99" customWidth="1"/>
    <col min="32" max="32" width="2.6640625" style="99" customWidth="1"/>
    <col min="33" max="38" width="11.44140625" style="99"/>
    <col min="39" max="39" width="14.5546875" style="99" customWidth="1"/>
    <col min="40" max="40" width="2.6640625" style="99" customWidth="1"/>
    <col min="41" max="41" width="11.44140625" style="99"/>
    <col min="42" max="44" width="19.33203125" style="99" customWidth="1"/>
    <col min="45" max="45" width="14.88671875" style="99" customWidth="1"/>
    <col min="46" max="46" width="2.6640625" style="99" customWidth="1"/>
    <col min="47" max="47" width="7" style="99" customWidth="1"/>
    <col min="48" max="48" width="14" style="99" customWidth="1"/>
    <col min="49" max="53" width="11.44140625" style="99"/>
    <col min="54" max="54" width="5.44140625" style="99" customWidth="1"/>
    <col min="55" max="55" width="2.6640625" style="99" customWidth="1"/>
    <col min="56" max="56" width="11.44140625" style="99"/>
    <col min="57" max="59" width="13.88671875" style="99" customWidth="1"/>
    <col min="60" max="60" width="11.44140625" style="99"/>
    <col min="61" max="61" width="19.33203125" style="99" customWidth="1"/>
    <col min="62" max="62" width="2.6640625" style="99" customWidth="1"/>
    <col min="63" max="63" width="7.109375" style="99" customWidth="1"/>
    <col min="64" max="65" width="6.5546875" style="99" customWidth="1"/>
    <col min="66" max="66" width="9" style="99" customWidth="1"/>
    <col min="67" max="67" width="7.109375" style="99" bestFit="1" customWidth="1"/>
    <col min="68" max="68" width="7" style="99" customWidth="1"/>
    <col min="69" max="69" width="8.6640625" style="99" customWidth="1"/>
    <col min="70" max="70" width="6.6640625" style="99" customWidth="1"/>
    <col min="71" max="71" width="9" style="99" customWidth="1"/>
    <col min="72" max="73" width="6.109375" style="99" customWidth="1"/>
    <col min="74" max="74" width="6.6640625" style="99" customWidth="1"/>
    <col min="75" max="75" width="2.6640625" style="99" customWidth="1"/>
    <col min="76" max="76" width="21.109375" style="99" customWidth="1"/>
    <col min="77" max="80" width="11.44140625" style="99"/>
    <col min="81" max="81" width="16.44140625" style="99" customWidth="1"/>
    <col min="82" max="82" width="2.6640625" style="99" customWidth="1"/>
    <col min="83" max="83" width="17" style="99" customWidth="1"/>
    <col min="84" max="85" width="21.109375" style="99" customWidth="1"/>
    <col min="86" max="88" width="11.44140625" style="99"/>
    <col min="89" max="89" width="2.6640625" style="99" customWidth="1"/>
    <col min="90" max="90" width="15.109375" style="99" customWidth="1"/>
    <col min="91" max="91" width="8.33203125" style="99" customWidth="1"/>
    <col min="92" max="92" width="23.44140625" style="99" customWidth="1"/>
    <col min="93" max="93" width="14.88671875" style="99" customWidth="1"/>
    <col min="94" max="94" width="18" style="99" customWidth="1"/>
    <col min="95" max="16384" width="11.44140625" style="99"/>
  </cols>
  <sheetData>
    <row r="1" spans="1:93" ht="17.399999999999999" x14ac:dyDescent="0.3">
      <c r="A1" s="97"/>
      <c r="B1" s="98"/>
      <c r="C1" s="198" t="s">
        <v>1430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0.199999999999999" x14ac:dyDescent="0.3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1431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0.199999999999999" x14ac:dyDescent="0.3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3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200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3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0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3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3">
      <c r="C7" s="119">
        <f>DatosGenerales!C8</f>
        <v>39326</v>
      </c>
      <c r="D7" s="120">
        <f>SUM(DatosGenerales!C15:C19)</f>
        <v>4493</v>
      </c>
      <c r="E7" s="119">
        <f>SUM(DatosGenerales!C12:C14)</f>
        <v>35367</v>
      </c>
      <c r="I7" s="121">
        <f>DatosGenerales!C31</f>
        <v>6782</v>
      </c>
      <c r="J7" s="120">
        <f>DatosGenerales!C32</f>
        <v>799</v>
      </c>
      <c r="K7" s="119">
        <f>SUM(DatosGenerales!C33:C34)</f>
        <v>832</v>
      </c>
      <c r="L7" s="120">
        <f>DatosGenerales!C36</f>
        <v>4656</v>
      </c>
      <c r="M7" s="119">
        <f>DatosGenerales!C95</f>
        <v>3090</v>
      </c>
      <c r="N7" s="122">
        <f>L7-M7</f>
        <v>1566</v>
      </c>
      <c r="O7" s="122"/>
      <c r="Q7" s="121">
        <f>DatosGenerales!C36</f>
        <v>4656</v>
      </c>
      <c r="R7" s="120">
        <f>DatosGenerales!C49</f>
        <v>2850</v>
      </c>
      <c r="S7" s="120">
        <f>DatosGenerales!C50</f>
        <v>164</v>
      </c>
      <c r="T7" s="120">
        <f>DatosGenerales!C62</f>
        <v>102</v>
      </c>
      <c r="U7" s="120">
        <f>DatosGenerales!C78</f>
        <v>18</v>
      </c>
      <c r="V7" s="123">
        <f>SUM(Q7:U7)</f>
        <v>7790</v>
      </c>
      <c r="Z7" s="121">
        <f>SUM(DatosGenerales!C106,DatosGenerales!C107,DatosGenerales!C109)</f>
        <v>2079</v>
      </c>
      <c r="AA7" s="120">
        <f>SUM(DatosGenerales!C108,DatosGenerales!C110)</f>
        <v>762</v>
      </c>
      <c r="AB7" s="120">
        <f>DatosGenerales!C106</f>
        <v>1590</v>
      </c>
      <c r="AC7" s="123">
        <f>DatosGenerales!C107</f>
        <v>274</v>
      </c>
      <c r="AH7" s="121">
        <f>SUM(DatosGenerales!C115,DatosGenerales!C116,DatosGenerales!C118)</f>
        <v>119</v>
      </c>
      <c r="AI7" s="120">
        <f>SUM(DatosGenerales!C117,DatosGenerales!C119)</f>
        <v>41</v>
      </c>
      <c r="AJ7" s="120">
        <f>DatosGenerales!C115</f>
        <v>96</v>
      </c>
      <c r="AK7" s="123">
        <f>DatosGenerales!C116</f>
        <v>15</v>
      </c>
      <c r="AP7" s="121">
        <f>SUM(DatosGenerales!C135:C136)</f>
        <v>730</v>
      </c>
      <c r="AQ7" s="120">
        <f>SUM(DatosGenerales!C137:C138)</f>
        <v>6</v>
      </c>
      <c r="AR7" s="123">
        <f>SUM(DatosGenerales!C139:C140)</f>
        <v>30</v>
      </c>
      <c r="AV7" s="121">
        <f>DatosGenerales!C145</f>
        <v>46</v>
      </c>
      <c r="AW7" s="120">
        <f>DatosGenerales!C146</f>
        <v>44</v>
      </c>
      <c r="AX7" s="120">
        <f>DatosGenerales!C147</f>
        <v>53</v>
      </c>
      <c r="AY7" s="120">
        <f>DatosGenerales!C148</f>
        <v>1</v>
      </c>
      <c r="AZ7" s="120">
        <f>DatosGenerales!C149</f>
        <v>68</v>
      </c>
      <c r="BA7" s="123">
        <f>DatosGenerales!C150</f>
        <v>2</v>
      </c>
      <c r="BE7" s="121">
        <f>DatosGenerales!C151</f>
        <v>94</v>
      </c>
      <c r="BF7" s="120">
        <f>DatosGenerales!C152</f>
        <v>116</v>
      </c>
      <c r="BG7" s="123">
        <f>DatosGenerales!C154</f>
        <v>50</v>
      </c>
      <c r="BK7" s="121">
        <f>SUM(DatosGenerales!C297:C311)</f>
        <v>1586</v>
      </c>
      <c r="BL7" s="120">
        <f>SUM(DatosGenerales!C294:C296)</f>
        <v>71</v>
      </c>
      <c r="BM7" s="120">
        <f>SUM(DatosGenerales!C312:C344)</f>
        <v>1030</v>
      </c>
      <c r="BN7" s="120">
        <f>SUM(DatosGenerales!C289)</f>
        <v>90</v>
      </c>
      <c r="BO7" s="120">
        <f>SUM(DatosGenerales!C356:C364)</f>
        <v>6</v>
      </c>
      <c r="BP7" s="120">
        <f>SUM(DatosGenerales!C286:C288)</f>
        <v>0</v>
      </c>
      <c r="BQ7" s="120">
        <f>SUM(DatosGenerales!C345:C355)</f>
        <v>1</v>
      </c>
      <c r="BR7" s="120">
        <f>SUM(DatosGenerales!C290:C292)</f>
        <v>212</v>
      </c>
      <c r="BS7" s="123">
        <f>SUM(DatosGenerales!C283:C285)</f>
        <v>575</v>
      </c>
      <c r="BT7" s="123">
        <f>SUM(DatosGenerales!C293)</f>
        <v>0</v>
      </c>
      <c r="BU7" s="123">
        <f>SUM(DatosGenerales!C365:C377)</f>
        <v>34</v>
      </c>
      <c r="BY7" s="121">
        <f>DatosGenerales!C246</f>
        <v>431</v>
      </c>
      <c r="BZ7" s="120">
        <f>DatosGenerales!C247</f>
        <v>368</v>
      </c>
      <c r="CA7" s="123">
        <f>DatosGenerales!C248</f>
        <v>789</v>
      </c>
      <c r="CF7" s="121">
        <f>DatosDiscapacidad!C5</f>
        <v>10</v>
      </c>
      <c r="CG7" s="123">
        <f>DatosDiscapacidad!C11</f>
        <v>208</v>
      </c>
      <c r="CM7" s="121">
        <f>DatosGenerales!C40</f>
        <v>10289</v>
      </c>
      <c r="CN7" s="123">
        <f>DatosGenerales!C41</f>
        <v>3583</v>
      </c>
    </row>
    <row r="8" spans="1:93" x14ac:dyDescent="0.3">
      <c r="B8" s="124"/>
    </row>
    <row r="11" spans="1:93" x14ac:dyDescent="0.3">
      <c r="R11" s="99" t="s">
        <v>1467</v>
      </c>
    </row>
    <row r="16" spans="1:93" ht="12.75" customHeight="1" x14ac:dyDescent="0.3">
      <c r="AV16" s="125"/>
      <c r="AW16" s="125"/>
      <c r="AX16" s="125"/>
      <c r="AY16" s="125"/>
      <c r="AZ16" s="125"/>
      <c r="BA16" s="125"/>
    </row>
    <row r="17" spans="19:93" x14ac:dyDescent="0.3">
      <c r="AV17" s="125"/>
      <c r="AW17" s="125"/>
      <c r="AX17" s="125"/>
      <c r="AY17" s="125"/>
      <c r="AZ17" s="125"/>
      <c r="BA17" s="125"/>
    </row>
    <row r="19" spans="19:93" x14ac:dyDescent="0.3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3">
      <c r="S23" s="127"/>
      <c r="Z23" s="128"/>
      <c r="AH23" s="128"/>
    </row>
    <row r="30" spans="19:93" x14ac:dyDescent="0.3">
      <c r="BJ30" s="129"/>
    </row>
    <row r="31" spans="19:93" s="103" customFormat="1" ht="12.75" customHeight="1" x14ac:dyDescent="0.3">
      <c r="BJ31" s="130"/>
    </row>
    <row r="32" spans="19:93" s="118" customFormat="1" ht="12" x14ac:dyDescent="0.3">
      <c r="BJ32" s="131"/>
    </row>
    <row r="33" spans="62:67" x14ac:dyDescent="0.3">
      <c r="BJ33" s="129"/>
    </row>
    <row r="38" spans="62:67" ht="15.6" x14ac:dyDescent="0.3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3">
      <c r="BK51" s="130" t="s">
        <v>1472</v>
      </c>
      <c r="BL51" s="130" t="s">
        <v>1472</v>
      </c>
      <c r="BM51" s="129"/>
    </row>
    <row r="52" spans="63:74" x14ac:dyDescent="0.3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3">
      <c r="BK53" s="131">
        <f>SUM(DatosGenerales!C310,DatosGenerales!C299,DatosGenerales!C308)</f>
        <v>298</v>
      </c>
      <c r="BL53" s="131">
        <f>SUM(DatosGenerales!C311,DatosGenerales!C300,DatosGenerales!C309)</f>
        <v>585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3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3">
      <c r="BK66" s="131">
        <f>SUM(DatosGenerales!C310:C311)</f>
        <v>22</v>
      </c>
      <c r="BL66" s="131">
        <f>SUM(DatosGenerales!C299:C300)</f>
        <v>858</v>
      </c>
      <c r="BM66" s="131">
        <f>SUM(DatosGenerales!C308:C309)</f>
        <v>3</v>
      </c>
      <c r="BN66" s="131"/>
      <c r="BO66" s="118"/>
      <c r="BP66" s="118"/>
      <c r="BQ66" s="118"/>
      <c r="BR66" s="118"/>
      <c r="BS66" s="118"/>
    </row>
  </sheetData>
  <sheetProtection algorithmName="SHA-512" hashValue="oG7HPGbXuQeu5oCPfIpKkNljbtESzeWgLEHPEaYxRo+i1GEcuPHyyetiSsUbqQg9fprmHSEYCUylMgCdzVU1fw==" saltValue="Q4S9+UYllVF2t9xOe6dM5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C29EA-3327-4137-B476-640EF8CF80AC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5" customWidth="1"/>
    <col min="2" max="2" width="7.88671875" style="135" customWidth="1"/>
    <col min="3" max="3" width="11.44140625" style="135"/>
    <col min="4" max="4" width="12" style="135" customWidth="1"/>
    <col min="5" max="5" width="51.33203125" style="135" customWidth="1"/>
    <col min="6" max="6" width="2.6640625" style="135" customWidth="1"/>
    <col min="7" max="7" width="7.88671875" style="135" customWidth="1"/>
    <col min="8" max="9" width="11.44140625" style="135"/>
    <col min="10" max="10" width="51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1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1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1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1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1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1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1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1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1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1.33203125" style="135" customWidth="1"/>
    <col min="61" max="61" width="2.6640625" style="135" customWidth="1"/>
    <col min="62" max="16384" width="11.44140625" style="135"/>
  </cols>
  <sheetData>
    <row r="1" spans="1:61" ht="18.75" customHeight="1" x14ac:dyDescent="0.25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5">
      <c r="BG2" s="136"/>
    </row>
    <row r="3" spans="1:61" s="126" customFormat="1" ht="11.4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7" customFormat="1" ht="15.6" x14ac:dyDescent="0.3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M/dsl1PWUlYP2EjAoZy7P+vg1qlpgWYF1iYWNuxDQ0dqhJUs9Qcr00Zz76Vq1Ik9NQC3XCjsvDnUfFvSrVDgTw==" saltValue="9nTf9GdmIcp5ZUD1jFSe1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3D6A05-8DE8-4DF2-A71C-284ECE81FDDA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9" customWidth="1"/>
    <col min="2" max="2" width="4.44140625" style="99" customWidth="1"/>
    <col min="3" max="8" width="18.88671875" style="99" customWidth="1"/>
    <col min="9" max="9" width="4.44140625" style="99" customWidth="1"/>
    <col min="10" max="10" width="2.6640625" style="99" customWidth="1"/>
    <col min="11" max="11" width="4.5546875" style="99" customWidth="1"/>
    <col min="12" max="12" width="20.88671875" style="99" customWidth="1"/>
    <col min="13" max="13" width="20.6640625" style="99" customWidth="1"/>
    <col min="14" max="16" width="20.88671875" style="99" customWidth="1"/>
    <col min="17" max="17" width="2.6640625" style="99" customWidth="1"/>
    <col min="18" max="18" width="4.5546875" style="99" customWidth="1"/>
    <col min="19" max="27" width="14.88671875" style="99" customWidth="1"/>
    <col min="28" max="28" width="4.5546875" style="99" customWidth="1"/>
    <col min="29" max="29" width="2.6640625" style="99" customWidth="1"/>
    <col min="30" max="30" width="4.5546875" style="99" customWidth="1"/>
    <col min="31" max="38" width="13.88671875" style="99" customWidth="1"/>
    <col min="39" max="39" width="13.44140625" style="99" customWidth="1"/>
    <col min="40" max="40" width="2.6640625" style="99" customWidth="1"/>
    <col min="41" max="41" width="4.5546875" style="99" customWidth="1"/>
    <col min="42" max="47" width="13.88671875" style="99" customWidth="1"/>
    <col min="48" max="48" width="4.5546875" style="99" customWidth="1"/>
    <col min="49" max="50" width="11.44140625" style="99" hidden="1" customWidth="1"/>
    <col min="51" max="16384" width="11.44140625" style="99"/>
  </cols>
  <sheetData>
    <row r="1" spans="1:50" ht="19.649999999999999" customHeight="1" x14ac:dyDescent="0.3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5" customHeight="1" x14ac:dyDescent="0.3">
      <c r="I2" s="102"/>
      <c r="S2" s="102"/>
      <c r="T2" s="102"/>
    </row>
    <row r="3" spans="1:50" s="101" customFormat="1" ht="14.85" customHeight="1" x14ac:dyDescent="0.3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3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3">
      <c r="I5" s="99"/>
      <c r="AC5" s="101"/>
      <c r="AN5" s="101"/>
    </row>
    <row r="6" spans="1:50" s="103" customFormat="1" ht="14.25" customHeight="1" x14ac:dyDescent="0.3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3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728</v>
      </c>
    </row>
    <row r="8" spans="1:50" s="118" customFormat="1" ht="14.85" customHeight="1" x14ac:dyDescent="0.3">
      <c r="C8" s="204"/>
      <c r="D8" s="120">
        <f>DatosMenores!C56</f>
        <v>1260</v>
      </c>
      <c r="E8" s="120">
        <f>DatosMenores!C57</f>
        <v>197</v>
      </c>
      <c r="F8" s="120">
        <f>DatosMenores!C58</f>
        <v>186</v>
      </c>
      <c r="G8" s="120">
        <f>DatosMenores!C59</f>
        <v>240</v>
      </c>
      <c r="H8" s="119">
        <f>DatosMenores!C60</f>
        <v>87</v>
      </c>
      <c r="I8" s="99"/>
      <c r="L8" s="119">
        <f>DatosMenores!C48</f>
        <v>0</v>
      </c>
      <c r="M8" s="120">
        <f>DatosMenores!C49</f>
        <v>39</v>
      </c>
      <c r="N8" s="120">
        <f>DatosMenores!C50</f>
        <v>178</v>
      </c>
      <c r="O8" s="120">
        <f>DatosMenores!C51</f>
        <v>15</v>
      </c>
      <c r="P8" s="119">
        <f>DatosMenores!C52</f>
        <v>0</v>
      </c>
      <c r="S8" s="119">
        <f>DatosMenores!C28</f>
        <v>0</v>
      </c>
      <c r="T8" s="120">
        <f>SUM(DatosMenores!C29:C32)</f>
        <v>99</v>
      </c>
      <c r="U8" s="120">
        <f>DatosMenores!C33</f>
        <v>0</v>
      </c>
      <c r="V8" s="120">
        <f>DatosMenores!C34</f>
        <v>0</v>
      </c>
      <c r="W8" s="120">
        <f>DatosMenores!C35</f>
        <v>0</v>
      </c>
      <c r="X8" s="120">
        <f>DatosMenores!C36</f>
        <v>0</v>
      </c>
      <c r="Y8" s="120">
        <f>DatosMenores!C38</f>
        <v>0</v>
      </c>
      <c r="Z8" s="120">
        <f>DatosMenores!C37</f>
        <v>0</v>
      </c>
      <c r="AA8" s="119">
        <f>DatosMenores!C39</f>
        <v>0</v>
      </c>
      <c r="AC8" s="101"/>
      <c r="AE8" s="121">
        <f>DatosMenores!C5</f>
        <v>8</v>
      </c>
      <c r="AF8" s="120">
        <f>DatosMenores!C6</f>
        <v>172</v>
      </c>
      <c r="AG8" s="120">
        <f>DatosMenores!C7</f>
        <v>73</v>
      </c>
      <c r="AH8" s="120">
        <f>DatosMenores!C8</f>
        <v>6</v>
      </c>
      <c r="AI8" s="120">
        <f>DatosMenores!C9</f>
        <v>130</v>
      </c>
      <c r="AJ8" s="119">
        <f>DatosMenores!C10</f>
        <v>75</v>
      </c>
      <c r="AK8" s="120">
        <f>DatosMenores!C11</f>
        <v>113</v>
      </c>
      <c r="AL8" s="120">
        <f>DatosMenores!C12</f>
        <v>83</v>
      </c>
      <c r="AM8" s="119">
        <f>DatosMenores!C13</f>
        <v>19</v>
      </c>
      <c r="AN8" s="101"/>
      <c r="AP8" s="121">
        <f>DatosMenores!C69</f>
        <v>728</v>
      </c>
      <c r="AQ8" s="121">
        <f>DatosMenores!C70</f>
        <v>57</v>
      </c>
      <c r="AR8" s="120">
        <f>DatosMenores!C71</f>
        <v>537</v>
      </c>
      <c r="AS8" s="120">
        <f>DatosMenores!C74</f>
        <v>0</v>
      </c>
      <c r="AT8" s="120">
        <f>DatosMenores!C75</f>
        <v>0</v>
      </c>
      <c r="AU8" s="119">
        <f>DatosMenores!C76</f>
        <v>0</v>
      </c>
      <c r="AW8" s="139" t="s">
        <v>1358</v>
      </c>
      <c r="AX8" s="140">
        <f>DatosMenores!C70</f>
        <v>57</v>
      </c>
    </row>
    <row r="9" spans="1:50" ht="14.85" customHeight="1" x14ac:dyDescent="0.3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537</v>
      </c>
    </row>
    <row r="10" spans="1:50" ht="29.85" customHeight="1" x14ac:dyDescent="0.3">
      <c r="C10" s="204"/>
      <c r="D10" s="119">
        <f>DatosMenores!C61</f>
        <v>712</v>
      </c>
      <c r="E10" s="120">
        <f>DatosMenores!C62</f>
        <v>120</v>
      </c>
      <c r="F10" s="123">
        <f>DatosMenores!C63</f>
        <v>1</v>
      </c>
      <c r="G10" s="123">
        <f>DatosMenores!C64</f>
        <v>292</v>
      </c>
      <c r="H10" s="123">
        <f>DatosMenores!C65</f>
        <v>487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3">
      <c r="AE11" s="121">
        <f>DatosMenores!C14</f>
        <v>0</v>
      </c>
      <c r="AF11" s="120">
        <f>DatosMenores!C15</f>
        <v>8</v>
      </c>
      <c r="AG11" s="120">
        <f>DatosMenores!C16</f>
        <v>54</v>
      </c>
      <c r="AH11" s="120">
        <f>DatosMenores!C17</f>
        <v>42</v>
      </c>
      <c r="AI11" s="120">
        <f>DatosMenores!C18</f>
        <v>11</v>
      </c>
      <c r="AJ11" s="120">
        <f>DatosMenores!C20</f>
        <v>58</v>
      </c>
      <c r="AK11" s="120">
        <f>DatosMenores!C21</f>
        <v>4</v>
      </c>
      <c r="AL11" s="119">
        <f>DatosMenores!C19</f>
        <v>315</v>
      </c>
      <c r="AP11" s="121">
        <f>DatosMenores!C78</f>
        <v>0</v>
      </c>
      <c r="AQ11" s="120">
        <f>DatosMenores!C77</f>
        <v>5</v>
      </c>
      <c r="AR11" s="120">
        <f>DatosMenores!C79</f>
        <v>0</v>
      </c>
      <c r="AS11" s="121">
        <f>DatosMenores!C72</f>
        <v>0</v>
      </c>
      <c r="AT11" s="119">
        <f>DatosMenores!C73</f>
        <v>0</v>
      </c>
      <c r="AW11" s="139" t="s">
        <v>1500</v>
      </c>
      <c r="AX11" s="140">
        <f>DatosMenores!C73</f>
        <v>0</v>
      </c>
    </row>
    <row r="12" spans="1:50" ht="12.75" customHeight="1" x14ac:dyDescent="0.3">
      <c r="AW12" s="139" t="s">
        <v>1360</v>
      </c>
      <c r="AX12" s="140">
        <f>DatosMenores!C74</f>
        <v>0</v>
      </c>
    </row>
    <row r="13" spans="1:50" ht="12.75" customHeight="1" x14ac:dyDescent="0.3">
      <c r="AW13" s="139" t="s">
        <v>1021</v>
      </c>
      <c r="AX13" s="140">
        <f>DatosMenores!C75</f>
        <v>0</v>
      </c>
    </row>
    <row r="14" spans="1:50" ht="12.75" customHeight="1" x14ac:dyDescent="0.3">
      <c r="AW14" s="139" t="s">
        <v>1361</v>
      </c>
      <c r="AX14" s="140">
        <f>DatosMenores!C76</f>
        <v>0</v>
      </c>
    </row>
    <row r="15" spans="1:50" ht="12.75" customHeight="1" x14ac:dyDescent="0.3">
      <c r="AW15" s="139" t="s">
        <v>1362</v>
      </c>
      <c r="AX15" s="140">
        <f>DatosMenores!C77</f>
        <v>5</v>
      </c>
    </row>
    <row r="16" spans="1:50" ht="12.75" customHeight="1" x14ac:dyDescent="0.3">
      <c r="AW16" s="139" t="s">
        <v>265</v>
      </c>
      <c r="AX16" s="140">
        <f>DatosMenores!C78</f>
        <v>0</v>
      </c>
    </row>
    <row r="17" spans="49:50" ht="12.75" customHeight="1" x14ac:dyDescent="0.3">
      <c r="AW17" s="139" t="s">
        <v>1363</v>
      </c>
      <c r="AX17" s="140">
        <f>DatosMenores!C79</f>
        <v>0</v>
      </c>
    </row>
  </sheetData>
  <sheetProtection algorithmName="SHA-512" hashValue="jf8lHp2izyL8j+zaREyj38VCqTeAKjvE5BIa5x1p4UB+Vyr2TQQCN3/l6N53S8FROYk5Tz4JzhC8ZaaFB2Y24w==" saltValue="OZjG1Ef4Om7W46muKL2v7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BD16E-FBFD-4D8B-A463-3022399B8510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customWidth="1"/>
    <col min="20" max="20" width="7.88671875" style="148" customWidth="1"/>
    <col min="21" max="22" width="11.44140625" style="148"/>
    <col min="23" max="23" width="51.33203125" style="148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1507</v>
      </c>
      <c r="D4" s="154">
        <f>DatosViolenciaDoméstica!C5</f>
        <v>691</v>
      </c>
      <c r="F4" s="153" t="s">
        <v>1508</v>
      </c>
      <c r="G4" s="155">
        <f>DatosViolenciaDoméstica!E67</f>
        <v>158</v>
      </c>
      <c r="H4" s="156"/>
    </row>
    <row r="5" spans="1:30" x14ac:dyDescent="0.25">
      <c r="C5" s="153" t="s">
        <v>13</v>
      </c>
      <c r="D5" s="154">
        <f>DatosViolenciaDoméstica!C6</f>
        <v>551</v>
      </c>
      <c r="F5" s="153" t="s">
        <v>1509</v>
      </c>
      <c r="G5" s="157">
        <f>DatosViolenciaDoméstica!F67</f>
        <v>62</v>
      </c>
      <c r="H5" s="156"/>
    </row>
    <row r="6" spans="1:30" ht="26.4" x14ac:dyDescent="0.25">
      <c r="C6" s="153" t="s">
        <v>1510</v>
      </c>
      <c r="D6" s="154">
        <f>DatosViolenciaDoméstica!C7</f>
        <v>69</v>
      </c>
    </row>
    <row r="7" spans="1:30" x14ac:dyDescent="0.25">
      <c r="C7" s="153" t="s">
        <v>60</v>
      </c>
      <c r="D7" s="154">
        <f>DatosViolenciaDoméstica!C8</f>
        <v>1</v>
      </c>
    </row>
    <row r="8" spans="1:30" x14ac:dyDescent="0.25">
      <c r="C8" s="153" t="s">
        <v>1511</v>
      </c>
      <c r="D8" s="154">
        <f>DatosViolenciaDoméstica!C9</f>
        <v>0</v>
      </c>
    </row>
    <row r="9" spans="1:30" x14ac:dyDescent="0.25">
      <c r="C9" s="153" t="s">
        <v>1512</v>
      </c>
      <c r="D9" s="154">
        <f>SUM(DatosViolenciaDoméstica!C10:C11)</f>
        <v>2</v>
      </c>
    </row>
    <row r="21" spans="6:32" x14ac:dyDescent="0.25">
      <c r="F21" s="158"/>
      <c r="G21" s="158"/>
    </row>
    <row r="22" spans="6:32" s="158" customFormat="1" ht="12.75" customHeight="1" x14ac:dyDescent="0.25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5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5">
      <c r="AB24" s="146"/>
    </row>
    <row r="25" spans="6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Oto4EkyOr/nfC1S2XMUJF506uwy+0TmUpZ6p8lvSE/ti6jnhM5UD7cKchyA5xdanxKHyNk7/N7SO3fT8e/R5iQ==" saltValue="SRO2L8pqyiOsNoXcg5+l1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49428-C27D-4583-853D-1DED995D2348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6" customWidth="1"/>
    <col min="2" max="2" width="4.44140625" style="146" customWidth="1"/>
    <col min="3" max="3" width="26.88671875" style="146" customWidth="1"/>
    <col min="4" max="4" width="17" style="146" customWidth="1"/>
    <col min="5" max="5" width="6.109375" style="146" customWidth="1"/>
    <col min="6" max="6" width="30.88671875" style="146" customWidth="1"/>
    <col min="7" max="7" width="10" style="146" customWidth="1"/>
    <col min="8" max="8" width="3.88671875" style="146" customWidth="1"/>
    <col min="9" max="9" width="2.6640625" style="148" customWidth="1"/>
    <col min="10" max="10" width="7.88671875" style="148" customWidth="1"/>
    <col min="11" max="12" width="11.44140625" style="148"/>
    <col min="13" max="13" width="51.33203125" style="148" customWidth="1"/>
    <col min="14" max="14" width="2.6640625" style="148" customWidth="1"/>
    <col min="15" max="15" width="7.88671875" style="148" customWidth="1"/>
    <col min="16" max="17" width="11.44140625" style="148"/>
    <col min="18" max="18" width="51.33203125" style="148" customWidth="1"/>
    <col min="19" max="19" width="2.6640625" style="148" hidden="1" customWidth="1"/>
    <col min="20" max="20" width="7.88671875" style="148" hidden="1" customWidth="1"/>
    <col min="21" max="22" width="0" style="148" hidden="1" customWidth="1"/>
    <col min="23" max="23" width="51.33203125" style="148" hidden="1" customWidth="1"/>
    <col min="24" max="24" width="2.6640625" style="148" customWidth="1"/>
    <col min="25" max="25" width="7.88671875" style="148" customWidth="1"/>
    <col min="26" max="27" width="11.44140625" style="148"/>
    <col min="28" max="28" width="51.33203125" style="148" customWidth="1"/>
    <col min="29" max="29" width="2.6640625" style="148" customWidth="1"/>
    <col min="30" max="16384" width="11.44140625" style="146"/>
  </cols>
  <sheetData>
    <row r="1" spans="1:30" ht="17.399999999999999" x14ac:dyDescent="0.25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5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" customHeight="1" x14ac:dyDescent="0.25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5">
      <c r="C4" s="153" t="s">
        <v>13</v>
      </c>
      <c r="D4" s="154">
        <f>DatosViolenciaGénero!C7</f>
        <v>1499</v>
      </c>
      <c r="F4" s="153" t="s">
        <v>1508</v>
      </c>
      <c r="G4" s="155">
        <f>DatosViolenciaGénero!E82</f>
        <v>559</v>
      </c>
      <c r="H4" s="156"/>
    </row>
    <row r="5" spans="1:30" x14ac:dyDescent="0.25">
      <c r="C5" s="153" t="s">
        <v>40</v>
      </c>
      <c r="D5" s="154">
        <f>DatosViolenciaGénero!C5</f>
        <v>1831</v>
      </c>
      <c r="F5" s="153" t="s">
        <v>1509</v>
      </c>
      <c r="G5" s="155">
        <f>DatosViolenciaGénero!F82</f>
        <v>828</v>
      </c>
      <c r="H5" s="156"/>
    </row>
    <row r="6" spans="1:30" ht="26.4" x14ac:dyDescent="0.25">
      <c r="C6" s="153" t="s">
        <v>1510</v>
      </c>
      <c r="D6" s="163">
        <f>DatosViolenciaGénero!C8</f>
        <v>360</v>
      </c>
    </row>
    <row r="7" spans="1:30" x14ac:dyDescent="0.25">
      <c r="C7" s="153" t="s">
        <v>60</v>
      </c>
      <c r="D7" s="163">
        <f>DatosViolenciaGénero!C9</f>
        <v>41</v>
      </c>
    </row>
    <row r="8" spans="1:30" x14ac:dyDescent="0.25">
      <c r="C8" s="153" t="s">
        <v>1514</v>
      </c>
      <c r="D8" s="154">
        <f>DatosViolenciaGénero!C11</f>
        <v>7</v>
      </c>
    </row>
    <row r="9" spans="1:30" x14ac:dyDescent="0.25">
      <c r="C9" s="153" t="s">
        <v>1515</v>
      </c>
      <c r="D9" s="154">
        <f>DatosViolenciaGénero!C12</f>
        <v>0</v>
      </c>
    </row>
    <row r="10" spans="1:30" x14ac:dyDescent="0.25">
      <c r="C10" s="153" t="s">
        <v>1507</v>
      </c>
      <c r="D10" s="163">
        <f>DatosViolenciaGénero!C6</f>
        <v>0</v>
      </c>
    </row>
    <row r="11" spans="1:30" x14ac:dyDescent="0.25">
      <c r="C11" s="153" t="s">
        <v>1511</v>
      </c>
      <c r="D11" s="163">
        <f>DatosViolenciaGénero!C10</f>
        <v>0</v>
      </c>
    </row>
    <row r="20" spans="3:32" x14ac:dyDescent="0.25">
      <c r="C20" s="158"/>
      <c r="D20" s="158"/>
    </row>
    <row r="21" spans="3:32" x14ac:dyDescent="0.25">
      <c r="C21" s="159"/>
      <c r="D21" s="159"/>
    </row>
    <row r="22" spans="3:32" s="158" customFormat="1" ht="12.75" customHeight="1" x14ac:dyDescent="0.25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5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5">
      <c r="AB24" s="146"/>
    </row>
    <row r="25" spans="3:32" ht="15.6" x14ac:dyDescent="0.3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964gdCvRab5b6jA8wF/Px83cr0SDHOW0r7YzXnZXv8W27p0p6gc5T1ijLc4P2GrQNDAAuzhpX/EYxh68t8OoCw==" saltValue="jXSB7XWjTfjmsB04FMHq7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1" t="s">
        <v>18</v>
      </c>
      <c r="B7" s="13" t="s">
        <v>19</v>
      </c>
      <c r="C7" s="14">
        <v>1883</v>
      </c>
      <c r="D7" s="14">
        <v>1635</v>
      </c>
      <c r="E7" s="15">
        <v>0.15168195718654401</v>
      </c>
    </row>
    <row r="8" spans="1:5" x14ac:dyDescent="0.3">
      <c r="A8" s="173"/>
      <c r="B8" s="13" t="s">
        <v>20</v>
      </c>
      <c r="C8" s="14">
        <v>39326</v>
      </c>
      <c r="D8" s="14">
        <v>39281</v>
      </c>
      <c r="E8" s="15">
        <v>1.14559201649653E-3</v>
      </c>
    </row>
    <row r="9" spans="1:5" x14ac:dyDescent="0.3">
      <c r="A9" s="173"/>
      <c r="B9" s="13" t="s">
        <v>21</v>
      </c>
      <c r="C9" s="14">
        <v>33828</v>
      </c>
      <c r="D9" s="14">
        <v>34185</v>
      </c>
      <c r="E9" s="15">
        <v>-1.0443176831943801E-2</v>
      </c>
    </row>
    <row r="10" spans="1:5" x14ac:dyDescent="0.3">
      <c r="A10" s="173"/>
      <c r="B10" s="13" t="s">
        <v>22</v>
      </c>
      <c r="C10" s="14">
        <v>773</v>
      </c>
      <c r="D10" s="14">
        <v>811</v>
      </c>
      <c r="E10" s="15">
        <v>-4.6855733662145502E-2</v>
      </c>
    </row>
    <row r="11" spans="1:5" x14ac:dyDescent="0.3">
      <c r="A11" s="172"/>
      <c r="B11" s="13" t="s">
        <v>23</v>
      </c>
      <c r="C11" s="14">
        <v>3667</v>
      </c>
      <c r="D11" s="14">
        <v>1883</v>
      </c>
      <c r="E11" s="15">
        <v>0.94742432288900702</v>
      </c>
    </row>
    <row r="12" spans="1:5" x14ac:dyDescent="0.3">
      <c r="A12" s="171" t="s">
        <v>24</v>
      </c>
      <c r="B12" s="13" t="s">
        <v>25</v>
      </c>
      <c r="C12" s="14">
        <v>4807</v>
      </c>
      <c r="D12" s="14">
        <v>4386</v>
      </c>
      <c r="E12" s="15">
        <v>9.5987232102143202E-2</v>
      </c>
    </row>
    <row r="13" spans="1:5" x14ac:dyDescent="0.3">
      <c r="A13" s="173"/>
      <c r="B13" s="13" t="s">
        <v>26</v>
      </c>
      <c r="C13" s="14">
        <v>1292</v>
      </c>
      <c r="D13" s="14">
        <v>1437</v>
      </c>
      <c r="E13" s="15">
        <v>-0.10090466249130101</v>
      </c>
    </row>
    <row r="14" spans="1:5" x14ac:dyDescent="0.3">
      <c r="A14" s="172"/>
      <c r="B14" s="13" t="s">
        <v>27</v>
      </c>
      <c r="C14" s="14">
        <v>29268</v>
      </c>
      <c r="D14" s="14">
        <v>30020</v>
      </c>
      <c r="E14" s="15">
        <v>-2.50499666888741E-2</v>
      </c>
    </row>
    <row r="15" spans="1:5" x14ac:dyDescent="0.3">
      <c r="A15" s="171" t="s">
        <v>28</v>
      </c>
      <c r="B15" s="13" t="s">
        <v>29</v>
      </c>
      <c r="C15" s="14">
        <v>521</v>
      </c>
      <c r="D15" s="14">
        <v>572</v>
      </c>
      <c r="E15" s="15">
        <v>-8.9160839160839195E-2</v>
      </c>
    </row>
    <row r="16" spans="1:5" x14ac:dyDescent="0.3">
      <c r="A16" s="173"/>
      <c r="B16" s="13" t="s">
        <v>30</v>
      </c>
      <c r="C16" s="14">
        <v>3428</v>
      </c>
      <c r="D16" s="14">
        <v>3887</v>
      </c>
      <c r="E16" s="15">
        <v>-0.118085927450476</v>
      </c>
    </row>
    <row r="17" spans="1:5" x14ac:dyDescent="0.3">
      <c r="A17" s="173"/>
      <c r="B17" s="13" t="s">
        <v>31</v>
      </c>
      <c r="C17" s="14">
        <v>121</v>
      </c>
      <c r="D17" s="14">
        <v>87</v>
      </c>
      <c r="E17" s="15">
        <v>0.390804597701149</v>
      </c>
    </row>
    <row r="18" spans="1:5" x14ac:dyDescent="0.3">
      <c r="A18" s="173"/>
      <c r="B18" s="13" t="s">
        <v>32</v>
      </c>
      <c r="C18" s="14">
        <v>38</v>
      </c>
      <c r="D18" s="14">
        <v>20</v>
      </c>
      <c r="E18" s="15">
        <v>0.9</v>
      </c>
    </row>
    <row r="19" spans="1:5" x14ac:dyDescent="0.3">
      <c r="A19" s="172"/>
      <c r="B19" s="13" t="s">
        <v>33</v>
      </c>
      <c r="C19" s="14">
        <v>385</v>
      </c>
      <c r="D19" s="14">
        <v>411</v>
      </c>
      <c r="E19" s="15">
        <v>-6.3260340632603398E-2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68</v>
      </c>
      <c r="D23" s="14">
        <v>75</v>
      </c>
      <c r="E23" s="15">
        <v>-9.3333333333333296E-2</v>
      </c>
    </row>
    <row r="24" spans="1:5" x14ac:dyDescent="0.3">
      <c r="A24" s="12" t="s">
        <v>36</v>
      </c>
      <c r="B24" s="16"/>
      <c r="C24" s="14">
        <v>10</v>
      </c>
      <c r="D24" s="14">
        <v>4</v>
      </c>
      <c r="E24" s="15">
        <v>1.5</v>
      </c>
    </row>
    <row r="25" spans="1:5" x14ac:dyDescent="0.3">
      <c r="A25" s="12" t="s">
        <v>37</v>
      </c>
      <c r="B25" s="16"/>
      <c r="C25" s="14">
        <v>314</v>
      </c>
      <c r="D25" s="14">
        <v>324</v>
      </c>
      <c r="E25" s="15">
        <v>-3.0864197530864199E-2</v>
      </c>
    </row>
    <row r="26" spans="1:5" x14ac:dyDescent="0.3">
      <c r="A26" s="12" t="s">
        <v>38</v>
      </c>
      <c r="B26" s="16"/>
      <c r="C26" s="14">
        <v>262</v>
      </c>
      <c r="D26" s="14">
        <v>285</v>
      </c>
      <c r="E26" s="15">
        <v>-8.0701754385964899E-2</v>
      </c>
    </row>
    <row r="27" spans="1:5" x14ac:dyDescent="0.3">
      <c r="A27" s="12" t="s">
        <v>39</v>
      </c>
      <c r="B27" s="16"/>
      <c r="C27" s="14">
        <v>42</v>
      </c>
      <c r="D27" s="14">
        <v>60</v>
      </c>
      <c r="E27" s="15">
        <v>-0.3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6782</v>
      </c>
      <c r="D31" s="14">
        <v>6036</v>
      </c>
      <c r="E31" s="15">
        <v>0.123591782637508</v>
      </c>
    </row>
    <row r="32" spans="1:5" x14ac:dyDescent="0.3">
      <c r="A32" s="171" t="s">
        <v>42</v>
      </c>
      <c r="B32" s="13" t="s">
        <v>43</v>
      </c>
      <c r="C32" s="14">
        <v>799</v>
      </c>
      <c r="D32" s="14">
        <v>725</v>
      </c>
      <c r="E32" s="15">
        <v>0.102068965517241</v>
      </c>
    </row>
    <row r="33" spans="1:5" x14ac:dyDescent="0.3">
      <c r="A33" s="173"/>
      <c r="B33" s="13" t="s">
        <v>44</v>
      </c>
      <c r="C33" s="14">
        <v>715</v>
      </c>
      <c r="D33" s="14">
        <v>619</v>
      </c>
      <c r="E33" s="15">
        <v>0.15508885298869099</v>
      </c>
    </row>
    <row r="34" spans="1:5" x14ac:dyDescent="0.3">
      <c r="A34" s="173"/>
      <c r="B34" s="13" t="s">
        <v>45</v>
      </c>
      <c r="C34" s="14">
        <v>117</v>
      </c>
      <c r="D34" s="14">
        <v>114</v>
      </c>
      <c r="E34" s="15">
        <v>2.6315789473684199E-2</v>
      </c>
    </row>
    <row r="35" spans="1:5" x14ac:dyDescent="0.3">
      <c r="A35" s="173"/>
      <c r="B35" s="13" t="s">
        <v>46</v>
      </c>
      <c r="C35" s="14">
        <v>429</v>
      </c>
      <c r="D35" s="14">
        <v>377</v>
      </c>
      <c r="E35" s="15">
        <v>0.13793103448275901</v>
      </c>
    </row>
    <row r="36" spans="1:5" x14ac:dyDescent="0.3">
      <c r="A36" s="172"/>
      <c r="B36" s="13" t="s">
        <v>47</v>
      </c>
      <c r="C36" s="14">
        <v>4656</v>
      </c>
      <c r="D36" s="14">
        <v>4173</v>
      </c>
      <c r="E36" s="15">
        <v>0.115744069015097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10289</v>
      </c>
      <c r="D40" s="14">
        <v>8818</v>
      </c>
      <c r="E40" s="15">
        <v>0.16681787253345401</v>
      </c>
    </row>
    <row r="41" spans="1:5" x14ac:dyDescent="0.3">
      <c r="A41" s="12" t="s">
        <v>50</v>
      </c>
      <c r="B41" s="16"/>
      <c r="C41" s="14">
        <v>3583</v>
      </c>
      <c r="D41" s="14">
        <v>3015</v>
      </c>
      <c r="E41" s="15">
        <v>0.18839137645107801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1" t="s">
        <v>52</v>
      </c>
      <c r="B45" s="13" t="s">
        <v>19</v>
      </c>
      <c r="C45" s="14">
        <v>707</v>
      </c>
      <c r="D45" s="14">
        <v>563</v>
      </c>
      <c r="E45" s="15">
        <v>0.25577264653641202</v>
      </c>
    </row>
    <row r="46" spans="1:5" x14ac:dyDescent="0.3">
      <c r="A46" s="173"/>
      <c r="B46" s="13" t="s">
        <v>53</v>
      </c>
      <c r="C46" s="14">
        <v>59</v>
      </c>
      <c r="D46" s="14">
        <v>76</v>
      </c>
      <c r="E46" s="15">
        <v>-0.22368421052631601</v>
      </c>
    </row>
    <row r="47" spans="1:5" x14ac:dyDescent="0.3">
      <c r="A47" s="173"/>
      <c r="B47" s="13" t="s">
        <v>54</v>
      </c>
      <c r="C47" s="14">
        <v>3701</v>
      </c>
      <c r="D47" s="14">
        <v>3728</v>
      </c>
      <c r="E47" s="15">
        <v>-7.2424892703862702E-3</v>
      </c>
    </row>
    <row r="48" spans="1:5" x14ac:dyDescent="0.3">
      <c r="A48" s="172"/>
      <c r="B48" s="13" t="s">
        <v>23</v>
      </c>
      <c r="C48" s="14">
        <v>999</v>
      </c>
      <c r="D48" s="14">
        <v>707</v>
      </c>
      <c r="E48" s="15">
        <v>0.41301272984441301</v>
      </c>
    </row>
    <row r="49" spans="1:5" x14ac:dyDescent="0.3">
      <c r="A49" s="171" t="s">
        <v>55</v>
      </c>
      <c r="B49" s="13" t="s">
        <v>56</v>
      </c>
      <c r="C49" s="14">
        <v>2850</v>
      </c>
      <c r="D49" s="14">
        <v>2885</v>
      </c>
      <c r="E49" s="15">
        <v>-1.2131715771230501E-2</v>
      </c>
    </row>
    <row r="50" spans="1:5" x14ac:dyDescent="0.3">
      <c r="A50" s="173"/>
      <c r="B50" s="13" t="s">
        <v>57</v>
      </c>
      <c r="C50" s="14">
        <v>164</v>
      </c>
      <c r="D50" s="14">
        <v>195</v>
      </c>
      <c r="E50" s="15">
        <v>-0.15897435897435899</v>
      </c>
    </row>
    <row r="51" spans="1:5" x14ac:dyDescent="0.3">
      <c r="A51" s="173"/>
      <c r="B51" s="13" t="s">
        <v>58</v>
      </c>
      <c r="C51" s="14">
        <v>279</v>
      </c>
      <c r="D51" s="14">
        <v>396</v>
      </c>
      <c r="E51" s="15">
        <v>-0.29545454545454503</v>
      </c>
    </row>
    <row r="52" spans="1:5" x14ac:dyDescent="0.3">
      <c r="A52" s="172"/>
      <c r="B52" s="13" t="s">
        <v>59</v>
      </c>
      <c r="C52" s="14">
        <v>108</v>
      </c>
      <c r="D52" s="14">
        <v>108</v>
      </c>
      <c r="E52" s="15">
        <v>0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1" t="s">
        <v>61</v>
      </c>
      <c r="B56" s="13" t="s">
        <v>54</v>
      </c>
      <c r="C56" s="14">
        <v>141</v>
      </c>
      <c r="D56" s="14">
        <v>129</v>
      </c>
      <c r="E56" s="15">
        <v>9.3023255813953501E-2</v>
      </c>
    </row>
    <row r="57" spans="1:5" x14ac:dyDescent="0.3">
      <c r="A57" s="173"/>
      <c r="B57" s="13" t="s">
        <v>53</v>
      </c>
      <c r="C57" s="14">
        <v>1</v>
      </c>
      <c r="D57" s="14">
        <v>1</v>
      </c>
      <c r="E57" s="15">
        <v>0</v>
      </c>
    </row>
    <row r="58" spans="1:5" x14ac:dyDescent="0.3">
      <c r="A58" s="173"/>
      <c r="B58" s="13" t="s">
        <v>19</v>
      </c>
      <c r="C58" s="14">
        <v>69</v>
      </c>
      <c r="D58" s="14">
        <v>88</v>
      </c>
      <c r="E58" s="15">
        <v>-0.21590909090909099</v>
      </c>
    </row>
    <row r="59" spans="1:5" x14ac:dyDescent="0.3">
      <c r="A59" s="173"/>
      <c r="B59" s="13" t="s">
        <v>23</v>
      </c>
      <c r="C59" s="14">
        <v>91</v>
      </c>
      <c r="D59" s="14">
        <v>69</v>
      </c>
      <c r="E59" s="15">
        <v>0.31884057971014501</v>
      </c>
    </row>
    <row r="60" spans="1:5" x14ac:dyDescent="0.3">
      <c r="A60" s="173"/>
      <c r="B60" s="13" t="s">
        <v>62</v>
      </c>
      <c r="C60" s="14">
        <v>118</v>
      </c>
      <c r="D60" s="14">
        <v>74</v>
      </c>
      <c r="E60" s="15">
        <v>0.59459459459459496</v>
      </c>
    </row>
    <row r="61" spans="1:5" x14ac:dyDescent="0.3">
      <c r="A61" s="172"/>
      <c r="B61" s="13" t="s">
        <v>63</v>
      </c>
      <c r="C61" s="14">
        <v>2</v>
      </c>
      <c r="D61" s="14">
        <v>0</v>
      </c>
      <c r="E61" s="15">
        <v>0</v>
      </c>
    </row>
    <row r="62" spans="1:5" x14ac:dyDescent="0.3">
      <c r="A62" s="171" t="s">
        <v>64</v>
      </c>
      <c r="B62" s="13" t="s">
        <v>65</v>
      </c>
      <c r="C62" s="14">
        <v>102</v>
      </c>
      <c r="D62" s="14">
        <v>67</v>
      </c>
      <c r="E62" s="15">
        <v>0.52238805970149205</v>
      </c>
    </row>
    <row r="63" spans="1:5" x14ac:dyDescent="0.3">
      <c r="A63" s="173"/>
      <c r="B63" s="13" t="s">
        <v>58</v>
      </c>
      <c r="C63" s="14">
        <v>12</v>
      </c>
      <c r="D63" s="14">
        <v>8</v>
      </c>
      <c r="E63" s="15">
        <v>0.5</v>
      </c>
    </row>
    <row r="64" spans="1:5" x14ac:dyDescent="0.3">
      <c r="A64" s="172"/>
      <c r="B64" s="13" t="s">
        <v>66</v>
      </c>
      <c r="C64" s="14">
        <v>3</v>
      </c>
      <c r="D64" s="14">
        <v>0</v>
      </c>
      <c r="E64" s="15">
        <v>0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3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3">
      <c r="A70" s="12" t="s">
        <v>37</v>
      </c>
      <c r="B70" s="16"/>
      <c r="C70" s="14">
        <v>1</v>
      </c>
      <c r="D70" s="17"/>
      <c r="E70" s="15">
        <v>0</v>
      </c>
    </row>
    <row r="71" spans="1:5" x14ac:dyDescent="0.3">
      <c r="A71" s="12" t="s">
        <v>38</v>
      </c>
      <c r="B71" s="16"/>
      <c r="C71" s="14">
        <v>2</v>
      </c>
      <c r="D71" s="17"/>
      <c r="E71" s="15">
        <v>0</v>
      </c>
    </row>
    <row r="72" spans="1:5" x14ac:dyDescent="0.3">
      <c r="A72" s="12" t="s">
        <v>39</v>
      </c>
      <c r="B72" s="16"/>
      <c r="C72" s="14">
        <v>1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4"/>
      <c r="B76" s="13" t="s">
        <v>49</v>
      </c>
      <c r="C76" s="14">
        <v>52</v>
      </c>
      <c r="D76" s="14">
        <v>38</v>
      </c>
      <c r="E76" s="15">
        <v>0.36842105263157898</v>
      </c>
    </row>
    <row r="77" spans="1:5" x14ac:dyDescent="0.3">
      <c r="A77" s="175"/>
      <c r="B77" s="13" t="s">
        <v>58</v>
      </c>
      <c r="C77" s="14">
        <v>8</v>
      </c>
      <c r="D77" s="14">
        <v>12</v>
      </c>
      <c r="E77" s="15">
        <v>-0.33333333333333298</v>
      </c>
    </row>
    <row r="78" spans="1:5" x14ac:dyDescent="0.3">
      <c r="A78" s="175"/>
      <c r="B78" s="13" t="s">
        <v>65</v>
      </c>
      <c r="C78" s="14">
        <v>18</v>
      </c>
      <c r="D78" s="14">
        <v>16</v>
      </c>
      <c r="E78" s="15">
        <v>0.125</v>
      </c>
    </row>
    <row r="79" spans="1:5" x14ac:dyDescent="0.3">
      <c r="A79" s="175"/>
      <c r="B79" s="13" t="s">
        <v>69</v>
      </c>
      <c r="C79" s="14">
        <v>20</v>
      </c>
      <c r="D79" s="14">
        <v>15</v>
      </c>
      <c r="E79" s="15">
        <v>0.33333333333333298</v>
      </c>
    </row>
    <row r="80" spans="1:5" x14ac:dyDescent="0.3">
      <c r="A80" s="176"/>
      <c r="B80" s="13" t="s">
        <v>70</v>
      </c>
      <c r="C80" s="14">
        <v>8</v>
      </c>
      <c r="D80" s="14">
        <v>4</v>
      </c>
      <c r="E80" s="15">
        <v>1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1" t="s">
        <v>72</v>
      </c>
      <c r="B84" s="13" t="s">
        <v>73</v>
      </c>
      <c r="C84" s="14">
        <v>3410</v>
      </c>
      <c r="D84" s="14">
        <v>3395</v>
      </c>
      <c r="E84" s="15">
        <v>4.4182621502209104E-3</v>
      </c>
    </row>
    <row r="85" spans="1:5" x14ac:dyDescent="0.3">
      <c r="A85" s="172"/>
      <c r="B85" s="13" t="s">
        <v>74</v>
      </c>
      <c r="C85" s="14">
        <v>1736</v>
      </c>
      <c r="D85" s="14">
        <v>1420</v>
      </c>
      <c r="E85" s="15">
        <v>0.222535211267606</v>
      </c>
    </row>
    <row r="86" spans="1:5" x14ac:dyDescent="0.3">
      <c r="A86" s="171" t="s">
        <v>75</v>
      </c>
      <c r="B86" s="13" t="s">
        <v>73</v>
      </c>
      <c r="C86" s="14">
        <v>2929</v>
      </c>
      <c r="D86" s="14">
        <v>3424</v>
      </c>
      <c r="E86" s="15">
        <v>-0.14456775700934599</v>
      </c>
    </row>
    <row r="87" spans="1:5" x14ac:dyDescent="0.3">
      <c r="A87" s="172"/>
      <c r="B87" s="13" t="s">
        <v>74</v>
      </c>
      <c r="C87" s="14">
        <v>4033</v>
      </c>
      <c r="D87" s="14">
        <v>3654</v>
      </c>
      <c r="E87" s="15">
        <v>0.103721948549535</v>
      </c>
    </row>
    <row r="88" spans="1:5" x14ac:dyDescent="0.3">
      <c r="A88" s="171" t="s">
        <v>76</v>
      </c>
      <c r="B88" s="13" t="s">
        <v>73</v>
      </c>
      <c r="C88" s="14">
        <v>158</v>
      </c>
      <c r="D88" s="14">
        <v>184</v>
      </c>
      <c r="E88" s="15">
        <v>-0.141304347826087</v>
      </c>
    </row>
    <row r="89" spans="1:5" x14ac:dyDescent="0.3">
      <c r="A89" s="172"/>
      <c r="B89" s="13" t="s">
        <v>74</v>
      </c>
      <c r="C89" s="14">
        <v>149</v>
      </c>
      <c r="D89" s="14">
        <v>142</v>
      </c>
      <c r="E89" s="15">
        <v>4.92957746478873E-2</v>
      </c>
    </row>
    <row r="90" spans="1:5" x14ac:dyDescent="0.3">
      <c r="A90" s="171" t="s">
        <v>77</v>
      </c>
      <c r="B90" s="13" t="s">
        <v>73</v>
      </c>
      <c r="C90" s="14">
        <v>0</v>
      </c>
      <c r="D90" s="17"/>
      <c r="E90" s="15">
        <v>0</v>
      </c>
    </row>
    <row r="91" spans="1:5" x14ac:dyDescent="0.3">
      <c r="A91" s="172"/>
      <c r="B91" s="13" t="s">
        <v>74</v>
      </c>
      <c r="C91" s="14">
        <v>0</v>
      </c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3090</v>
      </c>
      <c r="D95" s="14">
        <v>2944</v>
      </c>
      <c r="E95" s="15">
        <v>4.9592391304347803E-2</v>
      </c>
    </row>
    <row r="96" spans="1:5" x14ac:dyDescent="0.3">
      <c r="A96" s="12" t="s">
        <v>79</v>
      </c>
      <c r="B96" s="16"/>
      <c r="C96" s="14">
        <v>0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1676</v>
      </c>
      <c r="D100" s="14">
        <v>1474</v>
      </c>
      <c r="E100" s="15">
        <v>0.13704206241519701</v>
      </c>
    </row>
    <row r="101" spans="1:5" x14ac:dyDescent="0.3">
      <c r="A101" s="12" t="s">
        <v>82</v>
      </c>
      <c r="B101" s="16"/>
      <c r="C101" s="14">
        <v>1592</v>
      </c>
      <c r="D101" s="14">
        <v>1702</v>
      </c>
      <c r="E101" s="15">
        <v>-6.4629847238542898E-2</v>
      </c>
    </row>
    <row r="102" spans="1:5" x14ac:dyDescent="0.3">
      <c r="A102" s="12" t="s">
        <v>79</v>
      </c>
      <c r="B102" s="16"/>
      <c r="C102" s="14">
        <v>1</v>
      </c>
      <c r="D102" s="14">
        <v>8</v>
      </c>
      <c r="E102" s="15">
        <v>-0.875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1" t="s">
        <v>81</v>
      </c>
      <c r="B106" s="13" t="s">
        <v>84</v>
      </c>
      <c r="C106" s="14">
        <v>1590</v>
      </c>
      <c r="D106" s="14">
        <v>1598</v>
      </c>
      <c r="E106" s="15">
        <v>-5.00625782227785E-3</v>
      </c>
    </row>
    <row r="107" spans="1:5" x14ac:dyDescent="0.3">
      <c r="A107" s="173"/>
      <c r="B107" s="13" t="s">
        <v>85</v>
      </c>
      <c r="C107" s="14">
        <v>274</v>
      </c>
      <c r="D107" s="14">
        <v>655</v>
      </c>
      <c r="E107" s="15">
        <v>-0.58167938931297702</v>
      </c>
    </row>
    <row r="108" spans="1:5" x14ac:dyDescent="0.3">
      <c r="A108" s="172"/>
      <c r="B108" s="13" t="s">
        <v>86</v>
      </c>
      <c r="C108" s="14">
        <v>119</v>
      </c>
      <c r="D108" s="14">
        <v>159</v>
      </c>
      <c r="E108" s="15">
        <v>-0.25157232704402499</v>
      </c>
    </row>
    <row r="109" spans="1:5" x14ac:dyDescent="0.3">
      <c r="A109" s="171" t="s">
        <v>82</v>
      </c>
      <c r="B109" s="13" t="s">
        <v>87</v>
      </c>
      <c r="C109" s="14">
        <v>215</v>
      </c>
      <c r="D109" s="14">
        <v>176</v>
      </c>
      <c r="E109" s="15">
        <v>0.22159090909090901</v>
      </c>
    </row>
    <row r="110" spans="1:5" x14ac:dyDescent="0.3">
      <c r="A110" s="172"/>
      <c r="B110" s="13" t="s">
        <v>86</v>
      </c>
      <c r="C110" s="14">
        <v>643</v>
      </c>
      <c r="D110" s="14">
        <v>833</v>
      </c>
      <c r="E110" s="15">
        <v>-0.228091236494598</v>
      </c>
    </row>
    <row r="111" spans="1:5" x14ac:dyDescent="0.3">
      <c r="A111" s="12" t="s">
        <v>79</v>
      </c>
      <c r="B111" s="16"/>
      <c r="C111" s="14">
        <v>57</v>
      </c>
      <c r="D111" s="14">
        <v>55</v>
      </c>
      <c r="E111" s="15">
        <v>3.6363636363636397E-2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1" t="s">
        <v>81</v>
      </c>
      <c r="B115" s="13" t="s">
        <v>84</v>
      </c>
      <c r="C115" s="14">
        <v>96</v>
      </c>
      <c r="D115" s="14">
        <v>92</v>
      </c>
      <c r="E115" s="15">
        <v>4.3478260869565202E-2</v>
      </c>
    </row>
    <row r="116" spans="1:5" x14ac:dyDescent="0.3">
      <c r="A116" s="173"/>
      <c r="B116" s="13" t="s">
        <v>85</v>
      </c>
      <c r="C116" s="14">
        <v>15</v>
      </c>
      <c r="D116" s="14">
        <v>18</v>
      </c>
      <c r="E116" s="15">
        <v>-0.16666666666666699</v>
      </c>
    </row>
    <row r="117" spans="1:5" x14ac:dyDescent="0.3">
      <c r="A117" s="172"/>
      <c r="B117" s="13" t="s">
        <v>86</v>
      </c>
      <c r="C117" s="14">
        <v>18</v>
      </c>
      <c r="D117" s="14">
        <v>21</v>
      </c>
      <c r="E117" s="15">
        <v>-0.14285714285714299</v>
      </c>
    </row>
    <row r="118" spans="1:5" x14ac:dyDescent="0.3">
      <c r="A118" s="171" t="s">
        <v>82</v>
      </c>
      <c r="B118" s="13" t="s">
        <v>87</v>
      </c>
      <c r="C118" s="14">
        <v>8</v>
      </c>
      <c r="D118" s="14">
        <v>6</v>
      </c>
      <c r="E118" s="15">
        <v>0.33333333333333298</v>
      </c>
    </row>
    <row r="119" spans="1:5" x14ac:dyDescent="0.3">
      <c r="A119" s="172"/>
      <c r="B119" s="13" t="s">
        <v>86</v>
      </c>
      <c r="C119" s="14">
        <v>23</v>
      </c>
      <c r="D119" s="14">
        <v>30</v>
      </c>
      <c r="E119" s="15">
        <v>-0.233333333333333</v>
      </c>
    </row>
    <row r="120" spans="1:5" x14ac:dyDescent="0.3">
      <c r="A120" s="12" t="s">
        <v>79</v>
      </c>
      <c r="B120" s="16"/>
      <c r="C120" s="14">
        <v>23</v>
      </c>
      <c r="D120" s="14">
        <v>18</v>
      </c>
      <c r="E120" s="15">
        <v>0.27777777777777801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1" t="s">
        <v>90</v>
      </c>
      <c r="B124" s="13" t="s">
        <v>91</v>
      </c>
      <c r="C124" s="14">
        <v>0</v>
      </c>
      <c r="D124" s="17"/>
      <c r="E124" s="15">
        <v>0</v>
      </c>
    </row>
    <row r="125" spans="1:5" x14ac:dyDescent="0.3">
      <c r="A125" s="172"/>
      <c r="B125" s="13" t="s">
        <v>92</v>
      </c>
      <c r="C125" s="14">
        <v>0</v>
      </c>
      <c r="D125" s="17"/>
      <c r="E125" s="15">
        <v>0</v>
      </c>
    </row>
    <row r="126" spans="1:5" x14ac:dyDescent="0.3">
      <c r="A126" s="171" t="s">
        <v>93</v>
      </c>
      <c r="B126" s="13" t="s">
        <v>91</v>
      </c>
      <c r="C126" s="14">
        <v>631</v>
      </c>
      <c r="D126" s="14">
        <v>368</v>
      </c>
      <c r="E126" s="15">
        <v>0.71467391304347805</v>
      </c>
    </row>
    <row r="127" spans="1:5" x14ac:dyDescent="0.3">
      <c r="A127" s="172"/>
      <c r="B127" s="13" t="s">
        <v>92</v>
      </c>
      <c r="C127" s="14">
        <v>1133</v>
      </c>
      <c r="D127" s="14">
        <v>633</v>
      </c>
      <c r="E127" s="15">
        <v>0.789889415481833</v>
      </c>
    </row>
    <row r="128" spans="1:5" x14ac:dyDescent="0.3">
      <c r="A128" s="171" t="s">
        <v>94</v>
      </c>
      <c r="B128" s="13" t="s">
        <v>91</v>
      </c>
      <c r="C128" s="14">
        <v>9490</v>
      </c>
      <c r="D128" s="14">
        <v>17303</v>
      </c>
      <c r="E128" s="15">
        <v>-0.45154019534184803</v>
      </c>
    </row>
    <row r="129" spans="1:5" x14ac:dyDescent="0.3">
      <c r="A129" s="172"/>
      <c r="B129" s="13" t="s">
        <v>92</v>
      </c>
      <c r="C129" s="14">
        <v>21076</v>
      </c>
      <c r="D129" s="14">
        <v>26319</v>
      </c>
      <c r="E129" s="15">
        <v>-0.19920969641703701</v>
      </c>
    </row>
    <row r="130" spans="1:5" x14ac:dyDescent="0.3">
      <c r="A130" s="171" t="s">
        <v>95</v>
      </c>
      <c r="B130" s="13" t="s">
        <v>91</v>
      </c>
      <c r="C130" s="14">
        <v>1903</v>
      </c>
      <c r="D130" s="14">
        <v>1802</v>
      </c>
      <c r="E130" s="15">
        <v>5.6048834628190901E-2</v>
      </c>
    </row>
    <row r="131" spans="1:5" x14ac:dyDescent="0.3">
      <c r="A131" s="172"/>
      <c r="B131" s="13" t="s">
        <v>92</v>
      </c>
      <c r="C131" s="14">
        <v>2531</v>
      </c>
      <c r="D131" s="14">
        <v>2271</v>
      </c>
      <c r="E131" s="15">
        <v>0.11448701012769701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1" t="s">
        <v>97</v>
      </c>
      <c r="B135" s="13" t="s">
        <v>98</v>
      </c>
      <c r="C135" s="14">
        <v>517</v>
      </c>
      <c r="D135" s="14">
        <v>410</v>
      </c>
      <c r="E135" s="15">
        <v>0.26097560975609801</v>
      </c>
    </row>
    <row r="136" spans="1:5" x14ac:dyDescent="0.3">
      <c r="A136" s="172"/>
      <c r="B136" s="13" t="s">
        <v>99</v>
      </c>
      <c r="C136" s="14">
        <v>213</v>
      </c>
      <c r="D136" s="14">
        <v>279</v>
      </c>
      <c r="E136" s="15">
        <v>-0.236559139784946</v>
      </c>
    </row>
    <row r="137" spans="1:5" x14ac:dyDescent="0.3">
      <c r="A137" s="171" t="s">
        <v>100</v>
      </c>
      <c r="B137" s="13" t="s">
        <v>98</v>
      </c>
      <c r="C137" s="14">
        <v>6</v>
      </c>
      <c r="D137" s="14">
        <v>9</v>
      </c>
      <c r="E137" s="15">
        <v>-0.33333333333333298</v>
      </c>
    </row>
    <row r="138" spans="1:5" x14ac:dyDescent="0.3">
      <c r="A138" s="172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3">
      <c r="A139" s="171" t="s">
        <v>101</v>
      </c>
      <c r="B139" s="13" t="s">
        <v>98</v>
      </c>
      <c r="C139" s="14">
        <v>25</v>
      </c>
      <c r="D139" s="14">
        <v>17</v>
      </c>
      <c r="E139" s="15">
        <v>0.47058823529411797</v>
      </c>
    </row>
    <row r="140" spans="1:5" x14ac:dyDescent="0.3">
      <c r="A140" s="172"/>
      <c r="B140" s="13" t="s">
        <v>102</v>
      </c>
      <c r="C140" s="14">
        <v>5</v>
      </c>
      <c r="D140" s="14">
        <v>0</v>
      </c>
      <c r="E140" s="15">
        <v>0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216</v>
      </c>
      <c r="D144" s="14">
        <v>186</v>
      </c>
      <c r="E144" s="15">
        <v>0.16129032258064499</v>
      </c>
    </row>
    <row r="145" spans="1:5" x14ac:dyDescent="0.3">
      <c r="A145" s="171" t="s">
        <v>105</v>
      </c>
      <c r="B145" s="13" t="s">
        <v>106</v>
      </c>
      <c r="C145" s="14">
        <v>46</v>
      </c>
      <c r="D145" s="14">
        <v>21</v>
      </c>
      <c r="E145" s="15">
        <v>1.19047619047619</v>
      </c>
    </row>
    <row r="146" spans="1:5" x14ac:dyDescent="0.3">
      <c r="A146" s="173"/>
      <c r="B146" s="13" t="s">
        <v>107</v>
      </c>
      <c r="C146" s="14">
        <v>44</v>
      </c>
      <c r="D146" s="14">
        <v>66</v>
      </c>
      <c r="E146" s="15">
        <v>-0.33333333333333298</v>
      </c>
    </row>
    <row r="147" spans="1:5" x14ac:dyDescent="0.3">
      <c r="A147" s="173"/>
      <c r="B147" s="13" t="s">
        <v>108</v>
      </c>
      <c r="C147" s="14">
        <v>53</v>
      </c>
      <c r="D147" s="14">
        <v>27</v>
      </c>
      <c r="E147" s="15">
        <v>0.96296296296296302</v>
      </c>
    </row>
    <row r="148" spans="1:5" x14ac:dyDescent="0.3">
      <c r="A148" s="173"/>
      <c r="B148" s="13" t="s">
        <v>109</v>
      </c>
      <c r="C148" s="14">
        <v>1</v>
      </c>
      <c r="D148" s="14">
        <v>4</v>
      </c>
      <c r="E148" s="15">
        <v>-0.75</v>
      </c>
    </row>
    <row r="149" spans="1:5" x14ac:dyDescent="0.3">
      <c r="A149" s="173"/>
      <c r="B149" s="13" t="s">
        <v>110</v>
      </c>
      <c r="C149" s="14">
        <v>68</v>
      </c>
      <c r="D149" s="14">
        <v>63</v>
      </c>
      <c r="E149" s="15">
        <v>7.9365079365079402E-2</v>
      </c>
    </row>
    <row r="150" spans="1:5" x14ac:dyDescent="0.3">
      <c r="A150" s="172"/>
      <c r="B150" s="13" t="s">
        <v>111</v>
      </c>
      <c r="C150" s="14">
        <v>2</v>
      </c>
      <c r="D150" s="14">
        <v>3</v>
      </c>
      <c r="E150" s="15">
        <v>-0.33333333333333298</v>
      </c>
    </row>
    <row r="151" spans="1:5" x14ac:dyDescent="0.3">
      <c r="A151" s="171" t="s">
        <v>112</v>
      </c>
      <c r="B151" s="13" t="s">
        <v>113</v>
      </c>
      <c r="C151" s="14">
        <v>94</v>
      </c>
      <c r="D151" s="14">
        <v>70</v>
      </c>
      <c r="E151" s="15">
        <v>0.34285714285714303</v>
      </c>
    </row>
    <row r="152" spans="1:5" x14ac:dyDescent="0.3">
      <c r="A152" s="172"/>
      <c r="B152" s="13" t="s">
        <v>114</v>
      </c>
      <c r="C152" s="14">
        <v>116</v>
      </c>
      <c r="D152" s="14">
        <v>73</v>
      </c>
      <c r="E152" s="15">
        <v>0.58904109589041098</v>
      </c>
    </row>
    <row r="153" spans="1:5" x14ac:dyDescent="0.3">
      <c r="A153" s="171" t="s">
        <v>115</v>
      </c>
      <c r="B153" s="13" t="s">
        <v>19</v>
      </c>
      <c r="C153" s="14">
        <v>157</v>
      </c>
      <c r="D153" s="14">
        <v>114</v>
      </c>
      <c r="E153" s="15">
        <v>0.37719298245614002</v>
      </c>
    </row>
    <row r="154" spans="1:5" x14ac:dyDescent="0.3">
      <c r="A154" s="172"/>
      <c r="B154" s="13" t="s">
        <v>23</v>
      </c>
      <c r="C154" s="14">
        <v>50</v>
      </c>
      <c r="D154" s="14">
        <v>157</v>
      </c>
      <c r="E154" s="15">
        <v>-0.68152866242038201</v>
      </c>
    </row>
    <row r="155" spans="1:5" x14ac:dyDescent="0.3">
      <c r="A155" s="12" t="s">
        <v>116</v>
      </c>
      <c r="B155" s="16"/>
      <c r="C155" s="14">
        <v>0</v>
      </c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1" t="s">
        <v>118</v>
      </c>
      <c r="B159" s="13" t="s">
        <v>119</v>
      </c>
      <c r="C159" s="14">
        <v>0</v>
      </c>
      <c r="D159" s="17"/>
      <c r="E159" s="15">
        <v>0</v>
      </c>
    </row>
    <row r="160" spans="1:5" x14ac:dyDescent="0.3">
      <c r="A160" s="173"/>
      <c r="B160" s="13" t="s">
        <v>120</v>
      </c>
      <c r="C160" s="14">
        <v>0</v>
      </c>
      <c r="D160" s="17"/>
      <c r="E160" s="15">
        <v>0</v>
      </c>
    </row>
    <row r="161" spans="1:5" x14ac:dyDescent="0.3">
      <c r="A161" s="173"/>
      <c r="B161" s="13" t="s">
        <v>121</v>
      </c>
      <c r="C161" s="14">
        <v>0</v>
      </c>
      <c r="D161" s="17"/>
      <c r="E161" s="15">
        <v>0</v>
      </c>
    </row>
    <row r="162" spans="1:5" x14ac:dyDescent="0.3">
      <c r="A162" s="173"/>
      <c r="B162" s="13" t="s">
        <v>122</v>
      </c>
      <c r="C162" s="14">
        <v>0</v>
      </c>
      <c r="D162" s="17"/>
      <c r="E162" s="15">
        <v>0</v>
      </c>
    </row>
    <row r="163" spans="1:5" x14ac:dyDescent="0.3">
      <c r="A163" s="173"/>
      <c r="B163" s="13" t="s">
        <v>123</v>
      </c>
      <c r="C163" s="14">
        <v>0</v>
      </c>
      <c r="D163" s="17"/>
      <c r="E163" s="15">
        <v>0</v>
      </c>
    </row>
    <row r="164" spans="1:5" x14ac:dyDescent="0.3">
      <c r="A164" s="173"/>
      <c r="B164" s="13" t="s">
        <v>124</v>
      </c>
      <c r="C164" s="14">
        <v>0</v>
      </c>
      <c r="D164" s="17"/>
      <c r="E164" s="15">
        <v>0</v>
      </c>
    </row>
    <row r="165" spans="1:5" x14ac:dyDescent="0.3">
      <c r="A165" s="173"/>
      <c r="B165" s="13" t="s">
        <v>125</v>
      </c>
      <c r="C165" s="14">
        <v>0</v>
      </c>
      <c r="D165" s="17"/>
      <c r="E165" s="15">
        <v>0</v>
      </c>
    </row>
    <row r="166" spans="1:5" x14ac:dyDescent="0.3">
      <c r="A166" s="173"/>
      <c r="B166" s="13" t="s">
        <v>126</v>
      </c>
      <c r="C166" s="14">
        <v>0</v>
      </c>
      <c r="D166" s="17"/>
      <c r="E166" s="15">
        <v>0</v>
      </c>
    </row>
    <row r="167" spans="1:5" x14ac:dyDescent="0.3">
      <c r="A167" s="173"/>
      <c r="B167" s="13" t="s">
        <v>127</v>
      </c>
      <c r="C167" s="14">
        <v>0</v>
      </c>
      <c r="D167" s="17"/>
      <c r="E167" s="15">
        <v>0</v>
      </c>
    </row>
    <row r="168" spans="1:5" x14ac:dyDescent="0.3">
      <c r="A168" s="173"/>
      <c r="B168" s="13" t="s">
        <v>128</v>
      </c>
      <c r="C168" s="14">
        <v>0</v>
      </c>
      <c r="D168" s="17"/>
      <c r="E168" s="15">
        <v>0</v>
      </c>
    </row>
    <row r="169" spans="1:5" x14ac:dyDescent="0.3">
      <c r="A169" s="173"/>
      <c r="B169" s="13" t="s">
        <v>129</v>
      </c>
      <c r="C169" s="14">
        <v>0</v>
      </c>
      <c r="D169" s="17"/>
      <c r="E169" s="15">
        <v>0</v>
      </c>
    </row>
    <row r="170" spans="1:5" x14ac:dyDescent="0.3">
      <c r="A170" s="173"/>
      <c r="B170" s="13" t="s">
        <v>130</v>
      </c>
      <c r="C170" s="14">
        <v>0</v>
      </c>
      <c r="D170" s="17"/>
      <c r="E170" s="15">
        <v>0</v>
      </c>
    </row>
    <row r="171" spans="1:5" x14ac:dyDescent="0.3">
      <c r="A171" s="173"/>
      <c r="B171" s="13" t="s">
        <v>131</v>
      </c>
      <c r="C171" s="14">
        <v>0</v>
      </c>
      <c r="D171" s="17"/>
      <c r="E171" s="15">
        <v>0</v>
      </c>
    </row>
    <row r="172" spans="1:5" x14ac:dyDescent="0.3">
      <c r="A172" s="173"/>
      <c r="B172" s="13" t="s">
        <v>132</v>
      </c>
      <c r="C172" s="14">
        <v>0</v>
      </c>
      <c r="D172" s="17"/>
      <c r="E172" s="15">
        <v>0</v>
      </c>
    </row>
    <row r="173" spans="1:5" x14ac:dyDescent="0.3">
      <c r="A173" s="173"/>
      <c r="B173" s="13" t="s">
        <v>133</v>
      </c>
      <c r="C173" s="14">
        <v>0</v>
      </c>
      <c r="D173" s="17"/>
      <c r="E173" s="15">
        <v>0</v>
      </c>
    </row>
    <row r="174" spans="1:5" x14ac:dyDescent="0.3">
      <c r="A174" s="173"/>
      <c r="B174" s="13" t="s">
        <v>134</v>
      </c>
      <c r="C174" s="14">
        <v>0</v>
      </c>
      <c r="D174" s="17"/>
      <c r="E174" s="15">
        <v>0</v>
      </c>
    </row>
    <row r="175" spans="1:5" x14ac:dyDescent="0.3">
      <c r="A175" s="173"/>
      <c r="B175" s="13" t="s">
        <v>135</v>
      </c>
      <c r="C175" s="14">
        <v>0</v>
      </c>
      <c r="D175" s="17"/>
      <c r="E175" s="15">
        <v>0</v>
      </c>
    </row>
    <row r="176" spans="1:5" x14ac:dyDescent="0.3">
      <c r="A176" s="173"/>
      <c r="B176" s="13" t="s">
        <v>136</v>
      </c>
      <c r="C176" s="14">
        <v>0</v>
      </c>
      <c r="D176" s="17"/>
      <c r="E176" s="15">
        <v>0</v>
      </c>
    </row>
    <row r="177" spans="1:5" x14ac:dyDescent="0.3">
      <c r="A177" s="173"/>
      <c r="B177" s="13" t="s">
        <v>137</v>
      </c>
      <c r="C177" s="14">
        <v>0</v>
      </c>
      <c r="D177" s="17"/>
      <c r="E177" s="15">
        <v>0</v>
      </c>
    </row>
    <row r="178" spans="1:5" x14ac:dyDescent="0.3">
      <c r="A178" s="173"/>
      <c r="B178" s="13" t="s">
        <v>138</v>
      </c>
      <c r="C178" s="14">
        <v>0</v>
      </c>
      <c r="D178" s="17"/>
      <c r="E178" s="15">
        <v>0</v>
      </c>
    </row>
    <row r="179" spans="1:5" x14ac:dyDescent="0.3">
      <c r="A179" s="173"/>
      <c r="B179" s="13" t="s">
        <v>139</v>
      </c>
      <c r="C179" s="14">
        <v>0</v>
      </c>
      <c r="D179" s="17"/>
      <c r="E179" s="15">
        <v>0</v>
      </c>
    </row>
    <row r="180" spans="1:5" x14ac:dyDescent="0.3">
      <c r="A180" s="173"/>
      <c r="B180" s="13" t="s">
        <v>140</v>
      </c>
      <c r="C180" s="14">
        <v>0</v>
      </c>
      <c r="D180" s="17"/>
      <c r="E180" s="15">
        <v>0</v>
      </c>
    </row>
    <row r="181" spans="1:5" x14ac:dyDescent="0.3">
      <c r="A181" s="173"/>
      <c r="B181" s="13" t="s">
        <v>141</v>
      </c>
      <c r="C181" s="14">
        <v>0</v>
      </c>
      <c r="D181" s="17"/>
      <c r="E181" s="15">
        <v>0</v>
      </c>
    </row>
    <row r="182" spans="1:5" x14ac:dyDescent="0.3">
      <c r="A182" s="173"/>
      <c r="B182" s="13" t="s">
        <v>142</v>
      </c>
      <c r="C182" s="14">
        <v>0</v>
      </c>
      <c r="D182" s="17"/>
      <c r="E182" s="15">
        <v>0</v>
      </c>
    </row>
    <row r="183" spans="1:5" x14ac:dyDescent="0.3">
      <c r="A183" s="173"/>
      <c r="B183" s="13" t="s">
        <v>143</v>
      </c>
      <c r="C183" s="14">
        <v>0</v>
      </c>
      <c r="D183" s="17"/>
      <c r="E183" s="15">
        <v>0</v>
      </c>
    </row>
    <row r="184" spans="1:5" x14ac:dyDescent="0.3">
      <c r="A184" s="173"/>
      <c r="B184" s="13" t="s">
        <v>144</v>
      </c>
      <c r="C184" s="14">
        <v>0</v>
      </c>
      <c r="D184" s="17"/>
      <c r="E184" s="15">
        <v>0</v>
      </c>
    </row>
    <row r="185" spans="1:5" x14ac:dyDescent="0.3">
      <c r="A185" s="173"/>
      <c r="B185" s="13" t="s">
        <v>145</v>
      </c>
      <c r="C185" s="14">
        <v>0</v>
      </c>
      <c r="D185" s="17"/>
      <c r="E185" s="15">
        <v>0</v>
      </c>
    </row>
    <row r="186" spans="1:5" x14ac:dyDescent="0.3">
      <c r="A186" s="173"/>
      <c r="B186" s="13" t="s">
        <v>146</v>
      </c>
      <c r="C186" s="14">
        <v>0</v>
      </c>
      <c r="D186" s="17"/>
      <c r="E186" s="15">
        <v>0</v>
      </c>
    </row>
    <row r="187" spans="1:5" x14ac:dyDescent="0.3">
      <c r="A187" s="173"/>
      <c r="B187" s="13" t="s">
        <v>147</v>
      </c>
      <c r="C187" s="14">
        <v>0</v>
      </c>
      <c r="D187" s="17"/>
      <c r="E187" s="15">
        <v>0</v>
      </c>
    </row>
    <row r="188" spans="1:5" x14ac:dyDescent="0.3">
      <c r="A188" s="173"/>
      <c r="B188" s="13" t="s">
        <v>148</v>
      </c>
      <c r="C188" s="14">
        <v>0</v>
      </c>
      <c r="D188" s="17"/>
      <c r="E188" s="15">
        <v>0</v>
      </c>
    </row>
    <row r="189" spans="1:5" x14ac:dyDescent="0.3">
      <c r="A189" s="173"/>
      <c r="B189" s="13" t="s">
        <v>149</v>
      </c>
      <c r="C189" s="14">
        <v>0</v>
      </c>
      <c r="D189" s="17"/>
      <c r="E189" s="15">
        <v>0</v>
      </c>
    </row>
    <row r="190" spans="1:5" x14ac:dyDescent="0.3">
      <c r="A190" s="173"/>
      <c r="B190" s="13" t="s">
        <v>150</v>
      </c>
      <c r="C190" s="14">
        <v>0</v>
      </c>
      <c r="D190" s="17"/>
      <c r="E190" s="15">
        <v>0</v>
      </c>
    </row>
    <row r="191" spans="1:5" x14ac:dyDescent="0.3">
      <c r="A191" s="173"/>
      <c r="B191" s="13" t="s">
        <v>151</v>
      </c>
      <c r="C191" s="14">
        <v>0</v>
      </c>
      <c r="D191" s="17"/>
      <c r="E191" s="15">
        <v>0</v>
      </c>
    </row>
    <row r="192" spans="1:5" x14ac:dyDescent="0.3">
      <c r="A192" s="173"/>
      <c r="B192" s="13" t="s">
        <v>152</v>
      </c>
      <c r="C192" s="14">
        <v>0</v>
      </c>
      <c r="D192" s="17"/>
      <c r="E192" s="15">
        <v>0</v>
      </c>
    </row>
    <row r="193" spans="1:5" x14ac:dyDescent="0.3">
      <c r="A193" s="173"/>
      <c r="B193" s="13" t="s">
        <v>153</v>
      </c>
      <c r="C193" s="14">
        <v>0</v>
      </c>
      <c r="D193" s="17"/>
      <c r="E193" s="15">
        <v>0</v>
      </c>
    </row>
    <row r="194" spans="1:5" x14ac:dyDescent="0.3">
      <c r="A194" s="173"/>
      <c r="B194" s="13" t="s">
        <v>154</v>
      </c>
      <c r="C194" s="14">
        <v>0</v>
      </c>
      <c r="D194" s="17"/>
      <c r="E194" s="15">
        <v>0</v>
      </c>
    </row>
    <row r="195" spans="1:5" x14ac:dyDescent="0.3">
      <c r="A195" s="173"/>
      <c r="B195" s="13" t="s">
        <v>155</v>
      </c>
      <c r="C195" s="14">
        <v>0</v>
      </c>
      <c r="D195" s="17"/>
      <c r="E195" s="15">
        <v>0</v>
      </c>
    </row>
    <row r="196" spans="1:5" x14ac:dyDescent="0.3">
      <c r="A196" s="173"/>
      <c r="B196" s="13" t="s">
        <v>156</v>
      </c>
      <c r="C196" s="14">
        <v>0</v>
      </c>
      <c r="D196" s="17"/>
      <c r="E196" s="15">
        <v>0</v>
      </c>
    </row>
    <row r="197" spans="1:5" x14ac:dyDescent="0.3">
      <c r="A197" s="173"/>
      <c r="B197" s="13" t="s">
        <v>157</v>
      </c>
      <c r="C197" s="14">
        <v>0</v>
      </c>
      <c r="D197" s="17"/>
      <c r="E197" s="15">
        <v>0</v>
      </c>
    </row>
    <row r="198" spans="1:5" x14ac:dyDescent="0.3">
      <c r="A198" s="173"/>
      <c r="B198" s="13" t="s">
        <v>158</v>
      </c>
      <c r="C198" s="14">
        <v>0</v>
      </c>
      <c r="D198" s="17"/>
      <c r="E198" s="15">
        <v>0</v>
      </c>
    </row>
    <row r="199" spans="1:5" x14ac:dyDescent="0.3">
      <c r="A199" s="173"/>
      <c r="B199" s="13" t="s">
        <v>159</v>
      </c>
      <c r="C199" s="14">
        <v>0</v>
      </c>
      <c r="D199" s="17"/>
      <c r="E199" s="15">
        <v>0</v>
      </c>
    </row>
    <row r="200" spans="1:5" x14ac:dyDescent="0.3">
      <c r="A200" s="172"/>
      <c r="B200" s="13" t="s">
        <v>160</v>
      </c>
      <c r="C200" s="14">
        <v>0</v>
      </c>
      <c r="D200" s="17"/>
      <c r="E200" s="15">
        <v>0</v>
      </c>
    </row>
    <row r="201" spans="1:5" x14ac:dyDescent="0.3">
      <c r="A201" s="171" t="s">
        <v>161</v>
      </c>
      <c r="B201" s="13" t="s">
        <v>162</v>
      </c>
      <c r="C201" s="14">
        <v>0</v>
      </c>
      <c r="D201" s="17"/>
      <c r="E201" s="15">
        <v>0</v>
      </c>
    </row>
    <row r="202" spans="1:5" x14ac:dyDescent="0.3">
      <c r="A202" s="173"/>
      <c r="B202" s="13" t="s">
        <v>120</v>
      </c>
      <c r="C202" s="14">
        <v>0</v>
      </c>
      <c r="D202" s="17"/>
      <c r="E202" s="15">
        <v>0</v>
      </c>
    </row>
    <row r="203" spans="1:5" x14ac:dyDescent="0.3">
      <c r="A203" s="173"/>
      <c r="B203" s="13" t="s">
        <v>163</v>
      </c>
      <c r="C203" s="14">
        <v>0</v>
      </c>
      <c r="D203" s="17"/>
      <c r="E203" s="15">
        <v>0</v>
      </c>
    </row>
    <row r="204" spans="1:5" x14ac:dyDescent="0.3">
      <c r="A204" s="173"/>
      <c r="B204" s="13" t="s">
        <v>122</v>
      </c>
      <c r="C204" s="14">
        <v>0</v>
      </c>
      <c r="D204" s="17"/>
      <c r="E204" s="15">
        <v>0</v>
      </c>
    </row>
    <row r="205" spans="1:5" x14ac:dyDescent="0.3">
      <c r="A205" s="173"/>
      <c r="B205" s="13" t="s">
        <v>123</v>
      </c>
      <c r="C205" s="14">
        <v>0</v>
      </c>
      <c r="D205" s="17"/>
      <c r="E205" s="15">
        <v>0</v>
      </c>
    </row>
    <row r="206" spans="1:5" x14ac:dyDescent="0.3">
      <c r="A206" s="173"/>
      <c r="B206" s="13" t="s">
        <v>124</v>
      </c>
      <c r="C206" s="14">
        <v>0</v>
      </c>
      <c r="D206" s="17"/>
      <c r="E206" s="15">
        <v>0</v>
      </c>
    </row>
    <row r="207" spans="1:5" x14ac:dyDescent="0.3">
      <c r="A207" s="173"/>
      <c r="B207" s="13" t="s">
        <v>125</v>
      </c>
      <c r="C207" s="14">
        <v>0</v>
      </c>
      <c r="D207" s="17"/>
      <c r="E207" s="15">
        <v>0</v>
      </c>
    </row>
    <row r="208" spans="1:5" x14ac:dyDescent="0.3">
      <c r="A208" s="173"/>
      <c r="B208" s="13" t="s">
        <v>164</v>
      </c>
      <c r="C208" s="14">
        <v>0</v>
      </c>
      <c r="D208" s="17"/>
      <c r="E208" s="15">
        <v>0</v>
      </c>
    </row>
    <row r="209" spans="1:5" x14ac:dyDescent="0.3">
      <c r="A209" s="173"/>
      <c r="B209" s="13" t="s">
        <v>127</v>
      </c>
      <c r="C209" s="14">
        <v>0</v>
      </c>
      <c r="D209" s="17"/>
      <c r="E209" s="15">
        <v>0</v>
      </c>
    </row>
    <row r="210" spans="1:5" x14ac:dyDescent="0.3">
      <c r="A210" s="173"/>
      <c r="B210" s="13" t="s">
        <v>165</v>
      </c>
      <c r="C210" s="14">
        <v>0</v>
      </c>
      <c r="D210" s="17"/>
      <c r="E210" s="15">
        <v>0</v>
      </c>
    </row>
    <row r="211" spans="1:5" x14ac:dyDescent="0.3">
      <c r="A211" s="173"/>
      <c r="B211" s="13" t="s">
        <v>129</v>
      </c>
      <c r="C211" s="14">
        <v>0</v>
      </c>
      <c r="D211" s="17"/>
      <c r="E211" s="15">
        <v>0</v>
      </c>
    </row>
    <row r="212" spans="1:5" x14ac:dyDescent="0.3">
      <c r="A212" s="173"/>
      <c r="B212" s="13" t="s">
        <v>130</v>
      </c>
      <c r="C212" s="14">
        <v>0</v>
      </c>
      <c r="D212" s="17"/>
      <c r="E212" s="15">
        <v>0</v>
      </c>
    </row>
    <row r="213" spans="1:5" x14ac:dyDescent="0.3">
      <c r="A213" s="173"/>
      <c r="B213" s="13" t="s">
        <v>131</v>
      </c>
      <c r="C213" s="14">
        <v>0</v>
      </c>
      <c r="D213" s="17"/>
      <c r="E213" s="15">
        <v>0</v>
      </c>
    </row>
    <row r="214" spans="1:5" x14ac:dyDescent="0.3">
      <c r="A214" s="173"/>
      <c r="B214" s="13" t="s">
        <v>132</v>
      </c>
      <c r="C214" s="14">
        <v>0</v>
      </c>
      <c r="D214" s="17"/>
      <c r="E214" s="15">
        <v>0</v>
      </c>
    </row>
    <row r="215" spans="1:5" x14ac:dyDescent="0.3">
      <c r="A215" s="173"/>
      <c r="B215" s="13" t="s">
        <v>133</v>
      </c>
      <c r="C215" s="14">
        <v>0</v>
      </c>
      <c r="D215" s="17"/>
      <c r="E215" s="15">
        <v>0</v>
      </c>
    </row>
    <row r="216" spans="1:5" x14ac:dyDescent="0.3">
      <c r="A216" s="173"/>
      <c r="B216" s="13" t="s">
        <v>134</v>
      </c>
      <c r="C216" s="14">
        <v>0</v>
      </c>
      <c r="D216" s="17"/>
      <c r="E216" s="15">
        <v>0</v>
      </c>
    </row>
    <row r="217" spans="1:5" x14ac:dyDescent="0.3">
      <c r="A217" s="173"/>
      <c r="B217" s="13" t="s">
        <v>135</v>
      </c>
      <c r="C217" s="14">
        <v>0</v>
      </c>
      <c r="D217" s="17"/>
      <c r="E217" s="15">
        <v>0</v>
      </c>
    </row>
    <row r="218" spans="1:5" x14ac:dyDescent="0.3">
      <c r="A218" s="173"/>
      <c r="B218" s="13" t="s">
        <v>136</v>
      </c>
      <c r="C218" s="14">
        <v>0</v>
      </c>
      <c r="D218" s="17"/>
      <c r="E218" s="15">
        <v>0</v>
      </c>
    </row>
    <row r="219" spans="1:5" x14ac:dyDescent="0.3">
      <c r="A219" s="173"/>
      <c r="B219" s="13" t="s">
        <v>137</v>
      </c>
      <c r="C219" s="14">
        <v>0</v>
      </c>
      <c r="D219" s="17"/>
      <c r="E219" s="15">
        <v>0</v>
      </c>
    </row>
    <row r="220" spans="1:5" x14ac:dyDescent="0.3">
      <c r="A220" s="173"/>
      <c r="B220" s="13" t="s">
        <v>138</v>
      </c>
      <c r="C220" s="14">
        <v>0</v>
      </c>
      <c r="D220" s="17"/>
      <c r="E220" s="15">
        <v>0</v>
      </c>
    </row>
    <row r="221" spans="1:5" x14ac:dyDescent="0.3">
      <c r="A221" s="173"/>
      <c r="B221" s="13" t="s">
        <v>139</v>
      </c>
      <c r="C221" s="14">
        <v>0</v>
      </c>
      <c r="D221" s="17"/>
      <c r="E221" s="15">
        <v>0</v>
      </c>
    </row>
    <row r="222" spans="1:5" x14ac:dyDescent="0.3">
      <c r="A222" s="173"/>
      <c r="B222" s="13" t="s">
        <v>166</v>
      </c>
      <c r="C222" s="14">
        <v>0</v>
      </c>
      <c r="D222" s="17"/>
      <c r="E222" s="15">
        <v>0</v>
      </c>
    </row>
    <row r="223" spans="1:5" x14ac:dyDescent="0.3">
      <c r="A223" s="173"/>
      <c r="B223" s="13" t="s">
        <v>141</v>
      </c>
      <c r="C223" s="14">
        <v>0</v>
      </c>
      <c r="D223" s="17"/>
      <c r="E223" s="15">
        <v>0</v>
      </c>
    </row>
    <row r="224" spans="1:5" x14ac:dyDescent="0.3">
      <c r="A224" s="173"/>
      <c r="B224" s="13" t="s">
        <v>142</v>
      </c>
      <c r="C224" s="14">
        <v>0</v>
      </c>
      <c r="D224" s="17"/>
      <c r="E224" s="15">
        <v>0</v>
      </c>
    </row>
    <row r="225" spans="1:5" x14ac:dyDescent="0.3">
      <c r="A225" s="173"/>
      <c r="B225" s="13" t="s">
        <v>143</v>
      </c>
      <c r="C225" s="14">
        <v>0</v>
      </c>
      <c r="D225" s="17"/>
      <c r="E225" s="15">
        <v>0</v>
      </c>
    </row>
    <row r="226" spans="1:5" x14ac:dyDescent="0.3">
      <c r="A226" s="173"/>
      <c r="B226" s="13" t="s">
        <v>144</v>
      </c>
      <c r="C226" s="14">
        <v>0</v>
      </c>
      <c r="D226" s="17"/>
      <c r="E226" s="15">
        <v>0</v>
      </c>
    </row>
    <row r="227" spans="1:5" x14ac:dyDescent="0.3">
      <c r="A227" s="173"/>
      <c r="B227" s="13" t="s">
        <v>167</v>
      </c>
      <c r="C227" s="14">
        <v>0</v>
      </c>
      <c r="D227" s="17"/>
      <c r="E227" s="15">
        <v>0</v>
      </c>
    </row>
    <row r="228" spans="1:5" x14ac:dyDescent="0.3">
      <c r="A228" s="173"/>
      <c r="B228" s="13" t="s">
        <v>146</v>
      </c>
      <c r="C228" s="14">
        <v>0</v>
      </c>
      <c r="D228" s="17"/>
      <c r="E228" s="15">
        <v>0</v>
      </c>
    </row>
    <row r="229" spans="1:5" x14ac:dyDescent="0.3">
      <c r="A229" s="173"/>
      <c r="B229" s="13" t="s">
        <v>147</v>
      </c>
      <c r="C229" s="14">
        <v>0</v>
      </c>
      <c r="D229" s="17"/>
      <c r="E229" s="15">
        <v>0</v>
      </c>
    </row>
    <row r="230" spans="1:5" x14ac:dyDescent="0.3">
      <c r="A230" s="173"/>
      <c r="B230" s="13" t="s">
        <v>148</v>
      </c>
      <c r="C230" s="14">
        <v>0</v>
      </c>
      <c r="D230" s="17"/>
      <c r="E230" s="15">
        <v>0</v>
      </c>
    </row>
    <row r="231" spans="1:5" x14ac:dyDescent="0.3">
      <c r="A231" s="173"/>
      <c r="B231" s="13" t="s">
        <v>149</v>
      </c>
      <c r="C231" s="14">
        <v>0</v>
      </c>
      <c r="D231" s="17"/>
      <c r="E231" s="15">
        <v>0</v>
      </c>
    </row>
    <row r="232" spans="1:5" x14ac:dyDescent="0.3">
      <c r="A232" s="173"/>
      <c r="B232" s="13" t="s">
        <v>150</v>
      </c>
      <c r="C232" s="14">
        <v>0</v>
      </c>
      <c r="D232" s="17"/>
      <c r="E232" s="15">
        <v>0</v>
      </c>
    </row>
    <row r="233" spans="1:5" x14ac:dyDescent="0.3">
      <c r="A233" s="173"/>
      <c r="B233" s="13" t="s">
        <v>151</v>
      </c>
      <c r="C233" s="14">
        <v>0</v>
      </c>
      <c r="D233" s="17"/>
      <c r="E233" s="15">
        <v>0</v>
      </c>
    </row>
    <row r="234" spans="1:5" x14ac:dyDescent="0.3">
      <c r="A234" s="173"/>
      <c r="B234" s="13" t="s">
        <v>152</v>
      </c>
      <c r="C234" s="14">
        <v>0</v>
      </c>
      <c r="D234" s="17"/>
      <c r="E234" s="15">
        <v>0</v>
      </c>
    </row>
    <row r="235" spans="1:5" x14ac:dyDescent="0.3">
      <c r="A235" s="173"/>
      <c r="B235" s="13" t="s">
        <v>153</v>
      </c>
      <c r="C235" s="14">
        <v>0</v>
      </c>
      <c r="D235" s="17"/>
      <c r="E235" s="15">
        <v>0</v>
      </c>
    </row>
    <row r="236" spans="1:5" x14ac:dyDescent="0.3">
      <c r="A236" s="173"/>
      <c r="B236" s="13" t="s">
        <v>154</v>
      </c>
      <c r="C236" s="14">
        <v>0</v>
      </c>
      <c r="D236" s="17"/>
      <c r="E236" s="15">
        <v>0</v>
      </c>
    </row>
    <row r="237" spans="1:5" x14ac:dyDescent="0.3">
      <c r="A237" s="173"/>
      <c r="B237" s="13" t="s">
        <v>155</v>
      </c>
      <c r="C237" s="14">
        <v>0</v>
      </c>
      <c r="D237" s="17"/>
      <c r="E237" s="15">
        <v>0</v>
      </c>
    </row>
    <row r="238" spans="1:5" x14ac:dyDescent="0.3">
      <c r="A238" s="173"/>
      <c r="B238" s="13" t="s">
        <v>156</v>
      </c>
      <c r="C238" s="14">
        <v>0</v>
      </c>
      <c r="D238" s="17"/>
      <c r="E238" s="15">
        <v>0</v>
      </c>
    </row>
    <row r="239" spans="1:5" x14ac:dyDescent="0.3">
      <c r="A239" s="173"/>
      <c r="B239" s="13" t="s">
        <v>157</v>
      </c>
      <c r="C239" s="14">
        <v>0</v>
      </c>
      <c r="D239" s="17"/>
      <c r="E239" s="15">
        <v>0</v>
      </c>
    </row>
    <row r="240" spans="1:5" x14ac:dyDescent="0.3">
      <c r="A240" s="173"/>
      <c r="B240" s="13" t="s">
        <v>158</v>
      </c>
      <c r="C240" s="14">
        <v>0</v>
      </c>
      <c r="D240" s="17"/>
      <c r="E240" s="15">
        <v>0</v>
      </c>
    </row>
    <row r="241" spans="1:5" x14ac:dyDescent="0.3">
      <c r="A241" s="173"/>
      <c r="B241" s="13" t="s">
        <v>159</v>
      </c>
      <c r="C241" s="14">
        <v>0</v>
      </c>
      <c r="D241" s="17"/>
      <c r="E241" s="15">
        <v>0</v>
      </c>
    </row>
    <row r="242" spans="1:5" x14ac:dyDescent="0.3">
      <c r="A242" s="172"/>
      <c r="B242" s="13" t="s">
        <v>160</v>
      </c>
      <c r="C242" s="14">
        <v>0</v>
      </c>
      <c r="D242" s="17"/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431</v>
      </c>
      <c r="D246" s="14">
        <v>1627</v>
      </c>
      <c r="E246" s="15">
        <v>-0.73509526736324504</v>
      </c>
    </row>
    <row r="247" spans="1:5" x14ac:dyDescent="0.3">
      <c r="A247" s="12" t="s">
        <v>170</v>
      </c>
      <c r="B247" s="16"/>
      <c r="C247" s="14">
        <v>368</v>
      </c>
      <c r="D247" s="14">
        <v>1129</v>
      </c>
      <c r="E247" s="15">
        <v>-0.67404782993799806</v>
      </c>
    </row>
    <row r="248" spans="1:5" x14ac:dyDescent="0.3">
      <c r="A248" s="12" t="s">
        <v>171</v>
      </c>
      <c r="B248" s="16"/>
      <c r="C248" s="14">
        <v>789</v>
      </c>
      <c r="D248" s="14">
        <v>928</v>
      </c>
      <c r="E248" s="15">
        <v>-0.149784482758621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57</v>
      </c>
      <c r="D252" s="14">
        <v>73</v>
      </c>
      <c r="E252" s="15">
        <v>-0.219178082191781</v>
      </c>
    </row>
    <row r="253" spans="1:5" x14ac:dyDescent="0.3">
      <c r="A253" s="171" t="s">
        <v>174</v>
      </c>
      <c r="B253" s="13" t="s">
        <v>175</v>
      </c>
      <c r="C253" s="14">
        <v>1</v>
      </c>
      <c r="D253" s="14">
        <v>3</v>
      </c>
      <c r="E253" s="15">
        <v>-0.66666666666666696</v>
      </c>
    </row>
    <row r="254" spans="1:5" x14ac:dyDescent="0.3">
      <c r="A254" s="173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2"/>
      <c r="B255" s="13" t="s">
        <v>177</v>
      </c>
      <c r="C255" s="14">
        <v>0</v>
      </c>
      <c r="D255" s="14">
        <v>0</v>
      </c>
      <c r="E255" s="15">
        <v>0</v>
      </c>
    </row>
    <row r="256" spans="1:5" x14ac:dyDescent="0.3">
      <c r="A256" s="12" t="s">
        <v>178</v>
      </c>
      <c r="B256" s="16"/>
      <c r="C256" s="14">
        <v>0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12</v>
      </c>
      <c r="D257" s="14">
        <v>12</v>
      </c>
      <c r="E257" s="15">
        <v>0</v>
      </c>
    </row>
    <row r="258" spans="1:5" x14ac:dyDescent="0.3">
      <c r="A258" s="12" t="s">
        <v>111</v>
      </c>
      <c r="B258" s="16"/>
      <c r="C258" s="14">
        <v>7</v>
      </c>
      <c r="D258" s="14">
        <v>3</v>
      </c>
      <c r="E258" s="15">
        <v>1.3333333333333299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116</v>
      </c>
      <c r="D262" s="14">
        <v>70</v>
      </c>
      <c r="E262" s="15">
        <v>0.65714285714285703</v>
      </c>
    </row>
    <row r="263" spans="1:5" x14ac:dyDescent="0.3">
      <c r="A263" s="171" t="s">
        <v>69</v>
      </c>
      <c r="B263" s="13" t="s">
        <v>182</v>
      </c>
      <c r="C263" s="14">
        <v>16</v>
      </c>
      <c r="D263" s="14">
        <v>7</v>
      </c>
      <c r="E263" s="15">
        <v>1.28571428571429</v>
      </c>
    </row>
    <row r="264" spans="1:5" x14ac:dyDescent="0.3">
      <c r="A264" s="172"/>
      <c r="B264" s="13" t="s">
        <v>111</v>
      </c>
      <c r="C264" s="14">
        <v>455</v>
      </c>
      <c r="D264" s="14">
        <v>0</v>
      </c>
      <c r="E264" s="15">
        <v>0</v>
      </c>
    </row>
    <row r="265" spans="1:5" x14ac:dyDescent="0.3">
      <c r="A265" s="12" t="s">
        <v>183</v>
      </c>
      <c r="B265" s="16"/>
      <c r="C265" s="14">
        <v>253</v>
      </c>
      <c r="D265" s="17"/>
      <c r="E265" s="15">
        <v>0</v>
      </c>
    </row>
    <row r="266" spans="1:5" x14ac:dyDescent="0.3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1" t="s">
        <v>187</v>
      </c>
      <c r="B271" s="13" t="s">
        <v>188</v>
      </c>
      <c r="C271" s="14">
        <v>0</v>
      </c>
      <c r="D271" s="14">
        <v>3</v>
      </c>
      <c r="E271" s="15">
        <v>-1</v>
      </c>
    </row>
    <row r="272" spans="1:5" x14ac:dyDescent="0.3">
      <c r="A272" s="172"/>
      <c r="B272" s="13" t="s">
        <v>189</v>
      </c>
      <c r="C272" s="14">
        <v>19</v>
      </c>
      <c r="D272" s="14">
        <v>19</v>
      </c>
      <c r="E272" s="15">
        <v>0</v>
      </c>
    </row>
    <row r="273" spans="1:5" x14ac:dyDescent="0.3">
      <c r="A273" s="12" t="s">
        <v>190</v>
      </c>
      <c r="B273" s="16"/>
      <c r="C273" s="14">
        <v>29</v>
      </c>
      <c r="D273" s="14">
        <v>9</v>
      </c>
      <c r="E273" s="15">
        <v>2.2222222222222201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7" t="s">
        <v>198</v>
      </c>
      <c r="B283" s="13" t="s">
        <v>199</v>
      </c>
      <c r="C283" s="17"/>
      <c r="D283" s="17"/>
      <c r="E283" s="22"/>
    </row>
    <row r="284" spans="1:5" x14ac:dyDescent="0.3">
      <c r="A284" s="178"/>
      <c r="B284" s="13" t="s">
        <v>200</v>
      </c>
      <c r="C284" s="14">
        <v>575</v>
      </c>
      <c r="D284" s="14">
        <v>609</v>
      </c>
      <c r="E284" s="22"/>
    </row>
    <row r="285" spans="1:5" x14ac:dyDescent="0.3">
      <c r="A285" s="179"/>
      <c r="B285" s="13" t="s">
        <v>201</v>
      </c>
      <c r="C285" s="17"/>
      <c r="D285" s="17"/>
      <c r="E285" s="22"/>
    </row>
    <row r="286" spans="1:5" x14ac:dyDescent="0.3">
      <c r="A286" s="177" t="s">
        <v>202</v>
      </c>
      <c r="B286" s="13" t="s">
        <v>203</v>
      </c>
      <c r="C286" s="17"/>
      <c r="D286" s="17"/>
      <c r="E286" s="22"/>
    </row>
    <row r="287" spans="1:5" x14ac:dyDescent="0.3">
      <c r="A287" s="178"/>
      <c r="B287" s="13" t="s">
        <v>204</v>
      </c>
      <c r="C287" s="17"/>
      <c r="D287" s="17"/>
      <c r="E287" s="22"/>
    </row>
    <row r="288" spans="1:5" x14ac:dyDescent="0.3">
      <c r="A288" s="179"/>
      <c r="B288" s="13" t="s">
        <v>205</v>
      </c>
      <c r="C288" s="17"/>
      <c r="D288" s="17"/>
      <c r="E288" s="22"/>
    </row>
    <row r="289" spans="1:5" x14ac:dyDescent="0.3">
      <c r="A289" s="21" t="s">
        <v>206</v>
      </c>
      <c r="B289" s="13" t="s">
        <v>207</v>
      </c>
      <c r="C289" s="14">
        <v>90</v>
      </c>
      <c r="D289" s="14">
        <v>69</v>
      </c>
      <c r="E289" s="23">
        <v>37</v>
      </c>
    </row>
    <row r="290" spans="1:5" x14ac:dyDescent="0.3">
      <c r="A290" s="177" t="s">
        <v>208</v>
      </c>
      <c r="B290" s="13" t="s">
        <v>209</v>
      </c>
      <c r="C290" s="14">
        <v>180</v>
      </c>
      <c r="D290" s="14">
        <v>103</v>
      </c>
      <c r="E290" s="23">
        <v>22</v>
      </c>
    </row>
    <row r="291" spans="1:5" x14ac:dyDescent="0.3">
      <c r="A291" s="178"/>
      <c r="B291" s="13" t="s">
        <v>210</v>
      </c>
      <c r="C291" s="14">
        <v>2</v>
      </c>
      <c r="D291" s="17"/>
      <c r="E291" s="22"/>
    </row>
    <row r="292" spans="1:5" x14ac:dyDescent="0.3">
      <c r="A292" s="179"/>
      <c r="B292" s="13" t="s">
        <v>211</v>
      </c>
      <c r="C292" s="14">
        <v>30</v>
      </c>
      <c r="D292" s="14">
        <v>30</v>
      </c>
      <c r="E292" s="22"/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7" t="s">
        <v>214</v>
      </c>
      <c r="B294" s="13" t="s">
        <v>205</v>
      </c>
      <c r="C294" s="14">
        <v>44</v>
      </c>
      <c r="D294" s="14">
        <v>4</v>
      </c>
      <c r="E294" s="23">
        <v>21</v>
      </c>
    </row>
    <row r="295" spans="1:5" x14ac:dyDescent="0.3">
      <c r="A295" s="178"/>
      <c r="B295" s="13" t="s">
        <v>215</v>
      </c>
      <c r="C295" s="14">
        <v>16</v>
      </c>
      <c r="D295" s="14">
        <v>11</v>
      </c>
      <c r="E295" s="23">
        <v>1</v>
      </c>
    </row>
    <row r="296" spans="1:5" x14ac:dyDescent="0.3">
      <c r="A296" s="179"/>
      <c r="B296" s="13" t="s">
        <v>216</v>
      </c>
      <c r="C296" s="14">
        <v>11</v>
      </c>
      <c r="D296" s="14">
        <v>17</v>
      </c>
      <c r="E296" s="23">
        <v>16</v>
      </c>
    </row>
    <row r="297" spans="1:5" x14ac:dyDescent="0.3">
      <c r="A297" s="177" t="s">
        <v>217</v>
      </c>
      <c r="B297" s="13" t="s">
        <v>218</v>
      </c>
      <c r="C297" s="17"/>
      <c r="D297" s="17"/>
      <c r="E297" s="22"/>
    </row>
    <row r="298" spans="1:5" x14ac:dyDescent="0.3">
      <c r="A298" s="178"/>
      <c r="B298" s="13" t="s">
        <v>219</v>
      </c>
      <c r="C298" s="17"/>
      <c r="D298" s="17"/>
      <c r="E298" s="22"/>
    </row>
    <row r="299" spans="1:5" x14ac:dyDescent="0.3">
      <c r="A299" s="178"/>
      <c r="B299" s="13" t="s">
        <v>220</v>
      </c>
      <c r="C299" s="14">
        <v>290</v>
      </c>
      <c r="D299" s="14">
        <v>300</v>
      </c>
      <c r="E299" s="23">
        <v>157</v>
      </c>
    </row>
    <row r="300" spans="1:5" x14ac:dyDescent="0.3">
      <c r="A300" s="178"/>
      <c r="B300" s="13" t="s">
        <v>221</v>
      </c>
      <c r="C300" s="14">
        <v>568</v>
      </c>
      <c r="D300" s="14">
        <v>586</v>
      </c>
      <c r="E300" s="23">
        <v>40</v>
      </c>
    </row>
    <row r="301" spans="1:5" x14ac:dyDescent="0.3">
      <c r="A301" s="178"/>
      <c r="B301" s="13" t="s">
        <v>222</v>
      </c>
      <c r="C301" s="14">
        <v>41</v>
      </c>
      <c r="D301" s="14">
        <v>24</v>
      </c>
      <c r="E301" s="23">
        <v>12</v>
      </c>
    </row>
    <row r="302" spans="1:5" x14ac:dyDescent="0.3">
      <c r="A302" s="178"/>
      <c r="B302" s="13" t="s">
        <v>223</v>
      </c>
      <c r="C302" s="14">
        <v>292</v>
      </c>
      <c r="D302" s="14">
        <v>319</v>
      </c>
      <c r="E302" s="23">
        <v>168</v>
      </c>
    </row>
    <row r="303" spans="1:5" x14ac:dyDescent="0.3">
      <c r="A303" s="178"/>
      <c r="B303" s="13" t="s">
        <v>224</v>
      </c>
      <c r="C303" s="14">
        <v>121</v>
      </c>
      <c r="D303" s="14">
        <v>125</v>
      </c>
      <c r="E303" s="23">
        <v>8</v>
      </c>
    </row>
    <row r="304" spans="1:5" x14ac:dyDescent="0.3">
      <c r="A304" s="178"/>
      <c r="B304" s="13" t="s">
        <v>225</v>
      </c>
      <c r="C304" s="17"/>
      <c r="D304" s="17"/>
      <c r="E304" s="22"/>
    </row>
    <row r="305" spans="1:5" x14ac:dyDescent="0.3">
      <c r="A305" s="178"/>
      <c r="B305" s="13" t="s">
        <v>226</v>
      </c>
      <c r="C305" s="14">
        <v>247</v>
      </c>
      <c r="D305" s="14">
        <v>40</v>
      </c>
      <c r="E305" s="23">
        <v>238</v>
      </c>
    </row>
    <row r="306" spans="1:5" x14ac:dyDescent="0.3">
      <c r="A306" s="178"/>
      <c r="B306" s="13" t="s">
        <v>227</v>
      </c>
      <c r="C306" s="17"/>
      <c r="D306" s="17"/>
      <c r="E306" s="22"/>
    </row>
    <row r="307" spans="1:5" x14ac:dyDescent="0.3">
      <c r="A307" s="178"/>
      <c r="B307" s="13" t="s">
        <v>228</v>
      </c>
      <c r="C307" s="14">
        <v>2</v>
      </c>
      <c r="D307" s="14">
        <v>3</v>
      </c>
      <c r="E307" s="22"/>
    </row>
    <row r="308" spans="1:5" x14ac:dyDescent="0.3">
      <c r="A308" s="178"/>
      <c r="B308" s="13" t="s">
        <v>229</v>
      </c>
      <c r="C308" s="14">
        <v>2</v>
      </c>
      <c r="D308" s="14">
        <v>1</v>
      </c>
      <c r="E308" s="23">
        <v>2</v>
      </c>
    </row>
    <row r="309" spans="1:5" x14ac:dyDescent="0.3">
      <c r="A309" s="178"/>
      <c r="B309" s="13" t="s">
        <v>230</v>
      </c>
      <c r="C309" s="14">
        <v>1</v>
      </c>
      <c r="D309" s="14">
        <v>1</v>
      </c>
      <c r="E309" s="22"/>
    </row>
    <row r="310" spans="1:5" x14ac:dyDescent="0.3">
      <c r="A310" s="178"/>
      <c r="B310" s="13" t="s">
        <v>231</v>
      </c>
      <c r="C310" s="14">
        <v>6</v>
      </c>
      <c r="D310" s="14">
        <v>8</v>
      </c>
      <c r="E310" s="23">
        <v>2</v>
      </c>
    </row>
    <row r="311" spans="1:5" x14ac:dyDescent="0.3">
      <c r="A311" s="179"/>
      <c r="B311" s="13" t="s">
        <v>232</v>
      </c>
      <c r="C311" s="14">
        <v>16</v>
      </c>
      <c r="D311" s="14">
        <v>18</v>
      </c>
      <c r="E311" s="23">
        <v>1</v>
      </c>
    </row>
    <row r="312" spans="1:5" x14ac:dyDescent="0.3">
      <c r="A312" s="177" t="s">
        <v>233</v>
      </c>
      <c r="B312" s="13" t="s">
        <v>234</v>
      </c>
      <c r="C312" s="17"/>
      <c r="D312" s="17"/>
      <c r="E312" s="22"/>
    </row>
    <row r="313" spans="1:5" x14ac:dyDescent="0.3">
      <c r="A313" s="178"/>
      <c r="B313" s="13" t="s">
        <v>235</v>
      </c>
      <c r="C313" s="17"/>
      <c r="D313" s="17"/>
      <c r="E313" s="22"/>
    </row>
    <row r="314" spans="1:5" x14ac:dyDescent="0.3">
      <c r="A314" s="178"/>
      <c r="B314" s="13" t="s">
        <v>236</v>
      </c>
      <c r="C314" s="17"/>
      <c r="D314" s="17"/>
      <c r="E314" s="22"/>
    </row>
    <row r="315" spans="1:5" x14ac:dyDescent="0.3">
      <c r="A315" s="178"/>
      <c r="B315" s="13" t="s">
        <v>237</v>
      </c>
      <c r="C315" s="17"/>
      <c r="D315" s="17"/>
      <c r="E315" s="22"/>
    </row>
    <row r="316" spans="1:5" x14ac:dyDescent="0.3">
      <c r="A316" s="178"/>
      <c r="B316" s="13" t="s">
        <v>238</v>
      </c>
      <c r="C316" s="14">
        <v>31</v>
      </c>
      <c r="D316" s="14">
        <v>28</v>
      </c>
      <c r="E316" s="23">
        <v>23</v>
      </c>
    </row>
    <row r="317" spans="1:5" x14ac:dyDescent="0.3">
      <c r="A317" s="178"/>
      <c r="B317" s="13" t="s">
        <v>239</v>
      </c>
      <c r="C317" s="17"/>
      <c r="D317" s="14">
        <v>1</v>
      </c>
      <c r="E317" s="23">
        <v>2</v>
      </c>
    </row>
    <row r="318" spans="1:5" x14ac:dyDescent="0.3">
      <c r="A318" s="178"/>
      <c r="B318" s="13" t="s">
        <v>240</v>
      </c>
      <c r="C318" s="17"/>
      <c r="D318" s="17"/>
      <c r="E318" s="22"/>
    </row>
    <row r="319" spans="1:5" x14ac:dyDescent="0.3">
      <c r="A319" s="178"/>
      <c r="B319" s="13" t="s">
        <v>241</v>
      </c>
      <c r="C319" s="14">
        <v>27</v>
      </c>
      <c r="D319" s="14">
        <v>1</v>
      </c>
      <c r="E319" s="23">
        <v>22</v>
      </c>
    </row>
    <row r="320" spans="1:5" x14ac:dyDescent="0.3">
      <c r="A320" s="178"/>
      <c r="B320" s="13" t="s">
        <v>242</v>
      </c>
      <c r="C320" s="14">
        <v>11</v>
      </c>
      <c r="D320" s="14">
        <v>23</v>
      </c>
      <c r="E320" s="22"/>
    </row>
    <row r="321" spans="1:5" x14ac:dyDescent="0.3">
      <c r="A321" s="178"/>
      <c r="B321" s="13" t="s">
        <v>243</v>
      </c>
      <c r="C321" s="14">
        <v>4</v>
      </c>
      <c r="D321" s="14">
        <v>2</v>
      </c>
      <c r="E321" s="23">
        <v>3</v>
      </c>
    </row>
    <row r="322" spans="1:5" x14ac:dyDescent="0.3">
      <c r="A322" s="178"/>
      <c r="B322" s="13" t="s">
        <v>244</v>
      </c>
      <c r="C322" s="14">
        <v>3</v>
      </c>
      <c r="D322" s="17"/>
      <c r="E322" s="23">
        <v>3</v>
      </c>
    </row>
    <row r="323" spans="1:5" x14ac:dyDescent="0.3">
      <c r="A323" s="178"/>
      <c r="B323" s="13" t="s">
        <v>245</v>
      </c>
      <c r="C323" s="14">
        <v>4</v>
      </c>
      <c r="D323" s="14">
        <v>2</v>
      </c>
      <c r="E323" s="23">
        <v>1</v>
      </c>
    </row>
    <row r="324" spans="1:5" x14ac:dyDescent="0.3">
      <c r="A324" s="178"/>
      <c r="B324" s="13" t="s">
        <v>246</v>
      </c>
      <c r="C324" s="17"/>
      <c r="D324" s="17"/>
      <c r="E324" s="22"/>
    </row>
    <row r="325" spans="1:5" x14ac:dyDescent="0.3">
      <c r="A325" s="178"/>
      <c r="B325" s="13" t="s">
        <v>247</v>
      </c>
      <c r="C325" s="17"/>
      <c r="D325" s="17"/>
      <c r="E325" s="22"/>
    </row>
    <row r="326" spans="1:5" x14ac:dyDescent="0.3">
      <c r="A326" s="178"/>
      <c r="B326" s="13" t="s">
        <v>248</v>
      </c>
      <c r="C326" s="14">
        <v>3</v>
      </c>
      <c r="D326" s="14">
        <v>5</v>
      </c>
      <c r="E326" s="23">
        <v>2</v>
      </c>
    </row>
    <row r="327" spans="1:5" x14ac:dyDescent="0.3">
      <c r="A327" s="178"/>
      <c r="B327" s="13" t="s">
        <v>249</v>
      </c>
      <c r="C327" s="17"/>
      <c r="D327" s="17"/>
      <c r="E327" s="22"/>
    </row>
    <row r="328" spans="1:5" x14ac:dyDescent="0.3">
      <c r="A328" s="178"/>
      <c r="B328" s="13" t="s">
        <v>250</v>
      </c>
      <c r="C328" s="17"/>
      <c r="D328" s="17"/>
      <c r="E328" s="22"/>
    </row>
    <row r="329" spans="1:5" x14ac:dyDescent="0.3">
      <c r="A329" s="178"/>
      <c r="B329" s="13" t="s">
        <v>251</v>
      </c>
      <c r="C329" s="14">
        <v>730</v>
      </c>
      <c r="D329" s="14">
        <v>739</v>
      </c>
      <c r="E329" s="23">
        <v>272</v>
      </c>
    </row>
    <row r="330" spans="1:5" x14ac:dyDescent="0.3">
      <c r="A330" s="178"/>
      <c r="B330" s="13" t="s">
        <v>252</v>
      </c>
      <c r="C330" s="14">
        <v>21</v>
      </c>
      <c r="D330" s="14">
        <v>3</v>
      </c>
      <c r="E330" s="23">
        <v>11</v>
      </c>
    </row>
    <row r="331" spans="1:5" x14ac:dyDescent="0.3">
      <c r="A331" s="178"/>
      <c r="B331" s="13" t="s">
        <v>253</v>
      </c>
      <c r="C331" s="14">
        <v>2</v>
      </c>
      <c r="D331" s="17"/>
      <c r="E331" s="23">
        <v>4</v>
      </c>
    </row>
    <row r="332" spans="1:5" x14ac:dyDescent="0.3">
      <c r="A332" s="178"/>
      <c r="B332" s="13" t="s">
        <v>254</v>
      </c>
      <c r="C332" s="17"/>
      <c r="D332" s="17"/>
      <c r="E332" s="22"/>
    </row>
    <row r="333" spans="1:5" x14ac:dyDescent="0.3">
      <c r="A333" s="178"/>
      <c r="B333" s="13" t="s">
        <v>255</v>
      </c>
      <c r="C333" s="17"/>
      <c r="D333" s="17"/>
      <c r="E333" s="22"/>
    </row>
    <row r="334" spans="1:5" x14ac:dyDescent="0.3">
      <c r="A334" s="178"/>
      <c r="B334" s="13" t="s">
        <v>256</v>
      </c>
      <c r="C334" s="17"/>
      <c r="D334" s="17"/>
      <c r="E334" s="22"/>
    </row>
    <row r="335" spans="1:5" x14ac:dyDescent="0.3">
      <c r="A335" s="178"/>
      <c r="B335" s="13" t="s">
        <v>257</v>
      </c>
      <c r="C335" s="14">
        <v>35</v>
      </c>
      <c r="D335" s="14">
        <v>58</v>
      </c>
      <c r="E335" s="23">
        <v>32</v>
      </c>
    </row>
    <row r="336" spans="1:5" x14ac:dyDescent="0.3">
      <c r="A336" s="178"/>
      <c r="B336" s="13" t="s">
        <v>258</v>
      </c>
      <c r="C336" s="14">
        <v>81</v>
      </c>
      <c r="D336" s="14">
        <v>31</v>
      </c>
      <c r="E336" s="23">
        <v>65</v>
      </c>
    </row>
    <row r="337" spans="1:5" x14ac:dyDescent="0.3">
      <c r="A337" s="178"/>
      <c r="B337" s="13" t="s">
        <v>259</v>
      </c>
      <c r="C337" s="14">
        <v>11</v>
      </c>
      <c r="D337" s="14">
        <v>11</v>
      </c>
      <c r="E337" s="23">
        <v>7</v>
      </c>
    </row>
    <row r="338" spans="1:5" x14ac:dyDescent="0.3">
      <c r="A338" s="178"/>
      <c r="B338" s="13" t="s">
        <v>260</v>
      </c>
      <c r="C338" s="14">
        <v>8</v>
      </c>
      <c r="D338" s="14">
        <v>14</v>
      </c>
      <c r="E338" s="23">
        <v>17</v>
      </c>
    </row>
    <row r="339" spans="1:5" x14ac:dyDescent="0.3">
      <c r="A339" s="178"/>
      <c r="B339" s="13" t="s">
        <v>261</v>
      </c>
      <c r="C339" s="17"/>
      <c r="D339" s="17"/>
      <c r="E339" s="22"/>
    </row>
    <row r="340" spans="1:5" x14ac:dyDescent="0.3">
      <c r="A340" s="178"/>
      <c r="B340" s="13" t="s">
        <v>262</v>
      </c>
      <c r="C340" s="14">
        <v>5</v>
      </c>
      <c r="D340" s="14">
        <v>3</v>
      </c>
      <c r="E340" s="23">
        <v>3</v>
      </c>
    </row>
    <row r="341" spans="1:5" x14ac:dyDescent="0.3">
      <c r="A341" s="178"/>
      <c r="B341" s="13" t="s">
        <v>263</v>
      </c>
      <c r="C341" s="14">
        <v>1</v>
      </c>
      <c r="D341" s="14">
        <v>3</v>
      </c>
      <c r="E341" s="22"/>
    </row>
    <row r="342" spans="1:5" x14ac:dyDescent="0.3">
      <c r="A342" s="178"/>
      <c r="B342" s="13" t="s">
        <v>264</v>
      </c>
      <c r="C342" s="14">
        <v>1</v>
      </c>
      <c r="D342" s="14">
        <v>1</v>
      </c>
      <c r="E342" s="23">
        <v>3</v>
      </c>
    </row>
    <row r="343" spans="1:5" x14ac:dyDescent="0.3">
      <c r="A343" s="178"/>
      <c r="B343" s="13" t="s">
        <v>265</v>
      </c>
      <c r="C343" s="17"/>
      <c r="D343" s="14">
        <v>4</v>
      </c>
      <c r="E343" s="22"/>
    </row>
    <row r="344" spans="1:5" x14ac:dyDescent="0.3">
      <c r="A344" s="179"/>
      <c r="B344" s="13" t="s">
        <v>266</v>
      </c>
      <c r="C344" s="14">
        <v>52</v>
      </c>
      <c r="D344" s="14">
        <v>116</v>
      </c>
      <c r="E344" s="23">
        <v>3</v>
      </c>
    </row>
    <row r="345" spans="1:5" x14ac:dyDescent="0.3">
      <c r="A345" s="177" t="s">
        <v>267</v>
      </c>
      <c r="B345" s="13" t="s">
        <v>268</v>
      </c>
      <c r="C345" s="17"/>
      <c r="D345" s="17"/>
      <c r="E345" s="22"/>
    </row>
    <row r="346" spans="1:5" x14ac:dyDescent="0.3">
      <c r="A346" s="178"/>
      <c r="B346" s="13" t="s">
        <v>269</v>
      </c>
      <c r="C346" s="17"/>
      <c r="D346" s="17"/>
      <c r="E346" s="22"/>
    </row>
    <row r="347" spans="1:5" x14ac:dyDescent="0.3">
      <c r="A347" s="178"/>
      <c r="B347" s="13" t="s">
        <v>270</v>
      </c>
      <c r="C347" s="17"/>
      <c r="D347" s="17"/>
      <c r="E347" s="22"/>
    </row>
    <row r="348" spans="1:5" x14ac:dyDescent="0.3">
      <c r="A348" s="178"/>
      <c r="B348" s="13" t="s">
        <v>271</v>
      </c>
      <c r="C348" s="17"/>
      <c r="D348" s="17"/>
      <c r="E348" s="22"/>
    </row>
    <row r="349" spans="1:5" x14ac:dyDescent="0.3">
      <c r="A349" s="178"/>
      <c r="B349" s="13" t="s">
        <v>272</v>
      </c>
      <c r="C349" s="17"/>
      <c r="D349" s="17"/>
      <c r="E349" s="22"/>
    </row>
    <row r="350" spans="1:5" x14ac:dyDescent="0.3">
      <c r="A350" s="178"/>
      <c r="B350" s="13" t="s">
        <v>273</v>
      </c>
      <c r="C350" s="17"/>
      <c r="D350" s="17"/>
      <c r="E350" s="22"/>
    </row>
    <row r="351" spans="1:5" x14ac:dyDescent="0.3">
      <c r="A351" s="178"/>
      <c r="B351" s="13" t="s">
        <v>274</v>
      </c>
      <c r="C351" s="14">
        <v>1</v>
      </c>
      <c r="D351" s="17"/>
      <c r="E351" s="23">
        <v>1</v>
      </c>
    </row>
    <row r="352" spans="1:5" x14ac:dyDescent="0.3">
      <c r="A352" s="178"/>
      <c r="B352" s="13" t="s">
        <v>275</v>
      </c>
      <c r="C352" s="17"/>
      <c r="D352" s="17"/>
      <c r="E352" s="22"/>
    </row>
    <row r="353" spans="1:5" x14ac:dyDescent="0.3">
      <c r="A353" s="178"/>
      <c r="B353" s="13" t="s">
        <v>276</v>
      </c>
      <c r="C353" s="17"/>
      <c r="D353" s="17"/>
      <c r="E353" s="22"/>
    </row>
    <row r="354" spans="1:5" x14ac:dyDescent="0.3">
      <c r="A354" s="178"/>
      <c r="B354" s="13" t="s">
        <v>277</v>
      </c>
      <c r="C354" s="17"/>
      <c r="D354" s="17"/>
      <c r="E354" s="22"/>
    </row>
    <row r="355" spans="1:5" x14ac:dyDescent="0.3">
      <c r="A355" s="179"/>
      <c r="B355" s="13" t="s">
        <v>278</v>
      </c>
      <c r="C355" s="17"/>
      <c r="D355" s="17"/>
      <c r="E355" s="22"/>
    </row>
    <row r="356" spans="1:5" x14ac:dyDescent="0.3">
      <c r="A356" s="177" t="s">
        <v>279</v>
      </c>
      <c r="B356" s="13" t="s">
        <v>280</v>
      </c>
      <c r="C356" s="14">
        <v>4</v>
      </c>
      <c r="D356" s="14">
        <v>2</v>
      </c>
      <c r="E356" s="22"/>
    </row>
    <row r="357" spans="1:5" x14ac:dyDescent="0.3">
      <c r="A357" s="178"/>
      <c r="B357" s="13" t="s">
        <v>281</v>
      </c>
      <c r="C357" s="17"/>
      <c r="D357" s="17"/>
      <c r="E357" s="22"/>
    </row>
    <row r="358" spans="1:5" x14ac:dyDescent="0.3">
      <c r="A358" s="178"/>
      <c r="B358" s="13" t="s">
        <v>282</v>
      </c>
      <c r="C358" s="17"/>
      <c r="D358" s="17"/>
      <c r="E358" s="22"/>
    </row>
    <row r="359" spans="1:5" x14ac:dyDescent="0.3">
      <c r="A359" s="178"/>
      <c r="B359" s="13" t="s">
        <v>283</v>
      </c>
      <c r="C359" s="17"/>
      <c r="D359" s="17"/>
      <c r="E359" s="22"/>
    </row>
    <row r="360" spans="1:5" x14ac:dyDescent="0.3">
      <c r="A360" s="178"/>
      <c r="B360" s="13" t="s">
        <v>284</v>
      </c>
      <c r="C360" s="17"/>
      <c r="D360" s="17"/>
      <c r="E360" s="22"/>
    </row>
    <row r="361" spans="1:5" x14ac:dyDescent="0.3">
      <c r="A361" s="178"/>
      <c r="B361" s="13" t="s">
        <v>285</v>
      </c>
      <c r="C361" s="14">
        <v>2</v>
      </c>
      <c r="D361" s="14">
        <v>1</v>
      </c>
      <c r="E361" s="22"/>
    </row>
    <row r="362" spans="1:5" x14ac:dyDescent="0.3">
      <c r="A362" s="178"/>
      <c r="B362" s="13" t="s">
        <v>286</v>
      </c>
      <c r="C362" s="17"/>
      <c r="D362" s="17"/>
      <c r="E362" s="22"/>
    </row>
    <row r="363" spans="1:5" x14ac:dyDescent="0.3">
      <c r="A363" s="178"/>
      <c r="B363" s="13" t="s">
        <v>287</v>
      </c>
      <c r="C363" s="17"/>
      <c r="D363" s="17"/>
      <c r="E363" s="22"/>
    </row>
    <row r="364" spans="1:5" x14ac:dyDescent="0.3">
      <c r="A364" s="179"/>
      <c r="B364" s="13" t="s">
        <v>288</v>
      </c>
      <c r="C364" s="17"/>
      <c r="D364" s="17"/>
      <c r="E364" s="22"/>
    </row>
    <row r="365" spans="1:5" x14ac:dyDescent="0.3">
      <c r="A365" s="177" t="s">
        <v>289</v>
      </c>
      <c r="B365" s="13" t="s">
        <v>290</v>
      </c>
      <c r="C365" s="17"/>
      <c r="D365" s="17"/>
      <c r="E365" s="22"/>
    </row>
    <row r="366" spans="1:5" x14ac:dyDescent="0.3">
      <c r="A366" s="178"/>
      <c r="B366" s="13" t="s">
        <v>291</v>
      </c>
      <c r="C366" s="14">
        <v>28</v>
      </c>
      <c r="D366" s="14">
        <v>18</v>
      </c>
      <c r="E366" s="22"/>
    </row>
    <row r="367" spans="1:5" x14ac:dyDescent="0.3">
      <c r="A367" s="178"/>
      <c r="B367" s="13" t="s">
        <v>292</v>
      </c>
      <c r="C367" s="17"/>
      <c r="D367" s="17"/>
      <c r="E367" s="22"/>
    </row>
    <row r="368" spans="1:5" x14ac:dyDescent="0.3">
      <c r="A368" s="178"/>
      <c r="B368" s="13" t="s">
        <v>293</v>
      </c>
      <c r="C368" s="17"/>
      <c r="D368" s="14">
        <v>1</v>
      </c>
      <c r="E368" s="23">
        <v>1</v>
      </c>
    </row>
    <row r="369" spans="1:5" x14ac:dyDescent="0.3">
      <c r="A369" s="178"/>
      <c r="B369" s="13" t="s">
        <v>209</v>
      </c>
      <c r="C369" s="17"/>
      <c r="D369" s="17"/>
      <c r="E369" s="22"/>
    </row>
    <row r="370" spans="1:5" x14ac:dyDescent="0.3">
      <c r="A370" s="178"/>
      <c r="B370" s="13" t="s">
        <v>294</v>
      </c>
      <c r="C370" s="14">
        <v>1</v>
      </c>
      <c r="D370" s="17"/>
      <c r="E370" s="22"/>
    </row>
    <row r="371" spans="1:5" x14ac:dyDescent="0.3">
      <c r="A371" s="178"/>
      <c r="B371" s="13" t="s">
        <v>295</v>
      </c>
      <c r="C371" s="17"/>
      <c r="D371" s="14">
        <v>3</v>
      </c>
      <c r="E371" s="23">
        <v>2</v>
      </c>
    </row>
    <row r="372" spans="1:5" x14ac:dyDescent="0.3">
      <c r="A372" s="178"/>
      <c r="B372" s="13" t="s">
        <v>296</v>
      </c>
      <c r="C372" s="14">
        <v>1</v>
      </c>
      <c r="D372" s="14">
        <v>1</v>
      </c>
      <c r="E372" s="22"/>
    </row>
    <row r="373" spans="1:5" x14ac:dyDescent="0.3">
      <c r="A373" s="178"/>
      <c r="B373" s="13" t="s">
        <v>297</v>
      </c>
      <c r="C373" s="14">
        <v>4</v>
      </c>
      <c r="D373" s="17"/>
      <c r="E373" s="22"/>
    </row>
    <row r="374" spans="1:5" x14ac:dyDescent="0.3">
      <c r="A374" s="178"/>
      <c r="B374" s="13" t="s">
        <v>298</v>
      </c>
      <c r="C374" s="17"/>
      <c r="D374" s="17"/>
      <c r="E374" s="22"/>
    </row>
    <row r="375" spans="1:5" x14ac:dyDescent="0.3">
      <c r="A375" s="178"/>
      <c r="B375" s="13" t="s">
        <v>299</v>
      </c>
      <c r="C375" s="17"/>
      <c r="D375" s="17"/>
      <c r="E375" s="22"/>
    </row>
    <row r="376" spans="1:5" x14ac:dyDescent="0.3">
      <c r="A376" s="178"/>
      <c r="B376" s="13" t="s">
        <v>300</v>
      </c>
      <c r="C376" s="17"/>
      <c r="D376" s="17"/>
      <c r="E376" s="22"/>
    </row>
    <row r="377" spans="1:5" x14ac:dyDescent="0.3">
      <c r="A377" s="179"/>
      <c r="B377" s="13" t="s">
        <v>301</v>
      </c>
      <c r="C377" s="17"/>
      <c r="D377" s="17"/>
      <c r="E377" s="22"/>
    </row>
  </sheetData>
  <sheetProtection algorithmName="SHA-512" hashValue="m6gYtCgG/6Jqpi1ZxgbIRsXtxhUroghW8Nx2Y1hSQptY1+O8ld40Xz2i4InVrEHb6gUz/MGXJvKnmWBfTcqohA==" saltValue="BVx6txzPLTSwnQJNNR6QJg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3FC1-4924-4DA6-AE00-0D5AC726D80C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441406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441406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44140625" style="135" customWidth="1"/>
    <col min="26" max="26" width="2.6640625" style="135" customWidth="1"/>
    <col min="27" max="16384" width="11.44140625" style="99"/>
  </cols>
  <sheetData>
    <row r="1" spans="1:26" x14ac:dyDescent="0.25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5Jio8Wnmcr8JDdCIUvnx6xiSNHqQhzWfP7FdP4IF78/SQTNDF3HqsRVLSe+nCz6JPiCM8yzoC35yDVQpvN58Zg==" saltValue="IjGkdpyljdpZ3Fp/YqX2O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A082B-34EA-4FB4-9A55-D892FF2D563C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4" width="11.44140625" style="135"/>
    <col min="15" max="15" width="54.33203125" style="135" customWidth="1"/>
    <col min="16" max="16" width="2.6640625" style="135" customWidth="1"/>
    <col min="17" max="17" width="7.88671875" style="135" customWidth="1"/>
    <col min="18" max="19" width="11.44140625" style="135"/>
    <col min="20" max="20" width="54.33203125" style="135" customWidth="1"/>
    <col min="21" max="21" width="2.6640625" style="135" customWidth="1"/>
    <col min="22" max="22" width="7.88671875" style="135" customWidth="1"/>
    <col min="23" max="24" width="11.44140625" style="135"/>
    <col min="25" max="25" width="54.33203125" style="135" customWidth="1"/>
    <col min="26" max="26" width="2.6640625" style="135" customWidth="1"/>
    <col min="27" max="27" width="7.88671875" style="135" customWidth="1"/>
    <col min="28" max="29" width="11.44140625" style="135"/>
    <col min="30" max="30" width="54.33203125" style="135" customWidth="1"/>
    <col min="31" max="31" width="2.6640625" style="135" customWidth="1"/>
    <col min="32" max="32" width="7.88671875" style="135" customWidth="1"/>
    <col min="33" max="34" width="11.44140625" style="135"/>
    <col min="35" max="35" width="54.33203125" style="135" customWidth="1"/>
    <col min="36" max="36" width="2.6640625" style="135" customWidth="1"/>
    <col min="37" max="37" width="7.88671875" style="135" customWidth="1"/>
    <col min="38" max="39" width="11.44140625" style="135"/>
    <col min="40" max="40" width="54.33203125" style="135" customWidth="1"/>
    <col min="41" max="41" width="2.6640625" style="135" customWidth="1"/>
    <col min="42" max="42" width="7.88671875" style="135" customWidth="1"/>
    <col min="43" max="44" width="11.44140625" style="135"/>
    <col min="45" max="45" width="54.33203125" style="135" customWidth="1"/>
    <col min="46" max="46" width="2.6640625" style="135" customWidth="1"/>
    <col min="47" max="47" width="7.88671875" style="135" customWidth="1"/>
    <col min="48" max="49" width="11.44140625" style="135"/>
    <col min="50" max="50" width="54.33203125" style="135" customWidth="1"/>
    <col min="51" max="51" width="2.6640625" style="135" customWidth="1"/>
    <col min="52" max="52" width="7.88671875" style="135" customWidth="1"/>
    <col min="53" max="54" width="11.44140625" style="135"/>
    <col min="55" max="55" width="54.33203125" style="135" customWidth="1"/>
    <col min="56" max="56" width="2.6640625" style="135" customWidth="1"/>
    <col min="57" max="57" width="7.88671875" style="135" customWidth="1"/>
    <col min="58" max="59" width="11.44140625" style="135"/>
    <col min="60" max="60" width="54.33203125" style="135" customWidth="1"/>
    <col min="61" max="61" width="2.6640625" style="135" customWidth="1"/>
    <col min="62" max="16384" width="11.44140625" style="99"/>
  </cols>
  <sheetData>
    <row r="1" spans="1:61" x14ac:dyDescent="0.25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5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3" customFormat="1" ht="12.75" customHeight="1" x14ac:dyDescent="0.25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5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sIrAxEpLTUke/4H5NYmCyvhkB3JigiR7x54M/tEv+ewQ9H53sO3tAOFUdAPNdEqC1C0hy2bVQt+OUFdquBD1fQ==" saltValue="fKEW7H4N4V0bFdbmi77kz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5487-33FF-4669-B1A5-F097A01CEDC1}">
  <dimension ref="A1:Z25"/>
  <sheetViews>
    <sheetView showGridLines="0" workbookViewId="0"/>
  </sheetViews>
  <sheetFormatPr baseColWidth="10" defaultColWidth="11.44140625" defaultRowHeight="13.2" x14ac:dyDescent="0.25"/>
  <cols>
    <col min="1" max="1" width="2.21875" style="135" customWidth="1"/>
    <col min="2" max="2" width="4.44140625" style="135" customWidth="1"/>
    <col min="3" max="4" width="11.44140625" style="135"/>
    <col min="5" max="5" width="52.88671875" style="135" customWidth="1"/>
    <col min="6" max="6" width="2.6640625" style="135" customWidth="1"/>
    <col min="7" max="7" width="7.88671875" style="135" customWidth="1"/>
    <col min="8" max="9" width="11.44140625" style="135"/>
    <col min="10" max="10" width="54.33203125" style="135" customWidth="1"/>
    <col min="11" max="11" width="2.6640625" style="135" customWidth="1"/>
    <col min="12" max="12" width="7.88671875" style="135" customWidth="1"/>
    <col min="13" max="17" width="11.44140625" style="135"/>
    <col min="18" max="18" width="11.44140625" style="83"/>
    <col min="19" max="19" width="2.6640625" style="135" customWidth="1"/>
    <col min="20" max="20" width="7.88671875" style="135" customWidth="1"/>
    <col min="21" max="25" width="11.44140625" style="135"/>
    <col min="26" max="16384" width="11.44140625" style="83"/>
  </cols>
  <sheetData>
    <row r="1" spans="1:26" x14ac:dyDescent="0.25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5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5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5">
      <c r="M6" s="168">
        <f>DatosMedioAmbiente!C53</f>
        <v>1</v>
      </c>
      <c r="N6" s="168">
        <f>DatosMedioAmbiente!C55</f>
        <v>1</v>
      </c>
      <c r="O6" s="168">
        <f>DatosMedioAmbiente!C57</f>
        <v>2</v>
      </c>
      <c r="P6" s="168">
        <f>DatosMedioAmbiente!C59</f>
        <v>7</v>
      </c>
      <c r="Q6" s="168">
        <f>DatosMedioAmbiente!C61</f>
        <v>4</v>
      </c>
      <c r="R6" s="168">
        <f>DatosMedioAmbiente!C63</f>
        <v>5</v>
      </c>
      <c r="S6" s="166"/>
      <c r="U6" s="169">
        <f>DatosMedioAmbiente!C54</f>
        <v>0</v>
      </c>
      <c r="V6" s="169">
        <f>DatosMedioAmbiente!C56</f>
        <v>1</v>
      </c>
      <c r="W6" s="169">
        <f>DatosMedioAmbiente!C58</f>
        <v>1</v>
      </c>
      <c r="X6" s="169">
        <f>DatosMedioAmbiente!C60</f>
        <v>1</v>
      </c>
      <c r="Y6" s="169">
        <f>DatosMedioAmbiente!C62</f>
        <v>1</v>
      </c>
      <c r="Z6" s="169">
        <f>DatosMedioAmbiente!C64</f>
        <v>4</v>
      </c>
    </row>
    <row r="25" spans="1:20" s="83" customFormat="1" ht="15.6" x14ac:dyDescent="0.3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MDgeyChgo+C+w9xVdguy4JSQ6nUQzW/eWUh0SIPNkhk2lXk5yqB1ioOVkh/+2RR2rEUsihGMaqF9zJsZbgvjVA==" saltValue="0UkUaVSlsTL4TXBDFUgV/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83464-E546-4546-93B2-ECEC08C116D0}">
  <dimension ref="A1:BI17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3" customWidth="1"/>
    <col min="19" max="20" width="25.109375" style="83" customWidth="1"/>
    <col min="21" max="21" width="14.44140625" style="83" customWidth="1"/>
    <col min="22" max="22" width="20.44140625" style="83" customWidth="1"/>
    <col min="23" max="23" width="16.6640625" style="83" customWidth="1"/>
    <col min="24" max="24" width="5.33203125" style="83" customWidth="1"/>
    <col min="25" max="25" width="4" style="83" customWidth="1"/>
    <col min="26" max="26" width="13.6640625" style="83" customWidth="1"/>
    <col min="27" max="27" width="22.109375" style="83" customWidth="1"/>
    <col min="28" max="16384" width="11.5546875" style="83"/>
  </cols>
  <sheetData>
    <row r="1" spans="1:61" s="96" customFormat="1" ht="92.4" x14ac:dyDescent="0.3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5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1321</v>
      </c>
      <c r="G2" s="83" t="s">
        <v>1348</v>
      </c>
      <c r="H2" s="83" t="s">
        <v>1348</v>
      </c>
      <c r="I2" s="83" t="s">
        <v>1319</v>
      </c>
      <c r="J2" s="83" t="s">
        <v>1319</v>
      </c>
      <c r="K2" s="83" t="s">
        <v>1319</v>
      </c>
      <c r="L2" s="83" t="s">
        <v>1319</v>
      </c>
      <c r="M2" s="83" t="s">
        <v>1319</v>
      </c>
      <c r="N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1131</v>
      </c>
      <c r="AB2" s="83" t="s">
        <v>1131</v>
      </c>
      <c r="AD2" s="83" t="s">
        <v>647</v>
      </c>
      <c r="AE2" s="83" t="s">
        <v>1184</v>
      </c>
      <c r="AF2" s="83" t="s">
        <v>1087</v>
      </c>
      <c r="AI2" s="83" t="s">
        <v>232</v>
      </c>
      <c r="AL2" s="83" t="s">
        <v>647</v>
      </c>
      <c r="AM2" s="83" t="s">
        <v>647</v>
      </c>
      <c r="AN2" s="83" t="s">
        <v>647</v>
      </c>
      <c r="AO2" s="83" t="s">
        <v>647</v>
      </c>
      <c r="AP2" s="83" t="s">
        <v>651</v>
      </c>
      <c r="AQ2" s="83" t="s">
        <v>657</v>
      </c>
      <c r="AT2" s="83" t="s">
        <v>657</v>
      </c>
      <c r="AU2" s="83" t="s">
        <v>651</v>
      </c>
      <c r="AV2" s="83" t="s">
        <v>647</v>
      </c>
      <c r="AW2" s="83" t="s">
        <v>1184</v>
      </c>
      <c r="AX2" s="83" t="s">
        <v>1185</v>
      </c>
      <c r="AY2" s="83" t="s">
        <v>20</v>
      </c>
      <c r="AZ2" s="83" t="s">
        <v>1009</v>
      </c>
      <c r="BA2" s="83" t="s">
        <v>1494</v>
      </c>
      <c r="BB2" s="83" t="s">
        <v>1001</v>
      </c>
      <c r="BC2" s="83" t="s">
        <v>980</v>
      </c>
      <c r="BD2" s="83" t="s">
        <v>960</v>
      </c>
      <c r="BE2" s="83" t="s">
        <v>1357</v>
      </c>
      <c r="BG2" s="83" t="s">
        <v>104</v>
      </c>
      <c r="BH2" s="83" t="s">
        <v>1143</v>
      </c>
      <c r="BI2" s="83" t="s">
        <v>1148</v>
      </c>
    </row>
    <row r="3" spans="1:61" x14ac:dyDescent="0.25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F3" s="83" t="s">
        <v>1323</v>
      </c>
      <c r="G3" s="83" t="s">
        <v>1320</v>
      </c>
      <c r="H3" s="83" t="s">
        <v>1320</v>
      </c>
      <c r="I3" s="83" t="s">
        <v>1320</v>
      </c>
      <c r="J3" s="83" t="s">
        <v>1321</v>
      </c>
      <c r="K3" s="83" t="s">
        <v>1320</v>
      </c>
      <c r="L3" s="83" t="s">
        <v>1320</v>
      </c>
      <c r="M3" s="83" t="s">
        <v>1320</v>
      </c>
      <c r="N3" s="83" t="s">
        <v>1320</v>
      </c>
      <c r="O3" s="83" t="s">
        <v>1320</v>
      </c>
      <c r="P3" s="83" t="s">
        <v>1321</v>
      </c>
      <c r="Q3" s="83" t="s">
        <v>1321</v>
      </c>
      <c r="R3" s="83" t="s">
        <v>1041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1132</v>
      </c>
      <c r="AB3" s="83" t="s">
        <v>1132</v>
      </c>
      <c r="AD3" s="83" t="s">
        <v>649</v>
      </c>
      <c r="AE3" s="83" t="s">
        <v>1185</v>
      </c>
      <c r="AF3" s="83" t="s">
        <v>1194</v>
      </c>
      <c r="AI3" s="83" t="s">
        <v>238</v>
      </c>
      <c r="AL3" s="83" t="s">
        <v>649</v>
      </c>
      <c r="AM3" s="83" t="s">
        <v>649</v>
      </c>
      <c r="AN3" s="83" t="s">
        <v>649</v>
      </c>
      <c r="AO3" s="83" t="s">
        <v>649</v>
      </c>
      <c r="AP3" s="83" t="s">
        <v>657</v>
      </c>
      <c r="AV3" s="83" t="s">
        <v>649</v>
      </c>
      <c r="AW3" s="83" t="s">
        <v>1185</v>
      </c>
      <c r="AX3" s="83" t="s">
        <v>1186</v>
      </c>
      <c r="AY3" s="83" t="s">
        <v>1004</v>
      </c>
      <c r="AZ3" s="83" t="s">
        <v>1010</v>
      </c>
      <c r="BA3" s="83" t="s">
        <v>1495</v>
      </c>
      <c r="BD3" s="83" t="s">
        <v>334</v>
      </c>
      <c r="BE3" s="83" t="s">
        <v>1358</v>
      </c>
      <c r="BG3" s="83" t="s">
        <v>114</v>
      </c>
    </row>
    <row r="4" spans="1:61" x14ac:dyDescent="0.25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F4" s="83" t="s">
        <v>975</v>
      </c>
      <c r="G4" s="83" t="s">
        <v>1321</v>
      </c>
      <c r="H4" s="83" t="s">
        <v>1321</v>
      </c>
      <c r="I4" s="83" t="s">
        <v>1321</v>
      </c>
      <c r="J4" s="83" t="s">
        <v>1323</v>
      </c>
      <c r="K4" s="83" t="s">
        <v>1321</v>
      </c>
      <c r="L4" s="83" t="s">
        <v>1321</v>
      </c>
      <c r="M4" s="83" t="s">
        <v>1321</v>
      </c>
      <c r="N4" s="83" t="s">
        <v>1321</v>
      </c>
      <c r="O4" s="83" t="s">
        <v>1321</v>
      </c>
      <c r="P4" s="83" t="s">
        <v>1368</v>
      </c>
      <c r="Q4" s="83" t="s">
        <v>1368</v>
      </c>
      <c r="R4" s="83" t="s">
        <v>1042</v>
      </c>
      <c r="S4" s="83" t="s">
        <v>1368</v>
      </c>
      <c r="T4" s="83" t="s">
        <v>1368</v>
      </c>
      <c r="V4" s="83" t="s">
        <v>31</v>
      </c>
      <c r="W4" s="83" t="s">
        <v>1463</v>
      </c>
      <c r="AA4" s="83" t="s">
        <v>1133</v>
      </c>
      <c r="AB4" s="83" t="s">
        <v>1137</v>
      </c>
      <c r="AD4" s="83" t="s">
        <v>651</v>
      </c>
      <c r="AE4" s="83" t="s">
        <v>1186</v>
      </c>
      <c r="AF4" s="83" t="s">
        <v>1127</v>
      </c>
      <c r="AI4" s="83" t="s">
        <v>241</v>
      </c>
      <c r="AL4" s="83" t="s">
        <v>651</v>
      </c>
      <c r="AM4" s="83" t="s">
        <v>651</v>
      </c>
      <c r="AN4" s="83" t="s">
        <v>651</v>
      </c>
      <c r="AO4" s="83" t="s">
        <v>651</v>
      </c>
      <c r="AV4" s="83" t="s">
        <v>651</v>
      </c>
      <c r="AW4" s="83" t="s">
        <v>1186</v>
      </c>
      <c r="AX4" s="83" t="s">
        <v>1187</v>
      </c>
      <c r="AY4" s="83" t="s">
        <v>1005</v>
      </c>
      <c r="AZ4" s="83" t="s">
        <v>1011</v>
      </c>
      <c r="BD4" s="83" t="s">
        <v>961</v>
      </c>
      <c r="BE4" s="83" t="s">
        <v>1359</v>
      </c>
    </row>
    <row r="5" spans="1:61" x14ac:dyDescent="0.25">
      <c r="A5" s="83" t="s">
        <v>1031</v>
      </c>
      <c r="B5" s="83" t="s">
        <v>109</v>
      </c>
      <c r="C5" s="83" t="s">
        <v>174</v>
      </c>
      <c r="D5" s="83" t="s">
        <v>1323</v>
      </c>
      <c r="E5" s="83" t="s">
        <v>1323</v>
      </c>
      <c r="F5" s="83" t="s">
        <v>1354</v>
      </c>
      <c r="G5" s="83" t="s">
        <v>1323</v>
      </c>
      <c r="H5" s="83" t="s">
        <v>1323</v>
      </c>
      <c r="I5" s="83" t="s">
        <v>1323</v>
      </c>
      <c r="J5" s="83" t="s">
        <v>1327</v>
      </c>
      <c r="K5" s="83" t="s">
        <v>1323</v>
      </c>
      <c r="L5" s="83" t="s">
        <v>1323</v>
      </c>
      <c r="M5" s="83" t="s">
        <v>1325</v>
      </c>
      <c r="N5" s="83" t="s">
        <v>1323</v>
      </c>
      <c r="O5" s="83" t="s">
        <v>1323</v>
      </c>
      <c r="P5" s="83" t="s">
        <v>1369</v>
      </c>
      <c r="Q5" s="83" t="s">
        <v>1371</v>
      </c>
      <c r="R5" s="83" t="s">
        <v>1043</v>
      </c>
      <c r="S5" s="83" t="s">
        <v>1369</v>
      </c>
      <c r="T5" s="83" t="s">
        <v>1369</v>
      </c>
      <c r="V5" s="83" t="s">
        <v>32</v>
      </c>
      <c r="AA5" s="83" t="s">
        <v>1135</v>
      </c>
      <c r="AD5" s="83" t="s">
        <v>653</v>
      </c>
      <c r="AE5" s="83" t="s">
        <v>1187</v>
      </c>
      <c r="AF5" s="83" t="s">
        <v>1195</v>
      </c>
      <c r="AI5" s="83" t="s">
        <v>111</v>
      </c>
      <c r="AL5" s="83" t="s">
        <v>653</v>
      </c>
      <c r="AM5" s="83" t="s">
        <v>655</v>
      </c>
      <c r="AN5" s="83" t="s">
        <v>653</v>
      </c>
      <c r="AO5" s="83" t="s">
        <v>653</v>
      </c>
      <c r="AV5" s="83" t="s">
        <v>653</v>
      </c>
      <c r="AW5" s="83" t="s">
        <v>1187</v>
      </c>
      <c r="AX5" s="83" t="s">
        <v>615</v>
      </c>
      <c r="AY5" s="83" t="s">
        <v>1006</v>
      </c>
      <c r="AZ5" s="83" t="s">
        <v>1012</v>
      </c>
      <c r="BD5" s="83" t="s">
        <v>962</v>
      </c>
      <c r="BE5" s="83" t="s">
        <v>1362</v>
      </c>
    </row>
    <row r="6" spans="1:61" x14ac:dyDescent="0.25">
      <c r="A6" s="83" t="s">
        <v>1457</v>
      </c>
      <c r="B6" s="83" t="s">
        <v>110</v>
      </c>
      <c r="C6" s="83" t="s">
        <v>1439</v>
      </c>
      <c r="D6" s="83" t="s">
        <v>1325</v>
      </c>
      <c r="E6" s="83" t="s">
        <v>1324</v>
      </c>
      <c r="F6" s="83" t="s">
        <v>1184</v>
      </c>
      <c r="G6" s="83" t="s">
        <v>975</v>
      </c>
      <c r="H6" s="83" t="s">
        <v>975</v>
      </c>
      <c r="I6" s="83" t="s">
        <v>1327</v>
      </c>
      <c r="J6" s="83" t="s">
        <v>975</v>
      </c>
      <c r="K6" s="83" t="s">
        <v>1325</v>
      </c>
      <c r="L6" s="83" t="s">
        <v>1324</v>
      </c>
      <c r="M6" s="83" t="s">
        <v>975</v>
      </c>
      <c r="N6" s="83" t="s">
        <v>1325</v>
      </c>
      <c r="O6" s="83" t="s">
        <v>1327</v>
      </c>
      <c r="P6" s="83" t="s">
        <v>1370</v>
      </c>
      <c r="R6" s="83" t="s">
        <v>1044</v>
      </c>
      <c r="S6" s="83" t="s">
        <v>1370</v>
      </c>
      <c r="T6" s="83" t="s">
        <v>1370</v>
      </c>
      <c r="V6" s="83" t="s">
        <v>33</v>
      </c>
      <c r="AD6" s="83" t="s">
        <v>655</v>
      </c>
      <c r="AE6" s="83" t="s">
        <v>615</v>
      </c>
      <c r="AL6" s="83" t="s">
        <v>655</v>
      </c>
      <c r="AM6" s="83" t="s">
        <v>657</v>
      </c>
      <c r="AN6" s="83" t="s">
        <v>655</v>
      </c>
      <c r="AO6" s="83" t="s">
        <v>655</v>
      </c>
      <c r="AV6" s="83" t="s">
        <v>655</v>
      </c>
      <c r="AW6" s="83" t="s">
        <v>615</v>
      </c>
      <c r="AX6" s="83" t="s">
        <v>1188</v>
      </c>
      <c r="AY6" s="83" t="s">
        <v>1007</v>
      </c>
      <c r="AZ6" s="83" t="s">
        <v>1007</v>
      </c>
      <c r="BD6" s="83" t="s">
        <v>963</v>
      </c>
    </row>
    <row r="7" spans="1:61" x14ac:dyDescent="0.25">
      <c r="B7" s="83" t="s">
        <v>111</v>
      </c>
      <c r="C7" s="83" t="s">
        <v>1441</v>
      </c>
      <c r="D7" s="83" t="s">
        <v>1327</v>
      </c>
      <c r="E7" s="83" t="s">
        <v>1325</v>
      </c>
      <c r="F7" s="83" t="s">
        <v>1335</v>
      </c>
      <c r="G7" s="83" t="s">
        <v>1334</v>
      </c>
      <c r="H7" s="83" t="s">
        <v>1333</v>
      </c>
      <c r="I7" s="83" t="s">
        <v>975</v>
      </c>
      <c r="J7" s="83" t="s">
        <v>1333</v>
      </c>
      <c r="K7" s="83" t="s">
        <v>975</v>
      </c>
      <c r="L7" s="83" t="s">
        <v>1325</v>
      </c>
      <c r="M7" s="83" t="s">
        <v>1333</v>
      </c>
      <c r="N7" s="83" t="s">
        <v>975</v>
      </c>
      <c r="O7" s="83" t="s">
        <v>975</v>
      </c>
      <c r="P7" s="83" t="s">
        <v>1371</v>
      </c>
      <c r="R7" s="83" t="s">
        <v>1045</v>
      </c>
      <c r="S7" s="83" t="s">
        <v>1371</v>
      </c>
      <c r="T7" s="83" t="s">
        <v>1371</v>
      </c>
      <c r="AD7" s="83" t="s">
        <v>657</v>
      </c>
      <c r="AE7" s="83" t="s">
        <v>1188</v>
      </c>
      <c r="AL7" s="83" t="s">
        <v>657</v>
      </c>
      <c r="AN7" s="83" t="s">
        <v>657</v>
      </c>
      <c r="AO7" s="83" t="s">
        <v>657</v>
      </c>
      <c r="AV7" s="83" t="s">
        <v>657</v>
      </c>
      <c r="AW7" s="83" t="s">
        <v>1188</v>
      </c>
      <c r="BD7" s="83" t="s">
        <v>964</v>
      </c>
    </row>
    <row r="8" spans="1:61" x14ac:dyDescent="0.25">
      <c r="C8" s="83" t="s">
        <v>209</v>
      </c>
      <c r="D8" s="83" t="s">
        <v>975</v>
      </c>
      <c r="E8" s="83" t="s">
        <v>1326</v>
      </c>
      <c r="F8" s="83" t="s">
        <v>1336</v>
      </c>
      <c r="G8" s="83" t="s">
        <v>1337</v>
      </c>
      <c r="H8" s="83" t="s">
        <v>1334</v>
      </c>
      <c r="I8" s="83" t="s">
        <v>1333</v>
      </c>
      <c r="J8" s="83" t="s">
        <v>1334</v>
      </c>
      <c r="K8" s="83" t="s">
        <v>1332</v>
      </c>
      <c r="L8" s="83" t="s">
        <v>1326</v>
      </c>
      <c r="M8" s="83" t="s">
        <v>1335</v>
      </c>
      <c r="N8" s="83" t="s">
        <v>1337</v>
      </c>
      <c r="O8" s="83" t="s">
        <v>1333</v>
      </c>
      <c r="R8" s="83" t="s">
        <v>1047</v>
      </c>
      <c r="AD8" s="83" t="s">
        <v>659</v>
      </c>
      <c r="AL8" s="83" t="s">
        <v>659</v>
      </c>
      <c r="AN8" s="83" t="s">
        <v>659</v>
      </c>
      <c r="AO8" s="83" t="s">
        <v>659</v>
      </c>
      <c r="BD8" s="83" t="s">
        <v>965</v>
      </c>
    </row>
    <row r="9" spans="1:61" x14ac:dyDescent="0.25">
      <c r="C9" s="83" t="s">
        <v>1442</v>
      </c>
      <c r="D9" s="83" t="s">
        <v>1333</v>
      </c>
      <c r="E9" s="83" t="s">
        <v>975</v>
      </c>
      <c r="F9" s="83" t="s">
        <v>111</v>
      </c>
      <c r="G9" s="83" t="s">
        <v>1339</v>
      </c>
      <c r="H9" s="83" t="s">
        <v>1335</v>
      </c>
      <c r="I9" s="83" t="s">
        <v>1334</v>
      </c>
      <c r="J9" s="83" t="s">
        <v>1335</v>
      </c>
      <c r="K9" s="83" t="s">
        <v>1333</v>
      </c>
      <c r="L9" s="83" t="s">
        <v>975</v>
      </c>
      <c r="M9" s="83" t="s">
        <v>1336</v>
      </c>
      <c r="N9" s="83" t="s">
        <v>1339</v>
      </c>
      <c r="O9" s="83" t="s">
        <v>1334</v>
      </c>
      <c r="R9" s="83" t="s">
        <v>1049</v>
      </c>
      <c r="BD9" s="83" t="s">
        <v>518</v>
      </c>
    </row>
    <row r="10" spans="1:61" x14ac:dyDescent="0.25">
      <c r="C10" s="83" t="s">
        <v>289</v>
      </c>
      <c r="D10" s="83" t="s">
        <v>1334</v>
      </c>
      <c r="E10" s="83" t="s">
        <v>1332</v>
      </c>
      <c r="G10" s="83" t="s">
        <v>111</v>
      </c>
      <c r="H10" s="83" t="s">
        <v>1337</v>
      </c>
      <c r="I10" s="83" t="s">
        <v>1335</v>
      </c>
      <c r="J10" s="83" t="s">
        <v>1337</v>
      </c>
      <c r="K10" s="83" t="s">
        <v>1334</v>
      </c>
      <c r="L10" s="83" t="s">
        <v>1332</v>
      </c>
      <c r="M10" s="83" t="s">
        <v>1337</v>
      </c>
      <c r="O10" s="83" t="s">
        <v>1335</v>
      </c>
      <c r="BD10" s="83" t="s">
        <v>966</v>
      </c>
    </row>
    <row r="11" spans="1:61" x14ac:dyDescent="0.25">
      <c r="D11" s="83" t="s">
        <v>1335</v>
      </c>
      <c r="E11" s="83" t="s">
        <v>1333</v>
      </c>
      <c r="H11" s="83" t="s">
        <v>1339</v>
      </c>
      <c r="I11" s="83" t="s">
        <v>1337</v>
      </c>
      <c r="J11" s="83" t="s">
        <v>1339</v>
      </c>
      <c r="K11" s="83" t="s">
        <v>1335</v>
      </c>
      <c r="L11" s="83" t="s">
        <v>1333</v>
      </c>
      <c r="M11" s="83" t="s">
        <v>1339</v>
      </c>
      <c r="O11" s="83" t="s">
        <v>1337</v>
      </c>
      <c r="BD11" s="83" t="s">
        <v>651</v>
      </c>
    </row>
    <row r="12" spans="1:61" x14ac:dyDescent="0.25">
      <c r="D12" s="83" t="s">
        <v>1337</v>
      </c>
      <c r="E12" s="83" t="s">
        <v>1334</v>
      </c>
      <c r="H12" s="83" t="s">
        <v>111</v>
      </c>
      <c r="I12" s="83" t="s">
        <v>1339</v>
      </c>
      <c r="J12" s="83" t="s">
        <v>111</v>
      </c>
      <c r="K12" s="83" t="s">
        <v>1337</v>
      </c>
      <c r="L12" s="83" t="s">
        <v>1334</v>
      </c>
      <c r="O12" s="83" t="s">
        <v>1339</v>
      </c>
      <c r="BD12" s="83" t="s">
        <v>968</v>
      </c>
    </row>
    <row r="13" spans="1:61" x14ac:dyDescent="0.25">
      <c r="D13" s="83" t="s">
        <v>1339</v>
      </c>
      <c r="E13" s="83" t="s">
        <v>1335</v>
      </c>
      <c r="I13" s="83" t="s">
        <v>1343</v>
      </c>
      <c r="K13" s="83" t="s">
        <v>1339</v>
      </c>
      <c r="L13" s="83" t="s">
        <v>1335</v>
      </c>
      <c r="O13" s="83" t="s">
        <v>111</v>
      </c>
      <c r="BD13" s="83" t="s">
        <v>969</v>
      </c>
    </row>
    <row r="14" spans="1:61" x14ac:dyDescent="0.25">
      <c r="D14" s="83" t="s">
        <v>1343</v>
      </c>
      <c r="E14" s="83" t="s">
        <v>1337</v>
      </c>
      <c r="I14" s="83" t="s">
        <v>111</v>
      </c>
      <c r="L14" s="83" t="s">
        <v>1337</v>
      </c>
      <c r="BD14" s="83" t="s">
        <v>970</v>
      </c>
    </row>
    <row r="15" spans="1:61" x14ac:dyDescent="0.25">
      <c r="D15" s="83" t="s">
        <v>111</v>
      </c>
      <c r="E15" s="83" t="s">
        <v>1339</v>
      </c>
      <c r="L15" s="83" t="s">
        <v>1339</v>
      </c>
      <c r="BD15" s="83" t="s">
        <v>111</v>
      </c>
    </row>
    <row r="16" spans="1:61" x14ac:dyDescent="0.25">
      <c r="E16" s="83" t="s">
        <v>1344</v>
      </c>
      <c r="L16" s="83" t="s">
        <v>1344</v>
      </c>
      <c r="BD16" s="83" t="s">
        <v>972</v>
      </c>
    </row>
    <row r="17" spans="56:56" x14ac:dyDescent="0.25">
      <c r="BD17" s="83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F2D51A-3A99-4A20-A469-FB76948686C5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SUM(DatosViolenciaGénero!C63:C69)</f>
        <v>2308</v>
      </c>
      <c r="D4" s="91">
        <f>SUM(DatosViolenciaGénero!D63:D69)</f>
        <v>771</v>
      </c>
    </row>
    <row r="5" spans="2:4" x14ac:dyDescent="0.25">
      <c r="B5" s="90" t="s">
        <v>1321</v>
      </c>
      <c r="C5" s="91">
        <f>SUM(DatosViolenciaGénero!C70:C73)</f>
        <v>678</v>
      </c>
      <c r="D5" s="91">
        <f>SUM(DatosViolenciaGénero!D70:D73)</f>
        <v>374</v>
      </c>
    </row>
    <row r="6" spans="2:4" ht="12.75" customHeight="1" x14ac:dyDescent="0.25">
      <c r="B6" s="90" t="s">
        <v>1367</v>
      </c>
      <c r="C6" s="91">
        <f>DatosViolenciaGénero!C74</f>
        <v>0</v>
      </c>
      <c r="D6" s="91">
        <f>DatosViolenciaGénero!D74</f>
        <v>0</v>
      </c>
    </row>
    <row r="7" spans="2:4" ht="12.75" customHeight="1" x14ac:dyDescent="0.25">
      <c r="B7" s="90" t="s">
        <v>1368</v>
      </c>
      <c r="C7" s="91">
        <f>SUM(DatosViolenciaGénero!C75:C77)</f>
        <v>105</v>
      </c>
      <c r="D7" s="91">
        <f>SUM(DatosViolenciaGénero!D75:D77)</f>
        <v>7</v>
      </c>
    </row>
    <row r="8" spans="2:4" ht="12.75" customHeight="1" x14ac:dyDescent="0.25">
      <c r="B8" s="90" t="s">
        <v>1369</v>
      </c>
      <c r="C8" s="91">
        <f>DatosViolenciaGénero!C81</f>
        <v>12</v>
      </c>
      <c r="D8" s="91">
        <f>DatosViolenciaGénero!D81</f>
        <v>6</v>
      </c>
    </row>
    <row r="9" spans="2:4" ht="12.75" customHeight="1" x14ac:dyDescent="0.25">
      <c r="B9" s="90" t="s">
        <v>1370</v>
      </c>
      <c r="C9" s="91">
        <f>DatosViolenciaGénero!C78</f>
        <v>17</v>
      </c>
      <c r="D9" s="91">
        <f>DatosViolenciaGénero!D78</f>
        <v>3</v>
      </c>
    </row>
    <row r="10" spans="2:4" ht="12.75" customHeight="1" x14ac:dyDescent="0.25">
      <c r="B10" s="90" t="s">
        <v>1371</v>
      </c>
      <c r="C10" s="91">
        <f>SUM(DatosViolenciaGénero!C79:C80)</f>
        <v>628</v>
      </c>
      <c r="D10" s="91">
        <f>SUM(DatosViolenciaGénero!D79:D80)</f>
        <v>370</v>
      </c>
    </row>
    <row r="14" spans="2:4" ht="12.9" customHeight="1" thickTop="1" thickBot="1" x14ac:dyDescent="0.3">
      <c r="B14" s="211" t="s">
        <v>1375</v>
      </c>
      <c r="C14" s="211"/>
    </row>
    <row r="15" spans="2:4" ht="13.8" thickTop="1" x14ac:dyDescent="0.25">
      <c r="B15" s="92" t="s">
        <v>1373</v>
      </c>
      <c r="C15" s="93">
        <f>DatosViolenciaGénero!C38</f>
        <v>84</v>
      </c>
    </row>
    <row r="16" spans="2:4" ht="13.8" thickBot="1" x14ac:dyDescent="0.3">
      <c r="B16" s="94" t="s">
        <v>1374</v>
      </c>
      <c r="C16" s="95">
        <f>DatosViolenciaGénero!C39</f>
        <v>328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84C68-8B71-4384-B3E3-A39815878867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9"/>
    <col min="2" max="2" width="27.6640625" style="89" customWidth="1"/>
    <col min="3" max="16384" width="11.44140625" style="89"/>
  </cols>
  <sheetData>
    <row r="3" spans="2:4" x14ac:dyDescent="0.25">
      <c r="B3" s="87"/>
      <c r="C3" s="88" t="s">
        <v>104</v>
      </c>
      <c r="D3" s="88" t="s">
        <v>1062</v>
      </c>
    </row>
    <row r="4" spans="2:4" ht="12.75" customHeight="1" x14ac:dyDescent="0.25">
      <c r="B4" s="90" t="s">
        <v>1366</v>
      </c>
      <c r="C4" s="91">
        <f>SUM(DatosViolenciaDoméstica!C48:C54)</f>
        <v>600</v>
      </c>
      <c r="D4" s="91">
        <f>SUM(DatosViolenciaDoméstica!D48:D54)</f>
        <v>194</v>
      </c>
    </row>
    <row r="5" spans="2:4" x14ac:dyDescent="0.25">
      <c r="B5" s="90" t="s">
        <v>1321</v>
      </c>
      <c r="C5" s="91">
        <f>SUM(DatosViolenciaDoméstica!C55:C58)</f>
        <v>128</v>
      </c>
      <c r="D5" s="91">
        <f>SUM(DatosViolenciaDoméstica!D55:D58)</f>
        <v>45</v>
      </c>
    </row>
    <row r="6" spans="2:4" ht="12.75" customHeight="1" x14ac:dyDescent="0.25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5">
      <c r="B7" s="90" t="s">
        <v>1368</v>
      </c>
      <c r="C7" s="91">
        <f>SUM(DatosViolenciaDoméstica!C60:C62)</f>
        <v>29</v>
      </c>
      <c r="D7" s="91">
        <f>SUM(DatosViolenciaDoméstica!D60:D62)</f>
        <v>1</v>
      </c>
    </row>
    <row r="8" spans="2:4" ht="12.75" customHeight="1" x14ac:dyDescent="0.25">
      <c r="B8" s="90" t="s">
        <v>1369</v>
      </c>
      <c r="C8" s="91">
        <f>DatosViolenciaDoméstica!C66</f>
        <v>4</v>
      </c>
      <c r="D8" s="91">
        <f>DatosViolenciaDoméstica!D66</f>
        <v>0</v>
      </c>
    </row>
    <row r="9" spans="2:4" ht="12.75" customHeight="1" x14ac:dyDescent="0.25">
      <c r="B9" s="90" t="s">
        <v>1370</v>
      </c>
      <c r="C9" s="91">
        <f>DatosViolenciaDoméstica!C63</f>
        <v>3</v>
      </c>
      <c r="D9" s="91">
        <f>DatosViolenciaDoméstica!D63</f>
        <v>0</v>
      </c>
    </row>
    <row r="10" spans="2:4" ht="12.75" customHeight="1" x14ac:dyDescent="0.25">
      <c r="B10" s="90" t="s">
        <v>1371</v>
      </c>
      <c r="C10" s="91">
        <f>SUM(DatosViolenciaDoméstica!C64:C65)</f>
        <v>162</v>
      </c>
      <c r="D10" s="91">
        <f>SUM(DatosViolenciaDoméstica!D64:D65)</f>
        <v>52</v>
      </c>
    </row>
    <row r="14" spans="2:4" ht="12.9" customHeight="1" thickTop="1" thickBot="1" x14ac:dyDescent="0.3">
      <c r="B14" s="211" t="s">
        <v>1372</v>
      </c>
      <c r="C14" s="211"/>
    </row>
    <row r="15" spans="2:4" ht="13.8" thickTop="1" x14ac:dyDescent="0.25">
      <c r="B15" s="92" t="s">
        <v>1373</v>
      </c>
      <c r="C15" s="93">
        <f>DatosViolenciaDoméstica!C33</f>
        <v>73</v>
      </c>
    </row>
    <row r="16" spans="2:4" ht="13.8" thickBot="1" x14ac:dyDescent="0.3">
      <c r="B16" s="94" t="s">
        <v>1374</v>
      </c>
      <c r="C16" s="95">
        <f>DatosViolenciaDoméstica!C34</f>
        <v>141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C149-4405-446E-85F9-340F317187B1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3" customWidth="1"/>
    <col min="2" max="2" width="20.88671875" style="83" customWidth="1"/>
    <col min="3" max="3" width="44" style="83" customWidth="1"/>
    <col min="4" max="4" width="6.33203125" style="83" customWidth="1"/>
    <col min="5" max="16384" width="11.44140625" style="83"/>
  </cols>
  <sheetData>
    <row r="3" spans="2:3" ht="12.9" customHeight="1" x14ac:dyDescent="0.25">
      <c r="B3" s="212" t="s">
        <v>1356</v>
      </c>
      <c r="C3" s="212"/>
    </row>
    <row r="4" spans="2:3" x14ac:dyDescent="0.25">
      <c r="B4" s="84" t="s">
        <v>1357</v>
      </c>
      <c r="C4" s="85">
        <f>DatosMenores!C69</f>
        <v>728</v>
      </c>
    </row>
    <row r="5" spans="2:3" x14ac:dyDescent="0.25">
      <c r="B5" s="84" t="s">
        <v>1358</v>
      </c>
      <c r="C5" s="86">
        <f>DatosMenores!C70</f>
        <v>57</v>
      </c>
    </row>
    <row r="6" spans="2:3" x14ac:dyDescent="0.25">
      <c r="B6" s="84" t="s">
        <v>1359</v>
      </c>
      <c r="C6" s="86">
        <f>DatosMenores!C71</f>
        <v>537</v>
      </c>
    </row>
    <row r="7" spans="2:3" ht="26.4" x14ac:dyDescent="0.25">
      <c r="B7" s="84" t="s">
        <v>1360</v>
      </c>
      <c r="C7" s="86">
        <f>DatosMenores!C74</f>
        <v>0</v>
      </c>
    </row>
    <row r="8" spans="2:3" ht="26.4" x14ac:dyDescent="0.25">
      <c r="B8" s="84" t="s">
        <v>1021</v>
      </c>
      <c r="C8" s="86">
        <f>DatosMenores!C75</f>
        <v>0</v>
      </c>
    </row>
    <row r="9" spans="2:3" ht="26.4" x14ac:dyDescent="0.25">
      <c r="B9" s="84" t="s">
        <v>1361</v>
      </c>
      <c r="C9" s="86">
        <f>DatosMenores!C76</f>
        <v>0</v>
      </c>
    </row>
    <row r="10" spans="2:3" ht="26.4" x14ac:dyDescent="0.25">
      <c r="B10" s="84" t="s">
        <v>265</v>
      </c>
      <c r="C10" s="86">
        <f>DatosMenores!C78</f>
        <v>0</v>
      </c>
    </row>
    <row r="11" spans="2:3" x14ac:dyDescent="0.25">
      <c r="B11" s="84" t="s">
        <v>1362</v>
      </c>
      <c r="C11" s="86">
        <f>DatosMenores!C77</f>
        <v>5</v>
      </c>
    </row>
    <row r="12" spans="2:3" x14ac:dyDescent="0.25">
      <c r="B12" s="84" t="s">
        <v>1363</v>
      </c>
      <c r="C12" s="86">
        <f>DatosMenores!C79</f>
        <v>0</v>
      </c>
    </row>
    <row r="13" spans="2:3" ht="26.4" x14ac:dyDescent="0.25">
      <c r="B13" s="84" t="s">
        <v>1364</v>
      </c>
      <c r="C13" s="86">
        <f>DatosMenores!C72</f>
        <v>0</v>
      </c>
    </row>
    <row r="14" spans="2:3" ht="26.4" x14ac:dyDescent="0.25">
      <c r="B14" s="84" t="s">
        <v>1365</v>
      </c>
      <c r="C14" s="86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57FF2-EE48-42F6-AF42-97AA369E86A6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5" customWidth="1"/>
    <col min="2" max="4" width="13.88671875" style="55" customWidth="1"/>
    <col min="5" max="6" width="15" style="55" customWidth="1"/>
    <col min="7" max="13" width="13.88671875" style="55" customWidth="1"/>
    <col min="14" max="16384" width="11.44140625" style="55"/>
  </cols>
  <sheetData>
    <row r="2" spans="2:13" s="51" customFormat="1" ht="15.6" x14ac:dyDescent="0.3">
      <c r="B2" s="51" t="s">
        <v>1308</v>
      </c>
    </row>
    <row r="4" spans="2:13" ht="40.200000000000003" thickBot="1" x14ac:dyDescent="0.3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5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6" x14ac:dyDescent="0.3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40.200000000000003" thickBot="1" x14ac:dyDescent="0.3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2" customHeight="1" x14ac:dyDescent="0.25">
      <c r="B11" s="213" t="s">
        <v>1319</v>
      </c>
      <c r="C11" s="213"/>
      <c r="D11" s="68">
        <f>DatosDelitos!C5+DatosDelitos!C13-DatosDelitos!C17</f>
        <v>20021</v>
      </c>
      <c r="E11" s="69">
        <f>DatosDelitos!H5+DatosDelitos!H13-DatosDelitos!H17</f>
        <v>440</v>
      </c>
      <c r="F11" s="69">
        <f>DatosDelitos!I5+DatosDelitos!I13-DatosDelitos!I17</f>
        <v>413</v>
      </c>
      <c r="G11" s="69">
        <f>DatosDelitos!J5+DatosDelitos!J13-DatosDelitos!J17</f>
        <v>41</v>
      </c>
      <c r="H11" s="70">
        <f>DatosDelitos!K5+DatosDelitos!K13-DatosDelitos!K17</f>
        <v>48</v>
      </c>
      <c r="I11" s="70">
        <f>DatosDelitos!L5+DatosDelitos!L13-DatosDelitos!L17</f>
        <v>14</v>
      </c>
      <c r="J11" s="70">
        <f>DatosDelitos!M5+DatosDelitos!M13-DatosDelitos!M17</f>
        <v>12</v>
      </c>
      <c r="K11" s="70">
        <f>DatosDelitos!O5+DatosDelitos!O13-DatosDelitos!O17</f>
        <v>112</v>
      </c>
      <c r="L11" s="71">
        <f>DatosDelitos!P5+DatosDelitos!P13-DatosDelitos!P17</f>
        <v>133</v>
      </c>
    </row>
    <row r="12" spans="2:13" ht="13.2" customHeight="1" x14ac:dyDescent="0.25">
      <c r="B12" s="214" t="s">
        <v>329</v>
      </c>
      <c r="C12" s="214"/>
      <c r="D12" s="72">
        <f>DatosDelitos!C10</f>
        <v>1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2" customHeight="1" x14ac:dyDescent="0.25">
      <c r="B13" s="214" t="s">
        <v>347</v>
      </c>
      <c r="C13" s="214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2" customHeight="1" x14ac:dyDescent="0.25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2" customHeight="1" x14ac:dyDescent="0.25">
      <c r="B15" s="214" t="s">
        <v>1320</v>
      </c>
      <c r="C15" s="214"/>
      <c r="D15" s="72">
        <f>DatosDelitos!C17+DatosDelitos!C44</f>
        <v>1283</v>
      </c>
      <c r="E15" s="73">
        <f>DatosDelitos!H17+DatosDelitos!H44</f>
        <v>285</v>
      </c>
      <c r="F15" s="73">
        <f>DatosDelitos!I16+DatosDelitos!I44</f>
        <v>49</v>
      </c>
      <c r="G15" s="73">
        <f>DatosDelitos!J17+DatosDelitos!J44</f>
        <v>28</v>
      </c>
      <c r="H15" s="73">
        <f>DatosDelitos!K17+DatosDelitos!K44</f>
        <v>20</v>
      </c>
      <c r="I15" s="73">
        <f>DatosDelitos!L17+DatosDelitos!L44</f>
        <v>5</v>
      </c>
      <c r="J15" s="73">
        <f>DatosDelitos!M17+DatosDelitos!M44</f>
        <v>1</v>
      </c>
      <c r="K15" s="73">
        <f>DatosDelitos!O17+DatosDelitos!O44</f>
        <v>31</v>
      </c>
      <c r="L15" s="74">
        <f>DatosDelitos!P17+DatosDelitos!P44</f>
        <v>491</v>
      </c>
    </row>
    <row r="16" spans="2:13" ht="13.2" customHeight="1" x14ac:dyDescent="0.25">
      <c r="B16" s="214" t="s">
        <v>1321</v>
      </c>
      <c r="C16" s="214"/>
      <c r="D16" s="72">
        <f>DatosDelitos!C30</f>
        <v>883</v>
      </c>
      <c r="E16" s="73">
        <f>DatosDelitos!H30</f>
        <v>258</v>
      </c>
      <c r="F16" s="73">
        <f>DatosDelitos!I30</f>
        <v>233</v>
      </c>
      <c r="G16" s="73">
        <f>DatosDelitos!J30</f>
        <v>18</v>
      </c>
      <c r="H16" s="73">
        <f>DatosDelitos!K30</f>
        <v>14</v>
      </c>
      <c r="I16" s="73">
        <f>DatosDelitos!L30</f>
        <v>9</v>
      </c>
      <c r="J16" s="73">
        <f>DatosDelitos!M30</f>
        <v>3</v>
      </c>
      <c r="K16" s="73">
        <f>DatosDelitos!O30</f>
        <v>36</v>
      </c>
      <c r="L16" s="74">
        <f>DatosDelitos!P30</f>
        <v>315</v>
      </c>
    </row>
    <row r="17" spans="2:12" ht="13.2" customHeight="1" x14ac:dyDescent="0.25">
      <c r="B17" s="215" t="s">
        <v>1322</v>
      </c>
      <c r="C17" s="215"/>
      <c r="D17" s="72">
        <f>DatosDelitos!C42-DatosDelitos!C44</f>
        <v>7</v>
      </c>
      <c r="E17" s="73">
        <f>DatosDelitos!H42-DatosDelitos!H44</f>
        <v>6</v>
      </c>
      <c r="F17" s="73">
        <f>DatosDelitos!I42-DatosDelitos!I44</f>
        <v>17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1</v>
      </c>
    </row>
    <row r="18" spans="2:12" ht="13.2" customHeight="1" x14ac:dyDescent="0.25">
      <c r="B18" s="214" t="s">
        <v>1323</v>
      </c>
      <c r="C18" s="214"/>
      <c r="D18" s="72">
        <f>DatosDelitos!C50</f>
        <v>687</v>
      </c>
      <c r="E18" s="73">
        <f>DatosDelitos!H50</f>
        <v>127</v>
      </c>
      <c r="F18" s="73">
        <f>DatosDelitos!I50</f>
        <v>116</v>
      </c>
      <c r="G18" s="73">
        <f>DatosDelitos!J50</f>
        <v>100</v>
      </c>
      <c r="H18" s="73">
        <f>DatosDelitos!K50</f>
        <v>83</v>
      </c>
      <c r="I18" s="73">
        <f>DatosDelitos!L50</f>
        <v>0</v>
      </c>
      <c r="J18" s="73">
        <f>DatosDelitos!M50</f>
        <v>1</v>
      </c>
      <c r="K18" s="73">
        <f>DatosDelitos!O50</f>
        <v>43</v>
      </c>
      <c r="L18" s="74">
        <f>DatosDelitos!P50</f>
        <v>63</v>
      </c>
    </row>
    <row r="19" spans="2:12" ht="13.2" customHeight="1" x14ac:dyDescent="0.25">
      <c r="B19" s="214" t="s">
        <v>1324</v>
      </c>
      <c r="C19" s="214"/>
      <c r="D19" s="72">
        <f>DatosDelitos!C72</f>
        <v>4</v>
      </c>
      <c r="E19" s="73">
        <f>DatosDelitos!H72</f>
        <v>1</v>
      </c>
      <c r="F19" s="73">
        <f>DatosDelitos!I72</f>
        <v>0</v>
      </c>
      <c r="G19" s="73">
        <f>DatosDelitos!J72</f>
        <v>0</v>
      </c>
      <c r="H19" s="73">
        <f>DatosDelitos!K72</f>
        <v>1</v>
      </c>
      <c r="I19" s="73">
        <f>DatosDelitos!L72</f>
        <v>0</v>
      </c>
      <c r="J19" s="73">
        <f>DatosDelitos!M72</f>
        <v>0</v>
      </c>
      <c r="K19" s="73">
        <f>DatosDelitos!O72</f>
        <v>1</v>
      </c>
      <c r="L19" s="74">
        <f>DatosDelitos!P72</f>
        <v>0</v>
      </c>
    </row>
    <row r="20" spans="2:12" ht="27" customHeight="1" x14ac:dyDescent="0.25">
      <c r="B20" s="214" t="s">
        <v>1325</v>
      </c>
      <c r="C20" s="214"/>
      <c r="D20" s="72">
        <f>DatosDelitos!C74</f>
        <v>176</v>
      </c>
      <c r="E20" s="73">
        <f>DatosDelitos!H74</f>
        <v>24</v>
      </c>
      <c r="F20" s="73">
        <f>DatosDelitos!I74</f>
        <v>10</v>
      </c>
      <c r="G20" s="73">
        <f>DatosDelitos!J74</f>
        <v>1</v>
      </c>
      <c r="H20" s="73">
        <f>DatosDelitos!K74</f>
        <v>1</v>
      </c>
      <c r="I20" s="73">
        <f>DatosDelitos!L74</f>
        <v>25</v>
      </c>
      <c r="J20" s="73">
        <f>DatosDelitos!M74</f>
        <v>15</v>
      </c>
      <c r="K20" s="73">
        <f>DatosDelitos!O74</f>
        <v>9</v>
      </c>
      <c r="L20" s="74">
        <f>DatosDelitos!P74</f>
        <v>19</v>
      </c>
    </row>
    <row r="21" spans="2:12" ht="13.2" customHeight="1" x14ac:dyDescent="0.25">
      <c r="B21" s="215" t="s">
        <v>1326</v>
      </c>
      <c r="C21" s="215"/>
      <c r="D21" s="72">
        <f>DatosDelitos!C82</f>
        <v>67</v>
      </c>
      <c r="E21" s="73">
        <f>DatosDelitos!H82</f>
        <v>5</v>
      </c>
      <c r="F21" s="73">
        <f>DatosDelitos!I82</f>
        <v>5</v>
      </c>
      <c r="G21" s="73">
        <f>DatosDelitos!J82</f>
        <v>0</v>
      </c>
      <c r="H21" s="73">
        <f>DatosDelitos!K82</f>
        <v>1</v>
      </c>
      <c r="I21" s="73">
        <f>DatosDelitos!L82</f>
        <v>0</v>
      </c>
      <c r="J21" s="73">
        <f>DatosDelitos!M82</f>
        <v>0</v>
      </c>
      <c r="K21" s="73">
        <f>DatosDelitos!O82</f>
        <v>3</v>
      </c>
      <c r="L21" s="74">
        <f>DatosDelitos!P82</f>
        <v>3</v>
      </c>
    </row>
    <row r="22" spans="2:12" ht="13.2" customHeight="1" x14ac:dyDescent="0.25">
      <c r="B22" s="214" t="s">
        <v>1327</v>
      </c>
      <c r="C22" s="214"/>
      <c r="D22" s="72">
        <f>DatosDelitos!C85</f>
        <v>172</v>
      </c>
      <c r="E22" s="73">
        <f>DatosDelitos!H85</f>
        <v>63</v>
      </c>
      <c r="F22" s="73">
        <f>DatosDelitos!I85</f>
        <v>65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51</v>
      </c>
    </row>
    <row r="23" spans="2:12" ht="13.2" customHeight="1" x14ac:dyDescent="0.25">
      <c r="B23" s="214" t="s">
        <v>975</v>
      </c>
      <c r="C23" s="214"/>
      <c r="D23" s="72">
        <f>DatosDelitos!C97</f>
        <v>8476</v>
      </c>
      <c r="E23" s="73">
        <f>DatosDelitos!H97</f>
        <v>1659</v>
      </c>
      <c r="F23" s="73">
        <f>DatosDelitos!I97</f>
        <v>1496</v>
      </c>
      <c r="G23" s="73">
        <f>DatosDelitos!J97</f>
        <v>5</v>
      </c>
      <c r="H23" s="73">
        <f>DatosDelitos!K97</f>
        <v>8</v>
      </c>
      <c r="I23" s="73">
        <f>DatosDelitos!L97</f>
        <v>15</v>
      </c>
      <c r="J23" s="73">
        <f>DatosDelitos!M97</f>
        <v>3</v>
      </c>
      <c r="K23" s="73">
        <f>DatosDelitos!O97</f>
        <v>303</v>
      </c>
      <c r="L23" s="74">
        <f>DatosDelitos!P97</f>
        <v>4973</v>
      </c>
    </row>
    <row r="24" spans="2:12" ht="27" customHeight="1" x14ac:dyDescent="0.25">
      <c r="B24" s="214" t="s">
        <v>1328</v>
      </c>
      <c r="C24" s="214"/>
      <c r="D24" s="72">
        <f>DatosDelitos!C131</f>
        <v>9</v>
      </c>
      <c r="E24" s="73">
        <f>DatosDelitos!H131</f>
        <v>6</v>
      </c>
      <c r="F24" s="73">
        <f>DatosDelitos!I131</f>
        <v>12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6</v>
      </c>
    </row>
    <row r="25" spans="2:12" ht="13.2" customHeight="1" x14ac:dyDescent="0.25">
      <c r="B25" s="214" t="s">
        <v>1329</v>
      </c>
      <c r="C25" s="214"/>
      <c r="D25" s="72">
        <f>DatosDelitos!C137</f>
        <v>91</v>
      </c>
      <c r="E25" s="73">
        <f>DatosDelitos!H137</f>
        <v>2</v>
      </c>
      <c r="F25" s="73">
        <f>DatosDelitos!I137</f>
        <v>4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</v>
      </c>
    </row>
    <row r="26" spans="2:12" ht="13.2" customHeight="1" x14ac:dyDescent="0.25">
      <c r="B26" s="215" t="s">
        <v>1330</v>
      </c>
      <c r="C26" s="215"/>
      <c r="D26" s="72">
        <f>DatosDelitos!C144</f>
        <v>28</v>
      </c>
      <c r="E26" s="73">
        <f>DatosDelitos!H144</f>
        <v>2</v>
      </c>
      <c r="F26" s="73">
        <f>DatosDelitos!I144</f>
        <v>6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5">
      <c r="B27" s="214" t="s">
        <v>1331</v>
      </c>
      <c r="C27" s="214"/>
      <c r="D27" s="72">
        <f>DatosDelitos!C147</f>
        <v>86</v>
      </c>
      <c r="E27" s="73">
        <f>DatosDelitos!H147</f>
        <v>38</v>
      </c>
      <c r="F27" s="73">
        <f>DatosDelitos!I147</f>
        <v>25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13</v>
      </c>
    </row>
    <row r="28" spans="2:12" ht="13.2" customHeight="1" x14ac:dyDescent="0.25">
      <c r="B28" s="214" t="s">
        <v>1332</v>
      </c>
      <c r="C28" s="214"/>
      <c r="D28" s="72">
        <f>DatosDelitos!C156+SUM(DatosDelitos!C167:C172)</f>
        <v>73</v>
      </c>
      <c r="E28" s="73">
        <f>DatosDelitos!H156+SUM(DatosDelitos!H167:H172)</f>
        <v>14</v>
      </c>
      <c r="F28" s="73">
        <f>DatosDelitos!I156+SUM(DatosDelitos!I167:I172)</f>
        <v>5</v>
      </c>
      <c r="G28" s="73">
        <f>DatosDelitos!J156+SUM(DatosDelitos!J167:J172)</f>
        <v>1</v>
      </c>
      <c r="H28" s="73">
        <f>DatosDelitos!K156+SUM(DatosDelitos!K167:K172)</f>
        <v>3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1</v>
      </c>
      <c r="L28" s="73">
        <f>DatosDelitos!P156+SUM(DatosDelitos!P167:Q172)</f>
        <v>5</v>
      </c>
    </row>
    <row r="29" spans="2:12" ht="13.2" customHeight="1" x14ac:dyDescent="0.25">
      <c r="B29" s="214" t="s">
        <v>1333</v>
      </c>
      <c r="C29" s="214"/>
      <c r="D29" s="72">
        <f>SUM(DatosDelitos!C173:C177)</f>
        <v>666</v>
      </c>
      <c r="E29" s="73">
        <f>SUM(DatosDelitos!H173:H177)</f>
        <v>265</v>
      </c>
      <c r="F29" s="73">
        <f>SUM(DatosDelitos!I173:I177)</f>
        <v>209</v>
      </c>
      <c r="G29" s="73">
        <f>SUM(DatosDelitos!J173:J177)</f>
        <v>5</v>
      </c>
      <c r="H29" s="73">
        <f>SUM(DatosDelitos!K173:K177)</f>
        <v>3</v>
      </c>
      <c r="I29" s="73">
        <f>SUM(DatosDelitos!L173:L177)</f>
        <v>1</v>
      </c>
      <c r="J29" s="73">
        <f>SUM(DatosDelitos!M173:M177)</f>
        <v>0</v>
      </c>
      <c r="K29" s="73">
        <f>SUM(DatosDelitos!O173:O177)</f>
        <v>80</v>
      </c>
      <c r="L29" s="73">
        <f>SUM(DatosDelitos!P173:P177)</f>
        <v>126</v>
      </c>
    </row>
    <row r="30" spans="2:12" ht="13.2" customHeight="1" x14ac:dyDescent="0.25">
      <c r="B30" s="214" t="s">
        <v>1334</v>
      </c>
      <c r="C30" s="214"/>
      <c r="D30" s="72">
        <f>DatosDelitos!C178</f>
        <v>1114</v>
      </c>
      <c r="E30" s="73">
        <f>DatosDelitos!H178</f>
        <v>539</v>
      </c>
      <c r="F30" s="73">
        <f>DatosDelitos!I178</f>
        <v>491</v>
      </c>
      <c r="G30" s="73">
        <f>DatosDelitos!J178</f>
        <v>4</v>
      </c>
      <c r="H30" s="73">
        <f>DatosDelitos!K178</f>
        <v>1</v>
      </c>
      <c r="I30" s="73">
        <f>DatosDelitos!L178</f>
        <v>0</v>
      </c>
      <c r="J30" s="73">
        <f>DatosDelitos!M178</f>
        <v>0</v>
      </c>
      <c r="K30" s="73">
        <f>DatosDelitos!O178</f>
        <v>3</v>
      </c>
      <c r="L30" s="73">
        <f>DatosDelitos!P178</f>
        <v>2767</v>
      </c>
    </row>
    <row r="31" spans="2:12" ht="13.2" customHeight="1" x14ac:dyDescent="0.25">
      <c r="B31" s="214" t="s">
        <v>1335</v>
      </c>
      <c r="C31" s="214"/>
      <c r="D31" s="72">
        <f>DatosDelitos!C186</f>
        <v>455</v>
      </c>
      <c r="E31" s="73">
        <f>DatosDelitos!H186</f>
        <v>208</v>
      </c>
      <c r="F31" s="73">
        <f>DatosDelitos!I186</f>
        <v>180</v>
      </c>
      <c r="G31" s="73">
        <f>DatosDelitos!J186</f>
        <v>5</v>
      </c>
      <c r="H31" s="73">
        <f>DatosDelitos!K186</f>
        <v>2</v>
      </c>
      <c r="I31" s="73">
        <f>DatosDelitos!L186</f>
        <v>1</v>
      </c>
      <c r="J31" s="73">
        <f>DatosDelitos!M186</f>
        <v>0</v>
      </c>
      <c r="K31" s="73">
        <f>DatosDelitos!O186</f>
        <v>5</v>
      </c>
      <c r="L31" s="73">
        <f>DatosDelitos!P186</f>
        <v>90</v>
      </c>
    </row>
    <row r="32" spans="2:12" ht="13.2" customHeight="1" x14ac:dyDescent="0.25">
      <c r="B32" s="214" t="s">
        <v>1336</v>
      </c>
      <c r="C32" s="214"/>
      <c r="D32" s="72">
        <f>DatosDelitos!C201</f>
        <v>39</v>
      </c>
      <c r="E32" s="73">
        <f>DatosDelitos!H201</f>
        <v>4</v>
      </c>
      <c r="F32" s="73">
        <f>DatosDelitos!I201</f>
        <v>7</v>
      </c>
      <c r="G32" s="73">
        <f>DatosDelitos!J201</f>
        <v>0</v>
      </c>
      <c r="H32" s="73">
        <f>DatosDelitos!K201</f>
        <v>0</v>
      </c>
      <c r="I32" s="73">
        <f>DatosDelitos!L201</f>
        <v>3</v>
      </c>
      <c r="J32" s="73">
        <f>DatosDelitos!M201</f>
        <v>0</v>
      </c>
      <c r="K32" s="73">
        <f>DatosDelitos!O201</f>
        <v>0</v>
      </c>
      <c r="L32" s="73">
        <f>DatosDelitos!P201</f>
        <v>3</v>
      </c>
    </row>
    <row r="33" spans="2:13" ht="13.2" customHeight="1" x14ac:dyDescent="0.25">
      <c r="B33" s="214" t="s">
        <v>1337</v>
      </c>
      <c r="C33" s="214"/>
      <c r="D33" s="72">
        <f>DatosDelitos!C223</f>
        <v>649</v>
      </c>
      <c r="E33" s="73">
        <f>DatosDelitos!H223</f>
        <v>288</v>
      </c>
      <c r="F33" s="73">
        <f>DatosDelitos!I223</f>
        <v>262</v>
      </c>
      <c r="G33" s="73">
        <f>DatosDelitos!J223</f>
        <v>2</v>
      </c>
      <c r="H33" s="73">
        <f>DatosDelitos!K223</f>
        <v>1</v>
      </c>
      <c r="I33" s="73">
        <f>DatosDelitos!L223</f>
        <v>4</v>
      </c>
      <c r="J33" s="73">
        <f>DatosDelitos!M223</f>
        <v>4</v>
      </c>
      <c r="K33" s="73">
        <f>DatosDelitos!O223</f>
        <v>59</v>
      </c>
      <c r="L33" s="73">
        <f>DatosDelitos!P223</f>
        <v>429</v>
      </c>
    </row>
    <row r="34" spans="2:13" ht="13.2" customHeight="1" x14ac:dyDescent="0.25">
      <c r="B34" s="214" t="s">
        <v>1338</v>
      </c>
      <c r="C34" s="214"/>
      <c r="D34" s="72">
        <f>DatosDelitos!C244</f>
        <v>6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5</v>
      </c>
    </row>
    <row r="35" spans="2:13" ht="13.2" customHeight="1" x14ac:dyDescent="0.25">
      <c r="B35" s="214" t="s">
        <v>1339</v>
      </c>
      <c r="C35" s="214"/>
      <c r="D35" s="72">
        <f>DatosDelitos!C271</f>
        <v>591</v>
      </c>
      <c r="E35" s="73">
        <f>DatosDelitos!H271</f>
        <v>361</v>
      </c>
      <c r="F35" s="73">
        <f>DatosDelitos!I271</f>
        <v>381</v>
      </c>
      <c r="G35" s="73">
        <f>DatosDelitos!J271</f>
        <v>4</v>
      </c>
      <c r="H35" s="73">
        <f>DatosDelitos!K271</f>
        <v>6</v>
      </c>
      <c r="I35" s="73">
        <f>DatosDelitos!L271</f>
        <v>4</v>
      </c>
      <c r="J35" s="73">
        <f>DatosDelitos!M271</f>
        <v>2</v>
      </c>
      <c r="K35" s="73">
        <f>DatosDelitos!O271</f>
        <v>69</v>
      </c>
      <c r="L35" s="73">
        <f>DatosDelitos!P271</f>
        <v>403</v>
      </c>
    </row>
    <row r="36" spans="2:13" ht="38.25" customHeight="1" x14ac:dyDescent="0.25">
      <c r="B36" s="214" t="s">
        <v>1340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2" customHeight="1" x14ac:dyDescent="0.25">
      <c r="B37" s="214" t="s">
        <v>1341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2" customHeight="1" x14ac:dyDescent="0.25">
      <c r="B38" s="214" t="s">
        <v>1342</v>
      </c>
      <c r="C38" s="214"/>
      <c r="D38" s="72">
        <f>DatosDelitos!C312+DatosDelitos!C318+DatosDelitos!C320</f>
        <v>8</v>
      </c>
      <c r="E38" s="73">
        <f>DatosDelitos!H312+DatosDelitos!H318+DatosDelitos!H320</f>
        <v>10</v>
      </c>
      <c r="F38" s="73">
        <f>DatosDelitos!I312+DatosDelitos!I318+DatosDelitos!I320</f>
        <v>13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2" customHeight="1" x14ac:dyDescent="0.25">
      <c r="B39" s="214" t="s">
        <v>1343</v>
      </c>
      <c r="C39" s="214"/>
      <c r="D39" s="72">
        <f>DatosDelitos!C323</f>
        <v>6556</v>
      </c>
      <c r="E39" s="73">
        <f>DatosDelitos!H323</f>
        <v>54</v>
      </c>
      <c r="F39" s="73">
        <f>DatosDelitos!I323</f>
        <v>2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2</v>
      </c>
    </row>
    <row r="40" spans="2:13" ht="13.2" customHeight="1" x14ac:dyDescent="0.25">
      <c r="B40" s="214" t="s">
        <v>1344</v>
      </c>
      <c r="C40" s="214"/>
      <c r="D40" s="72">
        <f>DatosDelitos!C325</f>
        <v>5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1</v>
      </c>
      <c r="I40" s="72">
        <f>DatosDelitos!L325</f>
        <v>0</v>
      </c>
      <c r="J40" s="72">
        <f>DatosDelitos!M325</f>
        <v>0</v>
      </c>
      <c r="K40" s="72">
        <f>DatosDelitos!O325</f>
        <v>1</v>
      </c>
      <c r="L40" s="72">
        <f>DatosDelitos!P325</f>
        <v>0</v>
      </c>
    </row>
    <row r="41" spans="2:13" ht="13.2" customHeight="1" x14ac:dyDescent="0.25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2" customHeight="1" x14ac:dyDescent="0.25">
      <c r="B42" s="214" t="s">
        <v>1345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5" customHeight="1" thickBot="1" x14ac:dyDescent="0.3">
      <c r="B43" s="217" t="s">
        <v>956</v>
      </c>
      <c r="C43" s="217"/>
      <c r="D43" s="75">
        <f>SUM(D11:D42)</f>
        <v>42153</v>
      </c>
      <c r="E43" s="75">
        <f t="shared" ref="E43:L43" si="0">SUM(E11:E42)</f>
        <v>4659</v>
      </c>
      <c r="F43" s="75">
        <f t="shared" si="0"/>
        <v>4001</v>
      </c>
      <c r="G43" s="75">
        <f t="shared" si="0"/>
        <v>214</v>
      </c>
      <c r="H43" s="75">
        <f t="shared" si="0"/>
        <v>193</v>
      </c>
      <c r="I43" s="75">
        <f t="shared" si="0"/>
        <v>81</v>
      </c>
      <c r="J43" s="75">
        <f t="shared" si="0"/>
        <v>41</v>
      </c>
      <c r="K43" s="75">
        <f t="shared" si="0"/>
        <v>756</v>
      </c>
      <c r="L43" s="75">
        <f t="shared" si="0"/>
        <v>9899</v>
      </c>
    </row>
    <row r="46" spans="2:13" ht="15.6" x14ac:dyDescent="0.3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40.200000000000003" thickBot="1" x14ac:dyDescent="0.3">
      <c r="D48" s="52" t="s">
        <v>1309</v>
      </c>
      <c r="E48" s="54" t="s">
        <v>1310</v>
      </c>
    </row>
    <row r="49" spans="2:5" ht="13.2" customHeight="1" x14ac:dyDescent="0.3">
      <c r="B49" s="216" t="s">
        <v>1347</v>
      </c>
      <c r="C49" s="216"/>
      <c r="D49" s="78">
        <f>DatosDelitos!F5</f>
        <v>0</v>
      </c>
      <c r="E49" s="78">
        <f>DatosDelitos!G5</f>
        <v>0</v>
      </c>
    </row>
    <row r="50" spans="2:5" ht="13.2" customHeight="1" x14ac:dyDescent="0.3">
      <c r="B50" s="216" t="s">
        <v>1348</v>
      </c>
      <c r="C50" s="216"/>
      <c r="D50" s="78">
        <f>DatosDelitos!F13-DatosDelitos!F17</f>
        <v>297</v>
      </c>
      <c r="E50" s="78">
        <f>DatosDelitos!G13-DatosDelitos!G17</f>
        <v>170</v>
      </c>
    </row>
    <row r="51" spans="2:5" ht="13.2" customHeight="1" x14ac:dyDescent="0.3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2" customHeight="1" x14ac:dyDescent="0.3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2" customHeight="1" x14ac:dyDescent="0.3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2" customHeight="1" x14ac:dyDescent="0.3">
      <c r="B54" s="216" t="s">
        <v>1320</v>
      </c>
      <c r="C54" s="216"/>
      <c r="D54" s="78">
        <f>DatosDelitos!F17+DatosDelitos!F44</f>
        <v>1754</v>
      </c>
      <c r="E54" s="78">
        <f>DatosDelitos!G17+DatosDelitos!G44</f>
        <v>689</v>
      </c>
    </row>
    <row r="55" spans="2:5" ht="13.2" customHeight="1" x14ac:dyDescent="0.3">
      <c r="B55" s="216" t="s">
        <v>1321</v>
      </c>
      <c r="C55" s="216"/>
      <c r="D55" s="78">
        <f>DatosDelitos!F30</f>
        <v>444</v>
      </c>
      <c r="E55" s="78">
        <f>DatosDelitos!G30</f>
        <v>384</v>
      </c>
    </row>
    <row r="56" spans="2:5" ht="13.2" customHeight="1" x14ac:dyDescent="0.3">
      <c r="B56" s="216" t="s">
        <v>1322</v>
      </c>
      <c r="C56" s="216"/>
      <c r="D56" s="78">
        <f>DatosDelitos!F42-DatosDelitos!F44</f>
        <v>1</v>
      </c>
      <c r="E56" s="78">
        <f>DatosDelitos!G42-DatosDelitos!G44</f>
        <v>0</v>
      </c>
    </row>
    <row r="57" spans="2:5" ht="13.2" customHeight="1" x14ac:dyDescent="0.3">
      <c r="B57" s="216" t="s">
        <v>1323</v>
      </c>
      <c r="C57" s="216"/>
      <c r="D57" s="78">
        <f>DatosDelitos!F50</f>
        <v>62</v>
      </c>
      <c r="E57" s="78">
        <f>DatosDelitos!G50</f>
        <v>13</v>
      </c>
    </row>
    <row r="58" spans="2:5" ht="13.2" customHeight="1" x14ac:dyDescent="0.3">
      <c r="B58" s="216" t="s">
        <v>1324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3">
      <c r="B59" s="216" t="s">
        <v>1349</v>
      </c>
      <c r="C59" s="216"/>
      <c r="D59" s="78">
        <f>DatosDelitos!F74</f>
        <v>25</v>
      </c>
      <c r="E59" s="78">
        <f>DatosDelitos!G74</f>
        <v>6</v>
      </c>
    </row>
    <row r="60" spans="2:5" ht="13.2" customHeight="1" x14ac:dyDescent="0.3">
      <c r="B60" s="216" t="s">
        <v>1326</v>
      </c>
      <c r="C60" s="216"/>
      <c r="D60" s="78">
        <f>DatosDelitos!F82</f>
        <v>14</v>
      </c>
      <c r="E60" s="78">
        <f>DatosDelitos!G82</f>
        <v>5</v>
      </c>
    </row>
    <row r="61" spans="2:5" ht="13.2" customHeight="1" x14ac:dyDescent="0.3">
      <c r="B61" s="216" t="s">
        <v>1327</v>
      </c>
      <c r="C61" s="216"/>
      <c r="D61" s="78">
        <f>DatosDelitos!F85</f>
        <v>10</v>
      </c>
      <c r="E61" s="78">
        <f>DatosDelitos!G85</f>
        <v>4</v>
      </c>
    </row>
    <row r="62" spans="2:5" ht="13.2" customHeight="1" x14ac:dyDescent="0.3">
      <c r="B62" s="216" t="s">
        <v>975</v>
      </c>
      <c r="C62" s="216"/>
      <c r="D62" s="78">
        <f>DatosDelitos!F97</f>
        <v>711</v>
      </c>
      <c r="E62" s="78">
        <f>DatosDelitos!G97</f>
        <v>514</v>
      </c>
    </row>
    <row r="63" spans="2:5" ht="27" customHeight="1" x14ac:dyDescent="0.3">
      <c r="B63" s="216" t="s">
        <v>1350</v>
      </c>
      <c r="C63" s="216"/>
      <c r="D63" s="78">
        <f>DatosDelitos!F131</f>
        <v>0</v>
      </c>
      <c r="E63" s="78">
        <f>DatosDelitos!G131</f>
        <v>0</v>
      </c>
    </row>
    <row r="64" spans="2:5" ht="13.2" customHeight="1" x14ac:dyDescent="0.3">
      <c r="B64" s="216" t="s">
        <v>1329</v>
      </c>
      <c r="C64" s="216"/>
      <c r="D64" s="78">
        <f>DatosDelitos!F137</f>
        <v>1</v>
      </c>
      <c r="E64" s="78">
        <f>DatosDelitos!G137</f>
        <v>1</v>
      </c>
    </row>
    <row r="65" spans="2:5" ht="13.2" customHeight="1" x14ac:dyDescent="0.3">
      <c r="B65" s="216" t="s">
        <v>1330</v>
      </c>
      <c r="C65" s="216"/>
      <c r="D65" s="78">
        <f>DatosDelitos!F144</f>
        <v>1</v>
      </c>
      <c r="E65" s="78">
        <f>DatosDelitos!G144</f>
        <v>1</v>
      </c>
    </row>
    <row r="66" spans="2:5" ht="40.5" customHeight="1" x14ac:dyDescent="0.3">
      <c r="B66" s="216" t="s">
        <v>1331</v>
      </c>
      <c r="C66" s="216"/>
      <c r="D66" s="78">
        <f>DatosDelitos!F147</f>
        <v>5</v>
      </c>
      <c r="E66" s="78">
        <f>DatosDelitos!G147</f>
        <v>3</v>
      </c>
    </row>
    <row r="67" spans="2:5" ht="13.2" customHeight="1" x14ac:dyDescent="0.3">
      <c r="B67" s="216" t="s">
        <v>1332</v>
      </c>
      <c r="C67" s="216"/>
      <c r="D67" s="78">
        <f>DatosDelitos!F156+SUM(DatosDelitos!F167:G172)</f>
        <v>1</v>
      </c>
      <c r="E67" s="78">
        <f>DatosDelitos!G156+SUM(DatosDelitos!G167:H172)</f>
        <v>0</v>
      </c>
    </row>
    <row r="68" spans="2:5" ht="13.2" customHeight="1" x14ac:dyDescent="0.3">
      <c r="B68" s="216" t="s">
        <v>1333</v>
      </c>
      <c r="C68" s="216"/>
      <c r="D68" s="78">
        <f>SUM(DatosDelitos!F173:G177)</f>
        <v>9</v>
      </c>
      <c r="E68" s="78">
        <f>SUM(DatosDelitos!G173:H177)</f>
        <v>269</v>
      </c>
    </row>
    <row r="69" spans="2:5" ht="13.2" customHeight="1" x14ac:dyDescent="0.3">
      <c r="B69" s="216" t="s">
        <v>1334</v>
      </c>
      <c r="C69" s="216"/>
      <c r="D69" s="78">
        <f>DatosDelitos!F178</f>
        <v>2909</v>
      </c>
      <c r="E69" s="78">
        <f>DatosDelitos!G178</f>
        <v>2786</v>
      </c>
    </row>
    <row r="70" spans="2:5" ht="13.2" customHeight="1" x14ac:dyDescent="0.3">
      <c r="B70" s="216" t="s">
        <v>1335</v>
      </c>
      <c r="C70" s="216"/>
      <c r="D70" s="78">
        <f>DatosDelitos!F186</f>
        <v>7</v>
      </c>
      <c r="E70" s="78">
        <f>DatosDelitos!G186</f>
        <v>39</v>
      </c>
    </row>
    <row r="71" spans="2:5" ht="13.2" customHeight="1" x14ac:dyDescent="0.3">
      <c r="B71" s="216" t="s">
        <v>1336</v>
      </c>
      <c r="C71" s="216"/>
      <c r="D71" s="78">
        <f>DatosDelitos!F201</f>
        <v>1</v>
      </c>
      <c r="E71" s="78">
        <f>DatosDelitos!G201</f>
        <v>0</v>
      </c>
    </row>
    <row r="72" spans="2:5" ht="13.2" customHeight="1" x14ac:dyDescent="0.3">
      <c r="B72" s="216" t="s">
        <v>1337</v>
      </c>
      <c r="C72" s="216"/>
      <c r="D72" s="78">
        <f>DatosDelitos!F223</f>
        <v>740</v>
      </c>
      <c r="E72" s="78">
        <f>DatosDelitos!G223</f>
        <v>474</v>
      </c>
    </row>
    <row r="73" spans="2:5" ht="13.2" customHeight="1" x14ac:dyDescent="0.3">
      <c r="B73" s="216" t="s">
        <v>1338</v>
      </c>
      <c r="C73" s="216"/>
      <c r="D73" s="78">
        <f>DatosDelitos!F244</f>
        <v>1</v>
      </c>
      <c r="E73" s="78">
        <f>DatosDelitos!G244</f>
        <v>0</v>
      </c>
    </row>
    <row r="74" spans="2:5" ht="13.2" customHeight="1" x14ac:dyDescent="0.3">
      <c r="B74" s="216" t="s">
        <v>1339</v>
      </c>
      <c r="C74" s="216"/>
      <c r="D74" s="78">
        <f>DatosDelitos!F271</f>
        <v>326</v>
      </c>
      <c r="E74" s="78">
        <f>DatosDelitos!G271</f>
        <v>251</v>
      </c>
    </row>
    <row r="75" spans="2:5" ht="38.25" customHeight="1" x14ac:dyDescent="0.3">
      <c r="B75" s="216" t="s">
        <v>1340</v>
      </c>
      <c r="C75" s="216"/>
      <c r="D75" s="78">
        <f>DatosDelitos!F301</f>
        <v>0</v>
      </c>
      <c r="E75" s="78">
        <f>DatosDelitos!G301</f>
        <v>0</v>
      </c>
    </row>
    <row r="76" spans="2:5" ht="13.2" customHeight="1" x14ac:dyDescent="0.3">
      <c r="B76" s="216" t="s">
        <v>1341</v>
      </c>
      <c r="C76" s="216"/>
      <c r="D76" s="78">
        <f>DatosDelitos!F305</f>
        <v>0</v>
      </c>
      <c r="E76" s="78">
        <f>DatosDelitos!G305</f>
        <v>0</v>
      </c>
    </row>
    <row r="77" spans="2:5" ht="13.2" customHeight="1" x14ac:dyDescent="0.3">
      <c r="B77" s="216" t="s">
        <v>1342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5" customHeight="1" x14ac:dyDescent="0.3">
      <c r="B78" s="216" t="s">
        <v>1343</v>
      </c>
      <c r="C78" s="216"/>
      <c r="D78" s="78">
        <f>DatosDelitos!F323</f>
        <v>18</v>
      </c>
      <c r="E78" s="78">
        <f>DatosDelitos!G323</f>
        <v>0</v>
      </c>
    </row>
    <row r="79" spans="2:5" ht="15" customHeight="1" x14ac:dyDescent="0.3">
      <c r="B79" s="218" t="s">
        <v>1344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3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3">
      <c r="B81" s="218" t="s">
        <v>1345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3">
      <c r="B82" s="218" t="s">
        <v>1351</v>
      </c>
      <c r="C82" s="218"/>
      <c r="D82" s="78">
        <f>SUM(D49:D81)</f>
        <v>7337</v>
      </c>
      <c r="E82" s="78">
        <f>SUM(E49:E81)</f>
        <v>5609</v>
      </c>
    </row>
    <row r="84" spans="2:13" s="81" customFormat="1" ht="15.6" x14ac:dyDescent="0.3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6.4" x14ac:dyDescent="0.25">
      <c r="D86" s="82" t="s">
        <v>315</v>
      </c>
    </row>
    <row r="87" spans="2:13" ht="13.2" customHeight="1" x14ac:dyDescent="0.3">
      <c r="B87" s="216" t="s">
        <v>1319</v>
      </c>
      <c r="C87" s="216"/>
      <c r="D87" s="78">
        <f>DatosDelitos!N5+DatosDelitos!N13-DatosDelitos!N17</f>
        <v>3</v>
      </c>
    </row>
    <row r="88" spans="2:13" ht="13.2" customHeight="1" x14ac:dyDescent="0.3">
      <c r="B88" s="216" t="s">
        <v>329</v>
      </c>
      <c r="C88" s="216"/>
      <c r="D88" s="78">
        <f>DatosDelitos!N10</f>
        <v>0</v>
      </c>
    </row>
    <row r="89" spans="2:13" ht="13.2" customHeight="1" x14ac:dyDescent="0.3">
      <c r="B89" s="216" t="s">
        <v>347</v>
      </c>
      <c r="C89" s="216"/>
      <c r="D89" s="78">
        <f>DatosDelitos!N20</f>
        <v>0</v>
      </c>
    </row>
    <row r="90" spans="2:13" ht="13.2" customHeight="1" x14ac:dyDescent="0.3">
      <c r="B90" s="216" t="s">
        <v>352</v>
      </c>
      <c r="C90" s="216"/>
      <c r="D90" s="78">
        <f>DatosDelitos!N23</f>
        <v>0</v>
      </c>
    </row>
    <row r="91" spans="2:13" ht="13.2" customHeight="1" x14ac:dyDescent="0.3">
      <c r="B91" s="216" t="s">
        <v>1353</v>
      </c>
      <c r="C91" s="216"/>
      <c r="D91" s="78">
        <f>SUM(DatosDelitos!N17,DatosDelitos!N44)</f>
        <v>5</v>
      </c>
    </row>
    <row r="92" spans="2:13" ht="13.2" customHeight="1" x14ac:dyDescent="0.3">
      <c r="B92" s="216" t="s">
        <v>1321</v>
      </c>
      <c r="C92" s="216"/>
      <c r="D92" s="78">
        <f>DatosDelitos!N30</f>
        <v>11</v>
      </c>
    </row>
    <row r="93" spans="2:13" ht="13.2" customHeight="1" x14ac:dyDescent="0.3">
      <c r="B93" s="216" t="s">
        <v>1322</v>
      </c>
      <c r="C93" s="216"/>
      <c r="D93" s="78">
        <f>DatosDelitos!N42-DatosDelitos!N44</f>
        <v>0</v>
      </c>
    </row>
    <row r="94" spans="2:13" ht="13.2" customHeight="1" x14ac:dyDescent="0.3">
      <c r="B94" s="216" t="s">
        <v>1323</v>
      </c>
      <c r="C94" s="216"/>
      <c r="D94" s="78">
        <f>DatosDelitos!N50</f>
        <v>54</v>
      </c>
    </row>
    <row r="95" spans="2:13" ht="13.2" customHeight="1" x14ac:dyDescent="0.3">
      <c r="B95" s="216" t="s">
        <v>1324</v>
      </c>
      <c r="C95" s="216"/>
      <c r="D95" s="78">
        <f>DatosDelitos!N72</f>
        <v>0</v>
      </c>
    </row>
    <row r="96" spans="2:13" ht="27" customHeight="1" x14ac:dyDescent="0.3">
      <c r="B96" s="216" t="s">
        <v>1349</v>
      </c>
      <c r="C96" s="216"/>
      <c r="D96" s="78">
        <f>DatosDelitos!N74</f>
        <v>1</v>
      </c>
    </row>
    <row r="97" spans="2:4" ht="13.2" customHeight="1" x14ac:dyDescent="0.3">
      <c r="B97" s="216" t="s">
        <v>1326</v>
      </c>
      <c r="C97" s="216"/>
      <c r="D97" s="78">
        <f>DatosDelitos!N82</f>
        <v>2</v>
      </c>
    </row>
    <row r="98" spans="2:4" ht="13.2" customHeight="1" x14ac:dyDescent="0.3">
      <c r="B98" s="216" t="s">
        <v>1327</v>
      </c>
      <c r="C98" s="216"/>
      <c r="D98" s="78">
        <f>DatosDelitos!N85</f>
        <v>2</v>
      </c>
    </row>
    <row r="99" spans="2:4" ht="13.2" customHeight="1" x14ac:dyDescent="0.3">
      <c r="B99" s="216" t="s">
        <v>975</v>
      </c>
      <c r="C99" s="216"/>
      <c r="D99" s="78">
        <f>DatosDelitos!N97</f>
        <v>14</v>
      </c>
    </row>
    <row r="100" spans="2:4" ht="27" customHeight="1" x14ac:dyDescent="0.3">
      <c r="B100" s="216" t="s">
        <v>1350</v>
      </c>
      <c r="C100" s="216"/>
      <c r="D100" s="78">
        <f>DatosDelitos!N131</f>
        <v>2</v>
      </c>
    </row>
    <row r="101" spans="2:4" ht="13.2" customHeight="1" x14ac:dyDescent="0.3">
      <c r="B101" s="216" t="s">
        <v>1329</v>
      </c>
      <c r="C101" s="216"/>
      <c r="D101" s="78">
        <f>DatosDelitos!N137</f>
        <v>1</v>
      </c>
    </row>
    <row r="102" spans="2:4" ht="13.2" customHeight="1" x14ac:dyDescent="0.3">
      <c r="B102" s="216" t="s">
        <v>1330</v>
      </c>
      <c r="C102" s="216"/>
      <c r="D102" s="78">
        <f>DatosDelitos!N144</f>
        <v>0</v>
      </c>
    </row>
    <row r="103" spans="2:4" ht="13.2" customHeight="1" x14ac:dyDescent="0.3">
      <c r="B103" s="216" t="s">
        <v>1354</v>
      </c>
      <c r="C103" s="216"/>
      <c r="D103" s="78">
        <f>DatosDelitos!N148</f>
        <v>27</v>
      </c>
    </row>
    <row r="104" spans="2:4" ht="13.2" customHeight="1" x14ac:dyDescent="0.3">
      <c r="B104" s="216" t="s">
        <v>1186</v>
      </c>
      <c r="C104" s="216"/>
      <c r="D104" s="78">
        <f>SUM(DatosDelitos!N149,DatosDelitos!N150)</f>
        <v>3</v>
      </c>
    </row>
    <row r="105" spans="2:4" ht="13.2" customHeight="1" x14ac:dyDescent="0.3">
      <c r="B105" s="216" t="s">
        <v>1184</v>
      </c>
      <c r="C105" s="216"/>
      <c r="D105" s="78">
        <f>SUM(DatosDelitos!N151:N155)</f>
        <v>24</v>
      </c>
    </row>
    <row r="106" spans="2:4" ht="13.2" customHeight="1" x14ac:dyDescent="0.3">
      <c r="B106" s="216" t="s">
        <v>1332</v>
      </c>
      <c r="C106" s="216"/>
      <c r="D106" s="78">
        <f>SUM(SUM(DatosDelitos!N157:N160),SUM(DatosDelitos!N167:N172))</f>
        <v>0</v>
      </c>
    </row>
    <row r="107" spans="2:4" ht="13.2" customHeight="1" x14ac:dyDescent="0.3">
      <c r="B107" s="216" t="s">
        <v>1355</v>
      </c>
      <c r="C107" s="216"/>
      <c r="D107" s="78">
        <f>SUM(DatosDelitos!N161:N165)</f>
        <v>9</v>
      </c>
    </row>
    <row r="108" spans="2:4" ht="13.2" customHeight="1" x14ac:dyDescent="0.3">
      <c r="B108" s="216" t="s">
        <v>1333</v>
      </c>
      <c r="C108" s="216"/>
      <c r="D108" s="78">
        <f>SUM(DatosDelitos!N173:N177)</f>
        <v>1</v>
      </c>
    </row>
    <row r="109" spans="2:4" ht="13.2" customHeight="1" x14ac:dyDescent="0.3">
      <c r="B109" s="216" t="s">
        <v>1334</v>
      </c>
      <c r="C109" s="216"/>
      <c r="D109" s="78">
        <f>DatosDelitos!N178</f>
        <v>6</v>
      </c>
    </row>
    <row r="110" spans="2:4" ht="13.2" customHeight="1" x14ac:dyDescent="0.3">
      <c r="B110" s="216" t="s">
        <v>1335</v>
      </c>
      <c r="C110" s="216"/>
      <c r="D110" s="78">
        <f>DatosDelitos!N186</f>
        <v>11</v>
      </c>
    </row>
    <row r="111" spans="2:4" ht="13.2" customHeight="1" x14ac:dyDescent="0.3">
      <c r="B111" s="216" t="s">
        <v>1336</v>
      </c>
      <c r="C111" s="216"/>
      <c r="D111" s="78">
        <f>DatosDelitos!N201</f>
        <v>17</v>
      </c>
    </row>
    <row r="112" spans="2:4" ht="13.2" customHeight="1" x14ac:dyDescent="0.3">
      <c r="B112" s="216" t="s">
        <v>1337</v>
      </c>
      <c r="C112" s="216"/>
      <c r="D112" s="78">
        <f>DatosDelitos!N223</f>
        <v>6</v>
      </c>
    </row>
    <row r="113" spans="2:4" ht="13.2" customHeight="1" x14ac:dyDescent="0.3">
      <c r="B113" s="216" t="s">
        <v>1338</v>
      </c>
      <c r="C113" s="216"/>
      <c r="D113" s="78">
        <f>DatosDelitos!N244</f>
        <v>4</v>
      </c>
    </row>
    <row r="114" spans="2:4" ht="13.2" customHeight="1" x14ac:dyDescent="0.3">
      <c r="B114" s="216" t="s">
        <v>1339</v>
      </c>
      <c r="C114" s="216"/>
      <c r="D114" s="78">
        <f>DatosDelitos!N271</f>
        <v>1</v>
      </c>
    </row>
    <row r="115" spans="2:4" ht="38.25" customHeight="1" x14ac:dyDescent="0.3">
      <c r="B115" s="216" t="s">
        <v>1340</v>
      </c>
      <c r="C115" s="216"/>
      <c r="D115" s="78">
        <f>DatosDelitos!N301</f>
        <v>0</v>
      </c>
    </row>
    <row r="116" spans="2:4" ht="13.2" customHeight="1" x14ac:dyDescent="0.3">
      <c r="B116" s="216" t="s">
        <v>1341</v>
      </c>
      <c r="C116" s="216"/>
      <c r="D116" s="78">
        <f>DatosDelitos!N305</f>
        <v>0</v>
      </c>
    </row>
    <row r="117" spans="2:4" ht="13.2" customHeight="1" x14ac:dyDescent="0.3">
      <c r="B117" s="216" t="s">
        <v>1342</v>
      </c>
      <c r="C117" s="216"/>
      <c r="D117" s="78">
        <f>DatosDelitos!N312+DatosDelitos!N320</f>
        <v>0</v>
      </c>
    </row>
    <row r="118" spans="2:4" ht="13.2" customHeight="1" x14ac:dyDescent="0.3">
      <c r="B118" s="216" t="s">
        <v>918</v>
      </c>
      <c r="C118" s="216"/>
      <c r="D118" s="78">
        <f>DatosDelitos!N318</f>
        <v>4</v>
      </c>
    </row>
    <row r="119" spans="2:4" ht="13.95" customHeight="1" x14ac:dyDescent="0.3">
      <c r="B119" s="216" t="s">
        <v>1343</v>
      </c>
      <c r="C119" s="216"/>
      <c r="D119" s="78">
        <f>DatosDelitos!N323</f>
        <v>0</v>
      </c>
    </row>
    <row r="120" spans="2:4" ht="12.75" customHeight="1" x14ac:dyDescent="0.3">
      <c r="B120" s="218" t="s">
        <v>1344</v>
      </c>
      <c r="C120" s="218"/>
      <c r="D120" s="78">
        <f>DatosDelitos!N325</f>
        <v>1</v>
      </c>
    </row>
    <row r="121" spans="2:4" ht="15" customHeight="1" x14ac:dyDescent="0.3">
      <c r="B121" s="218" t="s">
        <v>952</v>
      </c>
      <c r="C121" s="218"/>
      <c r="D121" s="78">
        <f>DatosDelitos!N337</f>
        <v>0</v>
      </c>
    </row>
    <row r="122" spans="2:4" ht="15" customHeight="1" x14ac:dyDescent="0.3">
      <c r="B122" s="218" t="s">
        <v>1345</v>
      </c>
      <c r="C122" s="218"/>
      <c r="D122" s="78">
        <f>DatosDelitos!N339</f>
        <v>0</v>
      </c>
    </row>
    <row r="123" spans="2:4" ht="15" customHeight="1" x14ac:dyDescent="0.3">
      <c r="B123" s="216" t="s">
        <v>1351</v>
      </c>
      <c r="C123" s="216"/>
      <c r="D123" s="78">
        <f>SUM(D87:D122)</f>
        <v>209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0" t="s">
        <v>318</v>
      </c>
      <c r="B5" s="181"/>
      <c r="C5" s="25">
        <v>92</v>
      </c>
      <c r="D5" s="25">
        <v>51</v>
      </c>
      <c r="E5" s="26">
        <v>0.80392156862745101</v>
      </c>
      <c r="F5" s="25">
        <v>0</v>
      </c>
      <c r="G5" s="25">
        <v>0</v>
      </c>
      <c r="H5" s="25">
        <v>10</v>
      </c>
      <c r="I5" s="25">
        <v>4</v>
      </c>
      <c r="J5" s="25">
        <v>25</v>
      </c>
      <c r="K5" s="25">
        <v>34</v>
      </c>
      <c r="L5" s="25">
        <v>9</v>
      </c>
      <c r="M5" s="25">
        <v>5</v>
      </c>
      <c r="N5" s="25">
        <v>1</v>
      </c>
      <c r="O5" s="25">
        <v>63</v>
      </c>
      <c r="P5" s="27">
        <v>44</v>
      </c>
    </row>
    <row r="6" spans="1:16" x14ac:dyDescent="0.3">
      <c r="A6" s="28" t="s">
        <v>319</v>
      </c>
      <c r="B6" s="28" t="s">
        <v>320</v>
      </c>
      <c r="C6" s="14">
        <v>65</v>
      </c>
      <c r="D6" s="14">
        <v>41</v>
      </c>
      <c r="E6" s="29">
        <v>0.585365853658536</v>
      </c>
      <c r="F6" s="14">
        <v>0</v>
      </c>
      <c r="G6" s="14">
        <v>0</v>
      </c>
      <c r="H6" s="14">
        <v>3</v>
      </c>
      <c r="I6" s="14">
        <v>0</v>
      </c>
      <c r="J6" s="14">
        <v>21</v>
      </c>
      <c r="K6" s="14">
        <v>24</v>
      </c>
      <c r="L6" s="14">
        <v>6</v>
      </c>
      <c r="M6" s="14">
        <v>5</v>
      </c>
      <c r="N6" s="14">
        <v>0</v>
      </c>
      <c r="O6" s="14">
        <v>48</v>
      </c>
      <c r="P6" s="23">
        <v>12</v>
      </c>
    </row>
    <row r="7" spans="1:16" x14ac:dyDescent="0.3">
      <c r="A7" s="28" t="s">
        <v>321</v>
      </c>
      <c r="B7" s="28" t="s">
        <v>322</v>
      </c>
      <c r="C7" s="14">
        <v>7</v>
      </c>
      <c r="D7" s="14">
        <v>4</v>
      </c>
      <c r="E7" s="29">
        <v>0.75</v>
      </c>
      <c r="F7" s="14">
        <v>0</v>
      </c>
      <c r="G7" s="14">
        <v>0</v>
      </c>
      <c r="H7" s="14">
        <v>0</v>
      </c>
      <c r="I7" s="14">
        <v>0</v>
      </c>
      <c r="J7" s="14">
        <v>4</v>
      </c>
      <c r="K7" s="14">
        <v>9</v>
      </c>
      <c r="L7" s="14">
        <v>3</v>
      </c>
      <c r="M7" s="14">
        <v>0</v>
      </c>
      <c r="N7" s="14">
        <v>0</v>
      </c>
      <c r="O7" s="14">
        <v>8</v>
      </c>
      <c r="P7" s="23">
        <v>9</v>
      </c>
    </row>
    <row r="8" spans="1:16" x14ac:dyDescent="0.3">
      <c r="A8" s="28" t="s">
        <v>323</v>
      </c>
      <c r="B8" s="28" t="s">
        <v>324</v>
      </c>
      <c r="C8" s="14">
        <v>18</v>
      </c>
      <c r="D8" s="14">
        <v>4</v>
      </c>
      <c r="E8" s="29">
        <v>3.5</v>
      </c>
      <c r="F8" s="14">
        <v>0</v>
      </c>
      <c r="G8" s="14">
        <v>0</v>
      </c>
      <c r="H8" s="14">
        <v>7</v>
      </c>
      <c r="I8" s="14">
        <v>4</v>
      </c>
      <c r="J8" s="14">
        <v>0</v>
      </c>
      <c r="K8" s="14">
        <v>1</v>
      </c>
      <c r="L8" s="14">
        <v>0</v>
      </c>
      <c r="M8" s="14">
        <v>0</v>
      </c>
      <c r="N8" s="14">
        <v>1</v>
      </c>
      <c r="O8" s="14">
        <v>7</v>
      </c>
      <c r="P8" s="23">
        <v>23</v>
      </c>
    </row>
    <row r="9" spans="1:16" x14ac:dyDescent="0.3">
      <c r="A9" s="28" t="s">
        <v>325</v>
      </c>
      <c r="B9" s="28" t="s">
        <v>326</v>
      </c>
      <c r="C9" s="14">
        <v>2</v>
      </c>
      <c r="D9" s="14">
        <v>2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0" t="s">
        <v>327</v>
      </c>
      <c r="B10" s="181"/>
      <c r="C10" s="25">
        <v>1</v>
      </c>
      <c r="D10" s="25">
        <v>0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1</v>
      </c>
      <c r="D12" s="14">
        <v>0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0" t="s">
        <v>332</v>
      </c>
      <c r="B13" s="181"/>
      <c r="C13" s="25">
        <v>21173</v>
      </c>
      <c r="D13" s="25">
        <v>22022</v>
      </c>
      <c r="E13" s="26">
        <v>-3.8552356734174897E-2</v>
      </c>
      <c r="F13" s="25">
        <v>2011</v>
      </c>
      <c r="G13" s="25">
        <v>845</v>
      </c>
      <c r="H13" s="25">
        <v>685</v>
      </c>
      <c r="I13" s="25">
        <v>638</v>
      </c>
      <c r="J13" s="25">
        <v>43</v>
      </c>
      <c r="K13" s="25">
        <v>29</v>
      </c>
      <c r="L13" s="25">
        <v>10</v>
      </c>
      <c r="M13" s="25">
        <v>8</v>
      </c>
      <c r="N13" s="25">
        <v>7</v>
      </c>
      <c r="O13" s="25">
        <v>80</v>
      </c>
      <c r="P13" s="27">
        <v>560</v>
      </c>
    </row>
    <row r="14" spans="1:16" x14ac:dyDescent="0.3">
      <c r="A14" s="28" t="s">
        <v>333</v>
      </c>
      <c r="B14" s="28" t="s">
        <v>334</v>
      </c>
      <c r="C14" s="14">
        <v>15561</v>
      </c>
      <c r="D14" s="14">
        <v>16084</v>
      </c>
      <c r="E14" s="29">
        <v>-3.2516786868938101E-2</v>
      </c>
      <c r="F14" s="14">
        <v>292</v>
      </c>
      <c r="G14" s="14">
        <v>167</v>
      </c>
      <c r="H14" s="14">
        <v>393</v>
      </c>
      <c r="I14" s="14">
        <v>384</v>
      </c>
      <c r="J14" s="14">
        <v>16</v>
      </c>
      <c r="K14" s="14">
        <v>13</v>
      </c>
      <c r="L14" s="14">
        <v>4</v>
      </c>
      <c r="M14" s="14">
        <v>7</v>
      </c>
      <c r="N14" s="14">
        <v>2</v>
      </c>
      <c r="O14" s="14">
        <v>46</v>
      </c>
      <c r="P14" s="23">
        <v>88</v>
      </c>
    </row>
    <row r="15" spans="1:16" x14ac:dyDescent="0.3">
      <c r="A15" s="28" t="s">
        <v>335</v>
      </c>
      <c r="B15" s="28" t="s">
        <v>336</v>
      </c>
      <c r="C15" s="14">
        <v>3</v>
      </c>
      <c r="D15" s="14">
        <v>12</v>
      </c>
      <c r="E15" s="29">
        <v>-0.75</v>
      </c>
      <c r="F15" s="14">
        <v>1</v>
      </c>
      <c r="G15" s="14">
        <v>0</v>
      </c>
      <c r="H15" s="14">
        <v>4</v>
      </c>
      <c r="I15" s="14">
        <v>7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1</v>
      </c>
      <c r="P15" s="23">
        <v>1</v>
      </c>
    </row>
    <row r="16" spans="1:16" x14ac:dyDescent="0.3">
      <c r="A16" s="28" t="s">
        <v>337</v>
      </c>
      <c r="B16" s="28" t="s">
        <v>338</v>
      </c>
      <c r="C16" s="14">
        <v>4361</v>
      </c>
      <c r="D16" s="14">
        <v>5028</v>
      </c>
      <c r="E16" s="29">
        <v>-0.132657120127287</v>
      </c>
      <c r="F16" s="14">
        <v>3</v>
      </c>
      <c r="G16" s="14">
        <v>3</v>
      </c>
      <c r="H16" s="14">
        <v>31</v>
      </c>
      <c r="I16" s="14">
        <v>17</v>
      </c>
      <c r="J16" s="14">
        <v>0</v>
      </c>
      <c r="K16" s="14">
        <v>0</v>
      </c>
      <c r="L16" s="14">
        <v>1</v>
      </c>
      <c r="M16" s="14">
        <v>0</v>
      </c>
      <c r="N16" s="14">
        <v>0</v>
      </c>
      <c r="O16" s="14">
        <v>0</v>
      </c>
      <c r="P16" s="23">
        <v>0</v>
      </c>
    </row>
    <row r="17" spans="1:16" ht="20.399999999999999" x14ac:dyDescent="0.3">
      <c r="A17" s="28" t="s">
        <v>339</v>
      </c>
      <c r="B17" s="28" t="s">
        <v>340</v>
      </c>
      <c r="C17" s="14">
        <v>1244</v>
      </c>
      <c r="D17" s="14">
        <v>897</v>
      </c>
      <c r="E17" s="29">
        <v>0.38684503901895201</v>
      </c>
      <c r="F17" s="14">
        <v>1714</v>
      </c>
      <c r="G17" s="14">
        <v>675</v>
      </c>
      <c r="H17" s="14">
        <v>255</v>
      </c>
      <c r="I17" s="14">
        <v>229</v>
      </c>
      <c r="J17" s="14">
        <v>27</v>
      </c>
      <c r="K17" s="14">
        <v>15</v>
      </c>
      <c r="L17" s="14">
        <v>5</v>
      </c>
      <c r="M17" s="14">
        <v>1</v>
      </c>
      <c r="N17" s="14">
        <v>5</v>
      </c>
      <c r="O17" s="14">
        <v>31</v>
      </c>
      <c r="P17" s="23">
        <v>471</v>
      </c>
    </row>
    <row r="18" spans="1:16" x14ac:dyDescent="0.3">
      <c r="A18" s="28" t="s">
        <v>341</v>
      </c>
      <c r="B18" s="28" t="s">
        <v>342</v>
      </c>
      <c r="C18" s="14">
        <v>4</v>
      </c>
      <c r="D18" s="14">
        <v>1</v>
      </c>
      <c r="E18" s="29">
        <v>3</v>
      </c>
      <c r="F18" s="14">
        <v>1</v>
      </c>
      <c r="G18" s="14">
        <v>0</v>
      </c>
      <c r="H18" s="14">
        <v>2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2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0" t="s">
        <v>345</v>
      </c>
      <c r="B20" s="181"/>
      <c r="C20" s="25">
        <v>0</v>
      </c>
      <c r="D20" s="25">
        <v>0</v>
      </c>
      <c r="E20" s="26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3">
      <c r="A21" s="28" t="s">
        <v>346</v>
      </c>
      <c r="B21" s="28" t="s">
        <v>347</v>
      </c>
      <c r="C21" s="14">
        <v>0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0</v>
      </c>
      <c r="D22" s="14">
        <v>0</v>
      </c>
      <c r="E22" s="29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3">
      <c r="A23" s="180" t="s">
        <v>350</v>
      </c>
      <c r="B23" s="181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0" t="s">
        <v>363</v>
      </c>
      <c r="B30" s="181"/>
      <c r="C30" s="25">
        <v>883</v>
      </c>
      <c r="D30" s="25">
        <v>849</v>
      </c>
      <c r="E30" s="26">
        <v>4.00471142520612E-2</v>
      </c>
      <c r="F30" s="25">
        <v>444</v>
      </c>
      <c r="G30" s="25">
        <v>384</v>
      </c>
      <c r="H30" s="25">
        <v>258</v>
      </c>
      <c r="I30" s="25">
        <v>233</v>
      </c>
      <c r="J30" s="25">
        <v>18</v>
      </c>
      <c r="K30" s="25">
        <v>14</v>
      </c>
      <c r="L30" s="25">
        <v>9</v>
      </c>
      <c r="M30" s="25">
        <v>3</v>
      </c>
      <c r="N30" s="25">
        <v>11</v>
      </c>
      <c r="O30" s="25">
        <v>36</v>
      </c>
      <c r="P30" s="27">
        <v>315</v>
      </c>
    </row>
    <row r="31" spans="1:16" x14ac:dyDescent="0.3">
      <c r="A31" s="28" t="s">
        <v>364</v>
      </c>
      <c r="B31" s="28" t="s">
        <v>365</v>
      </c>
      <c r="C31" s="14">
        <v>26</v>
      </c>
      <c r="D31" s="14">
        <v>27</v>
      </c>
      <c r="E31" s="29">
        <v>-3.7037037037037E-2</v>
      </c>
      <c r="F31" s="14">
        <v>10</v>
      </c>
      <c r="G31" s="14">
        <v>1</v>
      </c>
      <c r="H31" s="14">
        <v>6</v>
      </c>
      <c r="I31" s="14">
        <v>7</v>
      </c>
      <c r="J31" s="14">
        <v>3</v>
      </c>
      <c r="K31" s="14">
        <v>1</v>
      </c>
      <c r="L31" s="14">
        <v>0</v>
      </c>
      <c r="M31" s="14">
        <v>2</v>
      </c>
      <c r="N31" s="14">
        <v>1</v>
      </c>
      <c r="O31" s="14">
        <v>8</v>
      </c>
      <c r="P31" s="23">
        <v>1</v>
      </c>
    </row>
    <row r="32" spans="1:16" x14ac:dyDescent="0.3">
      <c r="A32" s="28" t="s">
        <v>366</v>
      </c>
      <c r="B32" s="28" t="s">
        <v>367</v>
      </c>
      <c r="C32" s="14">
        <v>1</v>
      </c>
      <c r="D32" s="14">
        <v>6</v>
      </c>
      <c r="E32" s="29">
        <v>-0.83333333333333304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209</v>
      </c>
      <c r="D33" s="14">
        <v>246</v>
      </c>
      <c r="E33" s="29">
        <v>-0.150406504065041</v>
      </c>
      <c r="F33" s="14">
        <v>96</v>
      </c>
      <c r="G33" s="14">
        <v>28</v>
      </c>
      <c r="H33" s="14">
        <v>57</v>
      </c>
      <c r="I33" s="14">
        <v>50</v>
      </c>
      <c r="J33" s="14">
        <v>2</v>
      </c>
      <c r="K33" s="14">
        <v>1</v>
      </c>
      <c r="L33" s="14">
        <v>2</v>
      </c>
      <c r="M33" s="14">
        <v>0</v>
      </c>
      <c r="N33" s="14">
        <v>3</v>
      </c>
      <c r="O33" s="14">
        <v>5</v>
      </c>
      <c r="P33" s="23">
        <v>44</v>
      </c>
    </row>
    <row r="34" spans="1:16" x14ac:dyDescent="0.3">
      <c r="A34" s="28" t="s">
        <v>370</v>
      </c>
      <c r="B34" s="28" t="s">
        <v>371</v>
      </c>
      <c r="C34" s="14">
        <v>231</v>
      </c>
      <c r="D34" s="14">
        <v>198</v>
      </c>
      <c r="E34" s="29">
        <v>0.16666666666666699</v>
      </c>
      <c r="F34" s="14">
        <v>76</v>
      </c>
      <c r="G34" s="14">
        <v>44</v>
      </c>
      <c r="H34" s="14">
        <v>44</v>
      </c>
      <c r="I34" s="14">
        <v>35</v>
      </c>
      <c r="J34" s="14">
        <v>3</v>
      </c>
      <c r="K34" s="14">
        <v>4</v>
      </c>
      <c r="L34" s="14">
        <v>3</v>
      </c>
      <c r="M34" s="14">
        <v>1</v>
      </c>
      <c r="N34" s="14">
        <v>4</v>
      </c>
      <c r="O34" s="14">
        <v>9</v>
      </c>
      <c r="P34" s="23">
        <v>37</v>
      </c>
    </row>
    <row r="35" spans="1:16" x14ac:dyDescent="0.3">
      <c r="A35" s="28" t="s">
        <v>372</v>
      </c>
      <c r="B35" s="28" t="s">
        <v>373</v>
      </c>
      <c r="C35" s="14">
        <v>137</v>
      </c>
      <c r="D35" s="14">
        <v>116</v>
      </c>
      <c r="E35" s="29">
        <v>0.181034482758621</v>
      </c>
      <c r="F35" s="14">
        <v>71</v>
      </c>
      <c r="G35" s="14">
        <v>28</v>
      </c>
      <c r="H35" s="14">
        <v>26</v>
      </c>
      <c r="I35" s="14">
        <v>26</v>
      </c>
      <c r="J35" s="14">
        <v>3</v>
      </c>
      <c r="K35" s="14">
        <v>2</v>
      </c>
      <c r="L35" s="14">
        <v>1</v>
      </c>
      <c r="M35" s="14">
        <v>0</v>
      </c>
      <c r="N35" s="14">
        <v>1</v>
      </c>
      <c r="O35" s="14">
        <v>0</v>
      </c>
      <c r="P35" s="23">
        <v>22</v>
      </c>
    </row>
    <row r="36" spans="1:16" ht="20.399999999999999" x14ac:dyDescent="0.3">
      <c r="A36" s="28" t="s">
        <v>374</v>
      </c>
      <c r="B36" s="28" t="s">
        <v>375</v>
      </c>
      <c r="C36" s="14">
        <v>130</v>
      </c>
      <c r="D36" s="14">
        <v>107</v>
      </c>
      <c r="E36" s="29">
        <v>0.21495327102803699</v>
      </c>
      <c r="F36" s="14">
        <v>38</v>
      </c>
      <c r="G36" s="14">
        <v>228</v>
      </c>
      <c r="H36" s="14">
        <v>86</v>
      </c>
      <c r="I36" s="14">
        <v>78</v>
      </c>
      <c r="J36" s="14">
        <v>7</v>
      </c>
      <c r="K36" s="14">
        <v>5</v>
      </c>
      <c r="L36" s="14">
        <v>1</v>
      </c>
      <c r="M36" s="14">
        <v>0</v>
      </c>
      <c r="N36" s="14">
        <v>0</v>
      </c>
      <c r="O36" s="14">
        <v>11</v>
      </c>
      <c r="P36" s="23">
        <v>176</v>
      </c>
    </row>
    <row r="37" spans="1:16" ht="20.399999999999999" x14ac:dyDescent="0.3">
      <c r="A37" s="28" t="s">
        <v>376</v>
      </c>
      <c r="B37" s="28" t="s">
        <v>377</v>
      </c>
      <c r="C37" s="14">
        <v>21</v>
      </c>
      <c r="D37" s="14">
        <v>8</v>
      </c>
      <c r="E37" s="29">
        <v>1.625</v>
      </c>
      <c r="F37" s="14">
        <v>21</v>
      </c>
      <c r="G37" s="14">
        <v>11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1</v>
      </c>
      <c r="P37" s="23">
        <v>10</v>
      </c>
    </row>
    <row r="38" spans="1:16" ht="20.399999999999999" x14ac:dyDescent="0.3">
      <c r="A38" s="28" t="s">
        <v>378</v>
      </c>
      <c r="B38" s="28" t="s">
        <v>379</v>
      </c>
      <c r="C38" s="14">
        <v>17</v>
      </c>
      <c r="D38" s="14">
        <v>67</v>
      </c>
      <c r="E38" s="29">
        <v>-0.74626865671641796</v>
      </c>
      <c r="F38" s="14">
        <v>12</v>
      </c>
      <c r="G38" s="14">
        <v>7</v>
      </c>
      <c r="H38" s="14">
        <v>13</v>
      </c>
      <c r="I38" s="14">
        <v>12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7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111</v>
      </c>
      <c r="D41" s="14">
        <v>74</v>
      </c>
      <c r="E41" s="29">
        <v>0.5</v>
      </c>
      <c r="F41" s="14">
        <v>120</v>
      </c>
      <c r="G41" s="14">
        <v>37</v>
      </c>
      <c r="H41" s="14">
        <v>26</v>
      </c>
      <c r="I41" s="14">
        <v>25</v>
      </c>
      <c r="J41" s="14">
        <v>0</v>
      </c>
      <c r="K41" s="14">
        <v>1</v>
      </c>
      <c r="L41" s="14">
        <v>2</v>
      </c>
      <c r="M41" s="14">
        <v>0</v>
      </c>
      <c r="N41" s="14">
        <v>2</v>
      </c>
      <c r="O41" s="14">
        <v>2</v>
      </c>
      <c r="P41" s="23">
        <v>18</v>
      </c>
    </row>
    <row r="42" spans="1:16" x14ac:dyDescent="0.3">
      <c r="A42" s="180" t="s">
        <v>386</v>
      </c>
      <c r="B42" s="181"/>
      <c r="C42" s="25">
        <v>46</v>
      </c>
      <c r="D42" s="25">
        <v>35</v>
      </c>
      <c r="E42" s="26">
        <v>0.314285714285714</v>
      </c>
      <c r="F42" s="25">
        <v>41</v>
      </c>
      <c r="G42" s="25">
        <v>14</v>
      </c>
      <c r="H42" s="25">
        <v>36</v>
      </c>
      <c r="I42" s="25">
        <v>49</v>
      </c>
      <c r="J42" s="25">
        <v>1</v>
      </c>
      <c r="K42" s="25">
        <v>5</v>
      </c>
      <c r="L42" s="25">
        <v>0</v>
      </c>
      <c r="M42" s="25">
        <v>0</v>
      </c>
      <c r="N42" s="25">
        <v>0</v>
      </c>
      <c r="O42" s="25">
        <v>0</v>
      </c>
      <c r="P42" s="27">
        <v>21</v>
      </c>
    </row>
    <row r="43" spans="1:16" x14ac:dyDescent="0.3">
      <c r="A43" s="28" t="s">
        <v>387</v>
      </c>
      <c r="B43" s="28" t="s">
        <v>388</v>
      </c>
      <c r="C43" s="14">
        <v>3</v>
      </c>
      <c r="D43" s="14">
        <v>3</v>
      </c>
      <c r="E43" s="29">
        <v>0</v>
      </c>
      <c r="F43" s="14">
        <v>0</v>
      </c>
      <c r="G43" s="14">
        <v>0</v>
      </c>
      <c r="H43" s="14">
        <v>6</v>
      </c>
      <c r="I43" s="14">
        <v>17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1</v>
      </c>
    </row>
    <row r="44" spans="1:16" ht="20.399999999999999" x14ac:dyDescent="0.3">
      <c r="A44" s="28" t="s">
        <v>389</v>
      </c>
      <c r="B44" s="28" t="s">
        <v>390</v>
      </c>
      <c r="C44" s="14">
        <v>39</v>
      </c>
      <c r="D44" s="14">
        <v>27</v>
      </c>
      <c r="E44" s="29">
        <v>0.44444444444444398</v>
      </c>
      <c r="F44" s="14">
        <v>40</v>
      </c>
      <c r="G44" s="14">
        <v>14</v>
      </c>
      <c r="H44" s="14">
        <v>30</v>
      </c>
      <c r="I44" s="14">
        <v>32</v>
      </c>
      <c r="J44" s="14">
        <v>1</v>
      </c>
      <c r="K44" s="14">
        <v>5</v>
      </c>
      <c r="L44" s="14">
        <v>0</v>
      </c>
      <c r="M44" s="14">
        <v>0</v>
      </c>
      <c r="N44" s="14">
        <v>0</v>
      </c>
      <c r="O44" s="14">
        <v>0</v>
      </c>
      <c r="P44" s="23">
        <v>20</v>
      </c>
    </row>
    <row r="45" spans="1:16" x14ac:dyDescent="0.3">
      <c r="A45" s="28" t="s">
        <v>391</v>
      </c>
      <c r="B45" s="28" t="s">
        <v>392</v>
      </c>
      <c r="C45" s="14">
        <v>0</v>
      </c>
      <c r="D45" s="14">
        <v>1</v>
      </c>
      <c r="E45" s="29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0</v>
      </c>
      <c r="D46" s="14">
        <v>0</v>
      </c>
      <c r="E46" s="29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4</v>
      </c>
      <c r="D48" s="14">
        <v>3</v>
      </c>
      <c r="E48" s="29">
        <v>0.33333333333333298</v>
      </c>
      <c r="F48" s="14">
        <v>1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3">
      <c r="A49" s="28" t="s">
        <v>399</v>
      </c>
      <c r="B49" s="28" t="s">
        <v>400</v>
      </c>
      <c r="C49" s="14">
        <v>0</v>
      </c>
      <c r="D49" s="14">
        <v>1</v>
      </c>
      <c r="E49" s="29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0" t="s">
        <v>401</v>
      </c>
      <c r="B50" s="181"/>
      <c r="C50" s="25">
        <v>687</v>
      </c>
      <c r="D50" s="25">
        <v>741</v>
      </c>
      <c r="E50" s="26">
        <v>-7.28744939271255E-2</v>
      </c>
      <c r="F50" s="25">
        <v>62</v>
      </c>
      <c r="G50" s="25">
        <v>13</v>
      </c>
      <c r="H50" s="25">
        <v>127</v>
      </c>
      <c r="I50" s="25">
        <v>116</v>
      </c>
      <c r="J50" s="25">
        <v>100</v>
      </c>
      <c r="K50" s="25">
        <v>83</v>
      </c>
      <c r="L50" s="25">
        <v>0</v>
      </c>
      <c r="M50" s="25">
        <v>1</v>
      </c>
      <c r="N50" s="25">
        <v>54</v>
      </c>
      <c r="O50" s="25">
        <v>43</v>
      </c>
      <c r="P50" s="27">
        <v>63</v>
      </c>
    </row>
    <row r="51" spans="1:16" x14ac:dyDescent="0.3">
      <c r="A51" s="28" t="s">
        <v>402</v>
      </c>
      <c r="B51" s="28" t="s">
        <v>403</v>
      </c>
      <c r="C51" s="14">
        <v>369</v>
      </c>
      <c r="D51" s="14">
        <v>235</v>
      </c>
      <c r="E51" s="29">
        <v>0.57021276595744697</v>
      </c>
      <c r="F51" s="14">
        <v>52</v>
      </c>
      <c r="G51" s="14">
        <v>9</v>
      </c>
      <c r="H51" s="14">
        <v>48</v>
      </c>
      <c r="I51" s="14">
        <v>36</v>
      </c>
      <c r="J51" s="14">
        <v>44</v>
      </c>
      <c r="K51" s="14">
        <v>26</v>
      </c>
      <c r="L51" s="14">
        <v>0</v>
      </c>
      <c r="M51" s="14">
        <v>1</v>
      </c>
      <c r="N51" s="14">
        <v>4</v>
      </c>
      <c r="O51" s="14">
        <v>22</v>
      </c>
      <c r="P51" s="23">
        <v>18</v>
      </c>
    </row>
    <row r="52" spans="1:16" x14ac:dyDescent="0.3">
      <c r="A52" s="28" t="s">
        <v>404</v>
      </c>
      <c r="B52" s="28" t="s">
        <v>405</v>
      </c>
      <c r="C52" s="14">
        <v>13</v>
      </c>
      <c r="D52" s="14">
        <v>15</v>
      </c>
      <c r="E52" s="29">
        <v>-0.133333333333333</v>
      </c>
      <c r="F52" s="14">
        <v>0</v>
      </c>
      <c r="G52" s="14">
        <v>0</v>
      </c>
      <c r="H52" s="14">
        <v>22</v>
      </c>
      <c r="I52" s="14">
        <v>29</v>
      </c>
      <c r="J52" s="14">
        <v>3</v>
      </c>
      <c r="K52" s="14">
        <v>10</v>
      </c>
      <c r="L52" s="14">
        <v>0</v>
      </c>
      <c r="M52" s="14">
        <v>0</v>
      </c>
      <c r="N52" s="14">
        <v>0</v>
      </c>
      <c r="O52" s="14">
        <v>1</v>
      </c>
      <c r="P52" s="23">
        <v>2</v>
      </c>
    </row>
    <row r="53" spans="1:16" x14ac:dyDescent="0.3">
      <c r="A53" s="28" t="s">
        <v>406</v>
      </c>
      <c r="B53" s="28" t="s">
        <v>407</v>
      </c>
      <c r="C53" s="14">
        <v>28</v>
      </c>
      <c r="D53" s="14">
        <v>180</v>
      </c>
      <c r="E53" s="29">
        <v>-0.844444444444444</v>
      </c>
      <c r="F53" s="14">
        <v>2</v>
      </c>
      <c r="G53" s="14">
        <v>1</v>
      </c>
      <c r="H53" s="14">
        <v>0</v>
      </c>
      <c r="I53" s="14">
        <v>0</v>
      </c>
      <c r="J53" s="14">
        <v>11</v>
      </c>
      <c r="K53" s="14">
        <v>13</v>
      </c>
      <c r="L53" s="14">
        <v>0</v>
      </c>
      <c r="M53" s="14">
        <v>0</v>
      </c>
      <c r="N53" s="14">
        <v>1</v>
      </c>
      <c r="O53" s="14">
        <v>1</v>
      </c>
      <c r="P53" s="23">
        <v>18</v>
      </c>
    </row>
    <row r="54" spans="1:16" x14ac:dyDescent="0.3">
      <c r="A54" s="28" t="s">
        <v>408</v>
      </c>
      <c r="B54" s="28" t="s">
        <v>409</v>
      </c>
      <c r="C54" s="14">
        <v>1</v>
      </c>
      <c r="D54" s="14">
        <v>8</v>
      </c>
      <c r="E54" s="29">
        <v>-0.875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3">
      <c r="A55" s="28" t="s">
        <v>410</v>
      </c>
      <c r="B55" s="28" t="s">
        <v>411</v>
      </c>
      <c r="C55" s="14">
        <v>0</v>
      </c>
      <c r="D55" s="14">
        <v>4</v>
      </c>
      <c r="E55" s="29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13</v>
      </c>
      <c r="D56" s="14">
        <v>7</v>
      </c>
      <c r="E56" s="29">
        <v>0.85714285714285698</v>
      </c>
      <c r="F56" s="14">
        <v>2</v>
      </c>
      <c r="G56" s="14">
        <v>0</v>
      </c>
      <c r="H56" s="14">
        <v>3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0.399999999999999" x14ac:dyDescent="0.3">
      <c r="A57" s="28" t="s">
        <v>414</v>
      </c>
      <c r="B57" s="28" t="s">
        <v>415</v>
      </c>
      <c r="C57" s="14">
        <v>0</v>
      </c>
      <c r="D57" s="14">
        <v>6</v>
      </c>
      <c r="E57" s="29">
        <v>-1</v>
      </c>
      <c r="F57" s="14">
        <v>4</v>
      </c>
      <c r="G57" s="14">
        <v>0</v>
      </c>
      <c r="H57" s="14">
        <v>4</v>
      </c>
      <c r="I57" s="14">
        <v>4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3">
        <v>0</v>
      </c>
    </row>
    <row r="58" spans="1:16" ht="20.399999999999999" x14ac:dyDescent="0.3">
      <c r="A58" s="28" t="s">
        <v>416</v>
      </c>
      <c r="B58" s="28" t="s">
        <v>417</v>
      </c>
      <c r="C58" s="14">
        <v>6</v>
      </c>
      <c r="D58" s="14">
        <v>7</v>
      </c>
      <c r="E58" s="29">
        <v>-0.14285714285714299</v>
      </c>
      <c r="F58" s="14">
        <v>0</v>
      </c>
      <c r="G58" s="14">
        <v>0</v>
      </c>
      <c r="H58" s="14">
        <v>3</v>
      </c>
      <c r="I58" s="14">
        <v>2</v>
      </c>
      <c r="J58" s="14">
        <v>0</v>
      </c>
      <c r="K58" s="14">
        <v>2</v>
      </c>
      <c r="L58" s="14">
        <v>0</v>
      </c>
      <c r="M58" s="14">
        <v>0</v>
      </c>
      <c r="N58" s="14">
        <v>1</v>
      </c>
      <c r="O58" s="14">
        <v>1</v>
      </c>
      <c r="P58" s="23">
        <v>0</v>
      </c>
    </row>
    <row r="59" spans="1:16" ht="20.399999999999999" x14ac:dyDescent="0.3">
      <c r="A59" s="28" t="s">
        <v>418</v>
      </c>
      <c r="B59" s="28" t="s">
        <v>419</v>
      </c>
      <c r="C59" s="14">
        <v>0</v>
      </c>
      <c r="D59" s="14">
        <v>12</v>
      </c>
      <c r="E59" s="29">
        <v>-1</v>
      </c>
      <c r="F59" s="14">
        <v>0</v>
      </c>
      <c r="G59" s="14">
        <v>0</v>
      </c>
      <c r="H59" s="14">
        <v>4</v>
      </c>
      <c r="I59" s="14">
        <v>3</v>
      </c>
      <c r="J59" s="14">
        <v>0</v>
      </c>
      <c r="K59" s="14">
        <v>2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0.399999999999999" x14ac:dyDescent="0.3">
      <c r="A60" s="28" t="s">
        <v>420</v>
      </c>
      <c r="B60" s="28" t="s">
        <v>421</v>
      </c>
      <c r="C60" s="14">
        <v>8</v>
      </c>
      <c r="D60" s="14">
        <v>7</v>
      </c>
      <c r="E60" s="29">
        <v>0.14285714285714299</v>
      </c>
      <c r="F60" s="14">
        <v>0</v>
      </c>
      <c r="G60" s="14">
        <v>0</v>
      </c>
      <c r="H60" s="14">
        <v>0</v>
      </c>
      <c r="I60" s="14">
        <v>2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1</v>
      </c>
      <c r="P60" s="23">
        <v>0</v>
      </c>
    </row>
    <row r="61" spans="1:16" ht="20.399999999999999" x14ac:dyDescent="0.3">
      <c r="A61" s="28" t="s">
        <v>422</v>
      </c>
      <c r="B61" s="28" t="s">
        <v>423</v>
      </c>
      <c r="C61" s="14">
        <v>5</v>
      </c>
      <c r="D61" s="14">
        <v>16</v>
      </c>
      <c r="E61" s="29">
        <v>-0.6875</v>
      </c>
      <c r="F61" s="14">
        <v>0</v>
      </c>
      <c r="G61" s="14">
        <v>0</v>
      </c>
      <c r="H61" s="14">
        <v>0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3">
      <c r="A62" s="28" t="s">
        <v>424</v>
      </c>
      <c r="B62" s="28" t="s">
        <v>425</v>
      </c>
      <c r="C62" s="14">
        <v>0</v>
      </c>
      <c r="D62" s="14">
        <v>0</v>
      </c>
      <c r="E62" s="29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0.399999999999999" x14ac:dyDescent="0.3">
      <c r="A63" s="28" t="s">
        <v>426</v>
      </c>
      <c r="B63" s="28" t="s">
        <v>427</v>
      </c>
      <c r="C63" s="14">
        <v>59</v>
      </c>
      <c r="D63" s="14">
        <v>176</v>
      </c>
      <c r="E63" s="29">
        <v>-0.66477272727272696</v>
      </c>
      <c r="F63" s="14">
        <v>1</v>
      </c>
      <c r="G63" s="14">
        <v>0</v>
      </c>
      <c r="H63" s="14">
        <v>31</v>
      </c>
      <c r="I63" s="14">
        <v>31</v>
      </c>
      <c r="J63" s="14">
        <v>15</v>
      </c>
      <c r="K63" s="14">
        <v>17</v>
      </c>
      <c r="L63" s="14">
        <v>0</v>
      </c>
      <c r="M63" s="14">
        <v>0</v>
      </c>
      <c r="N63" s="14">
        <v>30</v>
      </c>
      <c r="O63" s="14">
        <v>6</v>
      </c>
      <c r="P63" s="23">
        <v>10</v>
      </c>
    </row>
    <row r="64" spans="1:16" ht="20.399999999999999" x14ac:dyDescent="0.3">
      <c r="A64" s="28" t="s">
        <v>428</v>
      </c>
      <c r="B64" s="28" t="s">
        <v>429</v>
      </c>
      <c r="C64" s="14">
        <v>163</v>
      </c>
      <c r="D64" s="14">
        <v>39</v>
      </c>
      <c r="E64" s="29">
        <v>3.1794871794871802</v>
      </c>
      <c r="F64" s="14">
        <v>0</v>
      </c>
      <c r="G64" s="14">
        <v>0</v>
      </c>
      <c r="H64" s="14">
        <v>8</v>
      </c>
      <c r="I64" s="14">
        <v>3</v>
      </c>
      <c r="J64" s="14">
        <v>12</v>
      </c>
      <c r="K64" s="14">
        <v>8</v>
      </c>
      <c r="L64" s="14">
        <v>0</v>
      </c>
      <c r="M64" s="14">
        <v>0</v>
      </c>
      <c r="N64" s="14">
        <v>17</v>
      </c>
      <c r="O64" s="14">
        <v>11</v>
      </c>
      <c r="P64" s="23">
        <v>5</v>
      </c>
    </row>
    <row r="65" spans="1:16" ht="20.399999999999999" x14ac:dyDescent="0.3">
      <c r="A65" s="28" t="s">
        <v>430</v>
      </c>
      <c r="B65" s="28" t="s">
        <v>431</v>
      </c>
      <c r="C65" s="14">
        <v>2</v>
      </c>
      <c r="D65" s="14">
        <v>13</v>
      </c>
      <c r="E65" s="29">
        <v>-0.84615384615384603</v>
      </c>
      <c r="F65" s="14">
        <v>0</v>
      </c>
      <c r="G65" s="14">
        <v>0</v>
      </c>
      <c r="H65" s="14">
        <v>3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2</v>
      </c>
    </row>
    <row r="66" spans="1:16" ht="30.6" x14ac:dyDescent="0.3">
      <c r="A66" s="28" t="s">
        <v>432</v>
      </c>
      <c r="B66" s="28" t="s">
        <v>433</v>
      </c>
      <c r="C66" s="14">
        <v>0</v>
      </c>
      <c r="D66" s="14">
        <v>0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0.6" x14ac:dyDescent="0.3">
      <c r="A67" s="28" t="s">
        <v>434</v>
      </c>
      <c r="B67" s="28" t="s">
        <v>435</v>
      </c>
      <c r="C67" s="14">
        <v>0</v>
      </c>
      <c r="D67" s="14">
        <v>9</v>
      </c>
      <c r="E67" s="29">
        <v>-1</v>
      </c>
      <c r="F67" s="14">
        <v>0</v>
      </c>
      <c r="G67" s="14">
        <v>0</v>
      </c>
      <c r="H67" s="14">
        <v>0</v>
      </c>
      <c r="I67" s="14">
        <v>0</v>
      </c>
      <c r="J67" s="14">
        <v>12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0.6" x14ac:dyDescent="0.3">
      <c r="A68" s="28" t="s">
        <v>436</v>
      </c>
      <c r="B68" s="28" t="s">
        <v>437</v>
      </c>
      <c r="C68" s="14">
        <v>0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20.399999999999999" x14ac:dyDescent="0.3">
      <c r="A69" s="28" t="s">
        <v>438</v>
      </c>
      <c r="B69" s="28" t="s">
        <v>439</v>
      </c>
      <c r="C69" s="14">
        <v>15</v>
      </c>
      <c r="D69" s="14">
        <v>7</v>
      </c>
      <c r="E69" s="29">
        <v>1.1428571428571399</v>
      </c>
      <c r="F69" s="14">
        <v>1</v>
      </c>
      <c r="G69" s="14">
        <v>3</v>
      </c>
      <c r="H69" s="14">
        <v>1</v>
      </c>
      <c r="I69" s="14">
        <v>1</v>
      </c>
      <c r="J69" s="14">
        <v>0</v>
      </c>
      <c r="K69" s="14">
        <v>0</v>
      </c>
      <c r="L69" s="14">
        <v>0</v>
      </c>
      <c r="M69" s="14">
        <v>0</v>
      </c>
      <c r="N69" s="14">
        <v>1</v>
      </c>
      <c r="O69" s="14">
        <v>0</v>
      </c>
      <c r="P69" s="23">
        <v>2</v>
      </c>
    </row>
    <row r="70" spans="1:16" ht="20.399999999999999" x14ac:dyDescent="0.3">
      <c r="A70" s="28" t="s">
        <v>440</v>
      </c>
      <c r="B70" s="28" t="s">
        <v>441</v>
      </c>
      <c r="C70" s="14">
        <v>5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4">
        <v>1</v>
      </c>
      <c r="L70" s="14">
        <v>0</v>
      </c>
      <c r="M70" s="14">
        <v>0</v>
      </c>
      <c r="N70" s="14">
        <v>0</v>
      </c>
      <c r="O70" s="14">
        <v>0</v>
      </c>
      <c r="P70" s="23">
        <v>2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0</v>
      </c>
      <c r="E71" s="29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0" t="s">
        <v>444</v>
      </c>
      <c r="B72" s="181"/>
      <c r="C72" s="25">
        <v>4</v>
      </c>
      <c r="D72" s="25">
        <v>3</v>
      </c>
      <c r="E72" s="26">
        <v>0.33333333333333298</v>
      </c>
      <c r="F72" s="25">
        <v>0</v>
      </c>
      <c r="G72" s="25">
        <v>0</v>
      </c>
      <c r="H72" s="25">
        <v>1</v>
      </c>
      <c r="I72" s="25">
        <v>0</v>
      </c>
      <c r="J72" s="25">
        <v>0</v>
      </c>
      <c r="K72" s="25">
        <v>1</v>
      </c>
      <c r="L72" s="25">
        <v>0</v>
      </c>
      <c r="M72" s="25">
        <v>0</v>
      </c>
      <c r="N72" s="25">
        <v>0</v>
      </c>
      <c r="O72" s="25">
        <v>1</v>
      </c>
      <c r="P72" s="27">
        <v>0</v>
      </c>
    </row>
    <row r="73" spans="1:16" x14ac:dyDescent="0.3">
      <c r="A73" s="28" t="s">
        <v>445</v>
      </c>
      <c r="B73" s="28" t="s">
        <v>446</v>
      </c>
      <c r="C73" s="14">
        <v>4</v>
      </c>
      <c r="D73" s="14">
        <v>3</v>
      </c>
      <c r="E73" s="29">
        <v>0.33333333333333298</v>
      </c>
      <c r="F73" s="14">
        <v>0</v>
      </c>
      <c r="G73" s="14">
        <v>0</v>
      </c>
      <c r="H73" s="14">
        <v>1</v>
      </c>
      <c r="I73" s="14">
        <v>0</v>
      </c>
      <c r="J73" s="14">
        <v>0</v>
      </c>
      <c r="K73" s="14">
        <v>1</v>
      </c>
      <c r="L73" s="14">
        <v>0</v>
      </c>
      <c r="M73" s="14">
        <v>0</v>
      </c>
      <c r="N73" s="14">
        <v>0</v>
      </c>
      <c r="O73" s="14">
        <v>1</v>
      </c>
      <c r="P73" s="23">
        <v>0</v>
      </c>
    </row>
    <row r="74" spans="1:16" x14ac:dyDescent="0.3">
      <c r="A74" s="180" t="s">
        <v>447</v>
      </c>
      <c r="B74" s="181"/>
      <c r="C74" s="25">
        <v>176</v>
      </c>
      <c r="D74" s="25">
        <v>162</v>
      </c>
      <c r="E74" s="26">
        <v>8.6419753086419804E-2</v>
      </c>
      <c r="F74" s="25">
        <v>25</v>
      </c>
      <c r="G74" s="25">
        <v>6</v>
      </c>
      <c r="H74" s="25">
        <v>24</v>
      </c>
      <c r="I74" s="25">
        <v>10</v>
      </c>
      <c r="J74" s="25">
        <v>1</v>
      </c>
      <c r="K74" s="25">
        <v>1</v>
      </c>
      <c r="L74" s="25">
        <v>25</v>
      </c>
      <c r="M74" s="25">
        <v>15</v>
      </c>
      <c r="N74" s="25">
        <v>1</v>
      </c>
      <c r="O74" s="25">
        <v>9</v>
      </c>
      <c r="P74" s="27">
        <v>19</v>
      </c>
    </row>
    <row r="75" spans="1:16" x14ac:dyDescent="0.3">
      <c r="A75" s="28" t="s">
        <v>448</v>
      </c>
      <c r="B75" s="28" t="s">
        <v>449</v>
      </c>
      <c r="C75" s="14">
        <v>38</v>
      </c>
      <c r="D75" s="14">
        <v>12</v>
      </c>
      <c r="E75" s="29">
        <v>2.1666666666666701</v>
      </c>
      <c r="F75" s="14">
        <v>7</v>
      </c>
      <c r="G75" s="14">
        <v>3</v>
      </c>
      <c r="H75" s="14">
        <v>6</v>
      </c>
      <c r="I75" s="14">
        <v>6</v>
      </c>
      <c r="J75" s="14">
        <v>0</v>
      </c>
      <c r="K75" s="14">
        <v>0</v>
      </c>
      <c r="L75" s="14">
        <v>2</v>
      </c>
      <c r="M75" s="14">
        <v>1</v>
      </c>
      <c r="N75" s="14">
        <v>1</v>
      </c>
      <c r="O75" s="14">
        <v>0</v>
      </c>
      <c r="P75" s="23">
        <v>2</v>
      </c>
    </row>
    <row r="76" spans="1:16" ht="20.399999999999999" x14ac:dyDescent="0.3">
      <c r="A76" s="28" t="s">
        <v>450</v>
      </c>
      <c r="B76" s="28" t="s">
        <v>451</v>
      </c>
      <c r="C76" s="14">
        <v>7</v>
      </c>
      <c r="D76" s="14">
        <v>6</v>
      </c>
      <c r="E76" s="29">
        <v>0.16666666666666699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77</v>
      </c>
      <c r="D77" s="14">
        <v>73</v>
      </c>
      <c r="E77" s="29">
        <v>5.4794520547945202E-2</v>
      </c>
      <c r="F77" s="14">
        <v>15</v>
      </c>
      <c r="G77" s="14">
        <v>3</v>
      </c>
      <c r="H77" s="14">
        <v>11</v>
      </c>
      <c r="I77" s="14">
        <v>0</v>
      </c>
      <c r="J77" s="14">
        <v>0</v>
      </c>
      <c r="K77" s="14">
        <v>1</v>
      </c>
      <c r="L77" s="14">
        <v>22</v>
      </c>
      <c r="M77" s="14">
        <v>14</v>
      </c>
      <c r="N77" s="14">
        <v>0</v>
      </c>
      <c r="O77" s="14">
        <v>9</v>
      </c>
      <c r="P77" s="23">
        <v>14</v>
      </c>
    </row>
    <row r="78" spans="1:16" x14ac:dyDescent="0.3">
      <c r="A78" s="28" t="s">
        <v>454</v>
      </c>
      <c r="B78" s="28" t="s">
        <v>455</v>
      </c>
      <c r="C78" s="14">
        <v>0</v>
      </c>
      <c r="D78" s="14">
        <v>4</v>
      </c>
      <c r="E78" s="29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0.399999999999999" x14ac:dyDescent="0.3">
      <c r="A79" s="28" t="s">
        <v>456</v>
      </c>
      <c r="B79" s="28" t="s">
        <v>457</v>
      </c>
      <c r="C79" s="14">
        <v>2</v>
      </c>
      <c r="D79" s="14">
        <v>3</v>
      </c>
      <c r="E79" s="29">
        <v>-0.33333333333333298</v>
      </c>
      <c r="F79" s="14">
        <v>3</v>
      </c>
      <c r="G79" s="14">
        <v>0</v>
      </c>
      <c r="H79" s="14">
        <v>4</v>
      </c>
      <c r="I79" s="14">
        <v>3</v>
      </c>
      <c r="J79" s="14">
        <v>1</v>
      </c>
      <c r="K79" s="14">
        <v>0</v>
      </c>
      <c r="L79" s="14">
        <v>1</v>
      </c>
      <c r="M79" s="14">
        <v>0</v>
      </c>
      <c r="N79" s="14">
        <v>0</v>
      </c>
      <c r="O79" s="14">
        <v>0</v>
      </c>
      <c r="P79" s="23">
        <v>1</v>
      </c>
    </row>
    <row r="80" spans="1:16" ht="30.6" x14ac:dyDescent="0.3">
      <c r="A80" s="28" t="s">
        <v>458</v>
      </c>
      <c r="B80" s="28" t="s">
        <v>459</v>
      </c>
      <c r="C80" s="14">
        <v>3</v>
      </c>
      <c r="D80" s="14">
        <v>0</v>
      </c>
      <c r="E80" s="29">
        <v>0</v>
      </c>
      <c r="F80" s="14">
        <v>0</v>
      </c>
      <c r="G80" s="14">
        <v>0</v>
      </c>
      <c r="H80" s="14">
        <v>2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49</v>
      </c>
      <c r="D81" s="14">
        <v>64</v>
      </c>
      <c r="E81" s="29">
        <v>-0.234375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2</v>
      </c>
    </row>
    <row r="82" spans="1:16" x14ac:dyDescent="0.3">
      <c r="A82" s="180" t="s">
        <v>462</v>
      </c>
      <c r="B82" s="181"/>
      <c r="C82" s="25">
        <v>67</v>
      </c>
      <c r="D82" s="25">
        <v>43</v>
      </c>
      <c r="E82" s="26">
        <v>0.55813953488372103</v>
      </c>
      <c r="F82" s="25">
        <v>14</v>
      </c>
      <c r="G82" s="25">
        <v>5</v>
      </c>
      <c r="H82" s="25">
        <v>5</v>
      </c>
      <c r="I82" s="25">
        <v>5</v>
      </c>
      <c r="J82" s="25">
        <v>0</v>
      </c>
      <c r="K82" s="25">
        <v>1</v>
      </c>
      <c r="L82" s="25">
        <v>0</v>
      </c>
      <c r="M82" s="25">
        <v>0</v>
      </c>
      <c r="N82" s="25">
        <v>2</v>
      </c>
      <c r="O82" s="25">
        <v>3</v>
      </c>
      <c r="P82" s="27">
        <v>3</v>
      </c>
    </row>
    <row r="83" spans="1:16" x14ac:dyDescent="0.3">
      <c r="A83" s="28" t="s">
        <v>463</v>
      </c>
      <c r="B83" s="28" t="s">
        <v>464</v>
      </c>
      <c r="C83" s="14">
        <v>20</v>
      </c>
      <c r="D83" s="14">
        <v>11</v>
      </c>
      <c r="E83" s="29">
        <v>0.81818181818181801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1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47</v>
      </c>
      <c r="D84" s="14">
        <v>32</v>
      </c>
      <c r="E84" s="29">
        <v>0.46875</v>
      </c>
      <c r="F84" s="14">
        <v>14</v>
      </c>
      <c r="G84" s="14">
        <v>5</v>
      </c>
      <c r="H84" s="14">
        <v>5</v>
      </c>
      <c r="I84" s="14">
        <v>5</v>
      </c>
      <c r="J84" s="14">
        <v>0</v>
      </c>
      <c r="K84" s="14">
        <v>1</v>
      </c>
      <c r="L84" s="14">
        <v>0</v>
      </c>
      <c r="M84" s="14">
        <v>0</v>
      </c>
      <c r="N84" s="14">
        <v>0</v>
      </c>
      <c r="O84" s="14">
        <v>2</v>
      </c>
      <c r="P84" s="23">
        <v>3</v>
      </c>
    </row>
    <row r="85" spans="1:16" x14ac:dyDescent="0.3">
      <c r="A85" s="180" t="s">
        <v>467</v>
      </c>
      <c r="B85" s="181"/>
      <c r="C85" s="25">
        <v>172</v>
      </c>
      <c r="D85" s="25">
        <v>197</v>
      </c>
      <c r="E85" s="26">
        <v>-0.12690355329949199</v>
      </c>
      <c r="F85" s="25">
        <v>10</v>
      </c>
      <c r="G85" s="25">
        <v>4</v>
      </c>
      <c r="H85" s="25">
        <v>63</v>
      </c>
      <c r="I85" s="25">
        <v>65</v>
      </c>
      <c r="J85" s="25">
        <v>0</v>
      </c>
      <c r="K85" s="25">
        <v>0</v>
      </c>
      <c r="L85" s="25">
        <v>0</v>
      </c>
      <c r="M85" s="25">
        <v>0</v>
      </c>
      <c r="N85" s="25">
        <v>2</v>
      </c>
      <c r="O85" s="25">
        <v>0</v>
      </c>
      <c r="P85" s="27">
        <v>51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1</v>
      </c>
      <c r="E86" s="29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3">
        <v>0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4</v>
      </c>
      <c r="D89" s="14">
        <v>8</v>
      </c>
      <c r="E89" s="29">
        <v>-0.5</v>
      </c>
      <c r="F89" s="14">
        <v>0</v>
      </c>
      <c r="G89" s="14">
        <v>0</v>
      </c>
      <c r="H89" s="14">
        <v>2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0.399999999999999" x14ac:dyDescent="0.3">
      <c r="A90" s="28" t="s">
        <v>476</v>
      </c>
      <c r="B90" s="28" t="s">
        <v>477</v>
      </c>
      <c r="C90" s="14">
        <v>2</v>
      </c>
      <c r="D90" s="14">
        <v>1</v>
      </c>
      <c r="E90" s="29">
        <v>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15</v>
      </c>
      <c r="D91" s="14">
        <v>22</v>
      </c>
      <c r="E91" s="29">
        <v>-0.31818181818181801</v>
      </c>
      <c r="F91" s="14">
        <v>0</v>
      </c>
      <c r="G91" s="14">
        <v>0</v>
      </c>
      <c r="H91" s="14">
        <v>2</v>
      </c>
      <c r="I91" s="14">
        <v>5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3">
      <c r="A92" s="28" t="s">
        <v>480</v>
      </c>
      <c r="B92" s="28" t="s">
        <v>481</v>
      </c>
      <c r="C92" s="14">
        <v>39</v>
      </c>
      <c r="D92" s="14">
        <v>3</v>
      </c>
      <c r="E92" s="29">
        <v>12</v>
      </c>
      <c r="F92" s="14">
        <v>2</v>
      </c>
      <c r="G92" s="14">
        <v>0</v>
      </c>
      <c r="H92" s="14">
        <v>8</v>
      </c>
      <c r="I92" s="14">
        <v>11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8</v>
      </c>
    </row>
    <row r="93" spans="1:16" x14ac:dyDescent="0.3">
      <c r="A93" s="28" t="s">
        <v>482</v>
      </c>
      <c r="B93" s="28" t="s">
        <v>483</v>
      </c>
      <c r="C93" s="14">
        <v>31</v>
      </c>
      <c r="D93" s="14">
        <v>16</v>
      </c>
      <c r="E93" s="29">
        <v>0.9375</v>
      </c>
      <c r="F93" s="14">
        <v>3</v>
      </c>
      <c r="G93" s="14">
        <v>1</v>
      </c>
      <c r="H93" s="14">
        <v>4</v>
      </c>
      <c r="I93" s="14">
        <v>2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3">
        <v>2</v>
      </c>
    </row>
    <row r="94" spans="1:16" x14ac:dyDescent="0.3">
      <c r="A94" s="28" t="s">
        <v>484</v>
      </c>
      <c r="B94" s="28" t="s">
        <v>485</v>
      </c>
      <c r="C94" s="14">
        <v>81</v>
      </c>
      <c r="D94" s="14">
        <v>146</v>
      </c>
      <c r="E94" s="29">
        <v>-0.44520547945205502</v>
      </c>
      <c r="F94" s="14">
        <v>5</v>
      </c>
      <c r="G94" s="14">
        <v>3</v>
      </c>
      <c r="H94" s="14">
        <v>47</v>
      </c>
      <c r="I94" s="14">
        <v>46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41</v>
      </c>
    </row>
    <row r="95" spans="1:16" ht="20.399999999999999" x14ac:dyDescent="0.3">
      <c r="A95" s="28" t="s">
        <v>486</v>
      </c>
      <c r="B95" s="28" t="s">
        <v>487</v>
      </c>
      <c r="C95" s="14">
        <v>0</v>
      </c>
      <c r="D95" s="14">
        <v>0</v>
      </c>
      <c r="E95" s="29">
        <v>0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0" t="s">
        <v>490</v>
      </c>
      <c r="B97" s="181"/>
      <c r="C97" s="25">
        <v>8476</v>
      </c>
      <c r="D97" s="25">
        <v>8602</v>
      </c>
      <c r="E97" s="26">
        <v>-1.4647756335735901E-2</v>
      </c>
      <c r="F97" s="25">
        <v>711</v>
      </c>
      <c r="G97" s="25">
        <v>514</v>
      </c>
      <c r="H97" s="25">
        <v>1659</v>
      </c>
      <c r="I97" s="25">
        <v>1496</v>
      </c>
      <c r="J97" s="25">
        <v>5</v>
      </c>
      <c r="K97" s="25">
        <v>8</v>
      </c>
      <c r="L97" s="25">
        <v>15</v>
      </c>
      <c r="M97" s="25">
        <v>3</v>
      </c>
      <c r="N97" s="25">
        <v>14</v>
      </c>
      <c r="O97" s="25">
        <v>303</v>
      </c>
      <c r="P97" s="27">
        <v>4973</v>
      </c>
    </row>
    <row r="98" spans="1:16" x14ac:dyDescent="0.3">
      <c r="A98" s="28" t="s">
        <v>491</v>
      </c>
      <c r="B98" s="28" t="s">
        <v>492</v>
      </c>
      <c r="C98" s="14">
        <v>1102</v>
      </c>
      <c r="D98" s="14">
        <v>839</v>
      </c>
      <c r="E98" s="29">
        <v>0.31346841477949899</v>
      </c>
      <c r="F98" s="14">
        <v>178</v>
      </c>
      <c r="G98" s="14">
        <v>145</v>
      </c>
      <c r="H98" s="14">
        <v>286</v>
      </c>
      <c r="I98" s="14">
        <v>245</v>
      </c>
      <c r="J98" s="14">
        <v>1</v>
      </c>
      <c r="K98" s="14">
        <v>3</v>
      </c>
      <c r="L98" s="14">
        <v>4</v>
      </c>
      <c r="M98" s="14">
        <v>1</v>
      </c>
      <c r="N98" s="14">
        <v>2</v>
      </c>
      <c r="O98" s="14">
        <v>7</v>
      </c>
      <c r="P98" s="23">
        <v>177</v>
      </c>
    </row>
    <row r="99" spans="1:16" x14ac:dyDescent="0.3">
      <c r="A99" s="28" t="s">
        <v>493</v>
      </c>
      <c r="B99" s="28" t="s">
        <v>494</v>
      </c>
      <c r="C99" s="14">
        <v>1257</v>
      </c>
      <c r="D99" s="14">
        <v>1095</v>
      </c>
      <c r="E99" s="29">
        <v>0.147945205479452</v>
      </c>
      <c r="F99" s="14">
        <v>160</v>
      </c>
      <c r="G99" s="14">
        <v>126</v>
      </c>
      <c r="H99" s="14">
        <v>311</v>
      </c>
      <c r="I99" s="14">
        <v>263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40</v>
      </c>
      <c r="P99" s="23">
        <v>2208</v>
      </c>
    </row>
    <row r="100" spans="1:16" ht="20.399999999999999" x14ac:dyDescent="0.3">
      <c r="A100" s="28" t="s">
        <v>495</v>
      </c>
      <c r="B100" s="28" t="s">
        <v>496</v>
      </c>
      <c r="C100" s="14">
        <v>145</v>
      </c>
      <c r="D100" s="14">
        <v>112</v>
      </c>
      <c r="E100" s="29">
        <v>0.29464285714285698</v>
      </c>
      <c r="F100" s="14">
        <v>65</v>
      </c>
      <c r="G100" s="14">
        <v>49</v>
      </c>
      <c r="H100" s="14">
        <v>199</v>
      </c>
      <c r="I100" s="14">
        <v>202</v>
      </c>
      <c r="J100" s="14">
        <v>0</v>
      </c>
      <c r="K100" s="14">
        <v>0</v>
      </c>
      <c r="L100" s="14">
        <v>2</v>
      </c>
      <c r="M100" s="14">
        <v>1</v>
      </c>
      <c r="N100" s="14">
        <v>0</v>
      </c>
      <c r="O100" s="14">
        <v>53</v>
      </c>
      <c r="P100" s="23">
        <v>101</v>
      </c>
    </row>
    <row r="101" spans="1:16" ht="20.399999999999999" x14ac:dyDescent="0.3">
      <c r="A101" s="28" t="s">
        <v>497</v>
      </c>
      <c r="B101" s="28" t="s">
        <v>498</v>
      </c>
      <c r="C101" s="14">
        <v>2887</v>
      </c>
      <c r="D101" s="14">
        <v>2192</v>
      </c>
      <c r="E101" s="29">
        <v>0.31706204379561997</v>
      </c>
      <c r="F101" s="14">
        <v>152</v>
      </c>
      <c r="G101" s="14">
        <v>105</v>
      </c>
      <c r="H101" s="14">
        <v>225</v>
      </c>
      <c r="I101" s="14">
        <v>214</v>
      </c>
      <c r="J101" s="14">
        <v>1</v>
      </c>
      <c r="K101" s="14">
        <v>3</v>
      </c>
      <c r="L101" s="14">
        <v>1</v>
      </c>
      <c r="M101" s="14">
        <v>0</v>
      </c>
      <c r="N101" s="14">
        <v>0</v>
      </c>
      <c r="O101" s="14">
        <v>138</v>
      </c>
      <c r="P101" s="23">
        <v>2175</v>
      </c>
    </row>
    <row r="102" spans="1:16" x14ac:dyDescent="0.3">
      <c r="A102" s="28" t="s">
        <v>499</v>
      </c>
      <c r="B102" s="28" t="s">
        <v>500</v>
      </c>
      <c r="C102" s="14">
        <v>27</v>
      </c>
      <c r="D102" s="14">
        <v>19</v>
      </c>
      <c r="E102" s="29">
        <v>0.42105263157894701</v>
      </c>
      <c r="F102" s="14">
        <v>2</v>
      </c>
      <c r="G102" s="14">
        <v>2</v>
      </c>
      <c r="H102" s="14">
        <v>9</v>
      </c>
      <c r="I102" s="14">
        <v>6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4</v>
      </c>
    </row>
    <row r="103" spans="1:16" x14ac:dyDescent="0.3">
      <c r="A103" s="28" t="s">
        <v>501</v>
      </c>
      <c r="B103" s="28" t="s">
        <v>502</v>
      </c>
      <c r="C103" s="14">
        <v>133</v>
      </c>
      <c r="D103" s="14">
        <v>188</v>
      </c>
      <c r="E103" s="29">
        <v>-0.29255319148936199</v>
      </c>
      <c r="F103" s="14">
        <v>15</v>
      </c>
      <c r="G103" s="14">
        <v>10</v>
      </c>
      <c r="H103" s="14">
        <v>20</v>
      </c>
      <c r="I103" s="14">
        <v>20</v>
      </c>
      <c r="J103" s="14">
        <v>0</v>
      </c>
      <c r="K103" s="14">
        <v>0</v>
      </c>
      <c r="L103" s="14">
        <v>1</v>
      </c>
      <c r="M103" s="14">
        <v>0</v>
      </c>
      <c r="N103" s="14">
        <v>0</v>
      </c>
      <c r="O103" s="14">
        <v>1</v>
      </c>
      <c r="P103" s="23">
        <v>13</v>
      </c>
    </row>
    <row r="104" spans="1:16" x14ac:dyDescent="0.3">
      <c r="A104" s="28" t="s">
        <v>503</v>
      </c>
      <c r="B104" s="28" t="s">
        <v>504</v>
      </c>
      <c r="C104" s="14">
        <v>211</v>
      </c>
      <c r="D104" s="14">
        <v>177</v>
      </c>
      <c r="E104" s="29">
        <v>0.19209039548022599</v>
      </c>
      <c r="F104" s="14">
        <v>5</v>
      </c>
      <c r="G104" s="14">
        <v>2</v>
      </c>
      <c r="H104" s="14">
        <v>16</v>
      </c>
      <c r="I104" s="14">
        <v>6</v>
      </c>
      <c r="J104" s="14">
        <v>1</v>
      </c>
      <c r="K104" s="14">
        <v>0</v>
      </c>
      <c r="L104" s="14">
        <v>0</v>
      </c>
      <c r="M104" s="14">
        <v>0</v>
      </c>
      <c r="N104" s="14">
        <v>1</v>
      </c>
      <c r="O104" s="14">
        <v>1</v>
      </c>
      <c r="P104" s="23">
        <v>2</v>
      </c>
    </row>
    <row r="105" spans="1:16" x14ac:dyDescent="0.3">
      <c r="A105" s="28" t="s">
        <v>505</v>
      </c>
      <c r="B105" s="28" t="s">
        <v>506</v>
      </c>
      <c r="C105" s="14">
        <v>1259</v>
      </c>
      <c r="D105" s="14">
        <v>2575</v>
      </c>
      <c r="E105" s="29">
        <v>-0.51106796116504805</v>
      </c>
      <c r="F105" s="14">
        <v>13</v>
      </c>
      <c r="G105" s="14">
        <v>8</v>
      </c>
      <c r="H105" s="14">
        <v>253</v>
      </c>
      <c r="I105" s="14">
        <v>229</v>
      </c>
      <c r="J105" s="14">
        <v>1</v>
      </c>
      <c r="K105" s="14">
        <v>1</v>
      </c>
      <c r="L105" s="14">
        <v>1</v>
      </c>
      <c r="M105" s="14">
        <v>0</v>
      </c>
      <c r="N105" s="14">
        <v>3</v>
      </c>
      <c r="O105" s="14">
        <v>42</v>
      </c>
      <c r="P105" s="23">
        <v>92</v>
      </c>
    </row>
    <row r="106" spans="1:16" ht="20.399999999999999" x14ac:dyDescent="0.3">
      <c r="A106" s="28" t="s">
        <v>507</v>
      </c>
      <c r="B106" s="28" t="s">
        <v>508</v>
      </c>
      <c r="C106" s="14">
        <v>436</v>
      </c>
      <c r="D106" s="14">
        <v>396</v>
      </c>
      <c r="E106" s="29">
        <v>0.10101010101010099</v>
      </c>
      <c r="F106" s="14">
        <v>7</v>
      </c>
      <c r="G106" s="14">
        <v>2</v>
      </c>
      <c r="H106" s="14">
        <v>61</v>
      </c>
      <c r="I106" s="14">
        <v>52</v>
      </c>
      <c r="J106" s="14">
        <v>0</v>
      </c>
      <c r="K106" s="14">
        <v>0</v>
      </c>
      <c r="L106" s="14">
        <v>1</v>
      </c>
      <c r="M106" s="14">
        <v>0</v>
      </c>
      <c r="N106" s="14">
        <v>5</v>
      </c>
      <c r="O106" s="14">
        <v>0</v>
      </c>
      <c r="P106" s="23">
        <v>24</v>
      </c>
    </row>
    <row r="107" spans="1:16" ht="20.399999999999999" x14ac:dyDescent="0.3">
      <c r="A107" s="28" t="s">
        <v>509</v>
      </c>
      <c r="B107" s="28" t="s">
        <v>510</v>
      </c>
      <c r="C107" s="14">
        <v>80</v>
      </c>
      <c r="D107" s="14">
        <v>50</v>
      </c>
      <c r="E107" s="29">
        <v>0.6</v>
      </c>
      <c r="F107" s="14">
        <v>1</v>
      </c>
      <c r="G107" s="14">
        <v>0</v>
      </c>
      <c r="H107" s="14">
        <v>33</v>
      </c>
      <c r="I107" s="14">
        <v>23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10</v>
      </c>
      <c r="P107" s="23">
        <v>17</v>
      </c>
    </row>
    <row r="108" spans="1:16" x14ac:dyDescent="0.3">
      <c r="A108" s="28" t="s">
        <v>511</v>
      </c>
      <c r="B108" s="28" t="s">
        <v>512</v>
      </c>
      <c r="C108" s="14">
        <v>0</v>
      </c>
      <c r="D108" s="14">
        <v>3</v>
      </c>
      <c r="E108" s="29">
        <v>-1</v>
      </c>
      <c r="F108" s="14">
        <v>0</v>
      </c>
      <c r="G108" s="14">
        <v>0</v>
      </c>
      <c r="H108" s="14">
        <v>1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3">
      <c r="A109" s="28" t="s">
        <v>513</v>
      </c>
      <c r="B109" s="28" t="s">
        <v>514</v>
      </c>
      <c r="C109" s="14">
        <v>4</v>
      </c>
      <c r="D109" s="14">
        <v>9</v>
      </c>
      <c r="E109" s="29">
        <v>-0.55555555555555503</v>
      </c>
      <c r="F109" s="14">
        <v>0</v>
      </c>
      <c r="G109" s="14">
        <v>0</v>
      </c>
      <c r="H109" s="14">
        <v>2</v>
      </c>
      <c r="I109" s="14">
        <v>5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2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731</v>
      </c>
      <c r="D111" s="14">
        <v>747</v>
      </c>
      <c r="E111" s="29">
        <v>-2.1419009370816599E-2</v>
      </c>
      <c r="F111" s="14">
        <v>102</v>
      </c>
      <c r="G111" s="14">
        <v>55</v>
      </c>
      <c r="H111" s="14">
        <v>164</v>
      </c>
      <c r="I111" s="14">
        <v>144</v>
      </c>
      <c r="J111" s="14">
        <v>1</v>
      </c>
      <c r="K111" s="14">
        <v>1</v>
      </c>
      <c r="L111" s="14">
        <v>5</v>
      </c>
      <c r="M111" s="14">
        <v>1</v>
      </c>
      <c r="N111" s="14">
        <v>1</v>
      </c>
      <c r="O111" s="14">
        <v>7</v>
      </c>
      <c r="P111" s="23">
        <v>103</v>
      </c>
    </row>
    <row r="112" spans="1:16" ht="20.399999999999999" x14ac:dyDescent="0.3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0</v>
      </c>
      <c r="D113" s="14">
        <v>43</v>
      </c>
      <c r="E113" s="29">
        <v>-1</v>
      </c>
      <c r="F113" s="14">
        <v>0</v>
      </c>
      <c r="G113" s="14">
        <v>1</v>
      </c>
      <c r="H113" s="14">
        <v>2</v>
      </c>
      <c r="I113" s="14">
        <v>3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10</v>
      </c>
      <c r="D114" s="14">
        <v>6</v>
      </c>
      <c r="E114" s="29">
        <v>0.66666666666666696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1</v>
      </c>
    </row>
    <row r="115" spans="1:16" ht="20.399999999999999" x14ac:dyDescent="0.3">
      <c r="A115" s="28" t="s">
        <v>525</v>
      </c>
      <c r="B115" s="28" t="s">
        <v>526</v>
      </c>
      <c r="C115" s="14">
        <v>1</v>
      </c>
      <c r="D115" s="14">
        <v>6</v>
      </c>
      <c r="E115" s="29">
        <v>-0.83333333333333304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20.399999999999999" x14ac:dyDescent="0.3">
      <c r="A116" s="28" t="s">
        <v>527</v>
      </c>
      <c r="B116" s="28" t="s">
        <v>528</v>
      </c>
      <c r="C116" s="14">
        <v>20</v>
      </c>
      <c r="D116" s="14">
        <v>8</v>
      </c>
      <c r="E116" s="29">
        <v>1.5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0.399999999999999" x14ac:dyDescent="0.3">
      <c r="A117" s="28" t="s">
        <v>529</v>
      </c>
      <c r="B117" s="28" t="s">
        <v>530</v>
      </c>
      <c r="C117" s="14">
        <v>0</v>
      </c>
      <c r="D117" s="14">
        <v>0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0.399999999999999" x14ac:dyDescent="0.3">
      <c r="A119" s="28" t="s">
        <v>533</v>
      </c>
      <c r="B119" s="28" t="s">
        <v>534</v>
      </c>
      <c r="C119" s="14">
        <v>0</v>
      </c>
      <c r="D119" s="14">
        <v>0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9</v>
      </c>
      <c r="D120" s="14">
        <v>4</v>
      </c>
      <c r="E120" s="29">
        <v>1.25</v>
      </c>
      <c r="F120" s="14">
        <v>0</v>
      </c>
      <c r="G120" s="14">
        <v>0</v>
      </c>
      <c r="H120" s="14">
        <v>1</v>
      </c>
      <c r="I120" s="14">
        <v>9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108</v>
      </c>
      <c r="D121" s="14">
        <v>63</v>
      </c>
      <c r="E121" s="29">
        <v>0.71428571428571397</v>
      </c>
      <c r="F121" s="14">
        <v>11</v>
      </c>
      <c r="G121" s="14">
        <v>9</v>
      </c>
      <c r="H121" s="14">
        <v>56</v>
      </c>
      <c r="I121" s="14">
        <v>50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3</v>
      </c>
      <c r="P121" s="23">
        <v>29</v>
      </c>
    </row>
    <row r="122" spans="1:16" x14ac:dyDescent="0.3">
      <c r="A122" s="28" t="s">
        <v>539</v>
      </c>
      <c r="B122" s="28" t="s">
        <v>540</v>
      </c>
      <c r="C122" s="14">
        <v>6</v>
      </c>
      <c r="D122" s="14">
        <v>6</v>
      </c>
      <c r="E122" s="29">
        <v>0</v>
      </c>
      <c r="F122" s="14">
        <v>0</v>
      </c>
      <c r="G122" s="14">
        <v>0</v>
      </c>
      <c r="H122" s="14">
        <v>1</v>
      </c>
      <c r="I122" s="14">
        <v>3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1</v>
      </c>
      <c r="P122" s="23">
        <v>0</v>
      </c>
    </row>
    <row r="123" spans="1:16" x14ac:dyDescent="0.3">
      <c r="A123" s="28" t="s">
        <v>541</v>
      </c>
      <c r="B123" s="28" t="s">
        <v>542</v>
      </c>
      <c r="C123" s="14">
        <v>5</v>
      </c>
      <c r="D123" s="14">
        <v>9</v>
      </c>
      <c r="E123" s="29">
        <v>-0.44444444444444398</v>
      </c>
      <c r="F123" s="14">
        <v>0</v>
      </c>
      <c r="G123" s="14">
        <v>0</v>
      </c>
      <c r="H123" s="14">
        <v>2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2</v>
      </c>
      <c r="D124" s="14">
        <v>2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15</v>
      </c>
      <c r="D126" s="14">
        <v>4</v>
      </c>
      <c r="E126" s="29">
        <v>2.75</v>
      </c>
      <c r="F126" s="14">
        <v>0</v>
      </c>
      <c r="G126" s="14">
        <v>0</v>
      </c>
      <c r="H126" s="14">
        <v>1</v>
      </c>
      <c r="I126" s="14">
        <v>4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0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3</v>
      </c>
    </row>
    <row r="128" spans="1:16" ht="20.399999999999999" x14ac:dyDescent="0.3">
      <c r="A128" s="28" t="s">
        <v>551</v>
      </c>
      <c r="B128" s="28" t="s">
        <v>552</v>
      </c>
      <c r="C128" s="14">
        <v>21</v>
      </c>
      <c r="D128" s="14">
        <v>47</v>
      </c>
      <c r="E128" s="29">
        <v>-0.55319148936170204</v>
      </c>
      <c r="F128" s="14">
        <v>0</v>
      </c>
      <c r="G128" s="14">
        <v>0</v>
      </c>
      <c r="H128" s="14">
        <v>12</v>
      </c>
      <c r="I128" s="14">
        <v>14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19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1</v>
      </c>
      <c r="E129" s="29">
        <v>-1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7</v>
      </c>
      <c r="D130" s="14">
        <v>0</v>
      </c>
      <c r="E130" s="29">
        <v>0</v>
      </c>
      <c r="F130" s="14">
        <v>0</v>
      </c>
      <c r="G130" s="14">
        <v>0</v>
      </c>
      <c r="H130" s="14">
        <v>1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3</v>
      </c>
    </row>
    <row r="131" spans="1:16" x14ac:dyDescent="0.3">
      <c r="A131" s="180" t="s">
        <v>557</v>
      </c>
      <c r="B131" s="181"/>
      <c r="C131" s="25">
        <v>9</v>
      </c>
      <c r="D131" s="25">
        <v>6</v>
      </c>
      <c r="E131" s="26">
        <v>0.5</v>
      </c>
      <c r="F131" s="25">
        <v>0</v>
      </c>
      <c r="G131" s="25">
        <v>0</v>
      </c>
      <c r="H131" s="25">
        <v>6</v>
      </c>
      <c r="I131" s="25">
        <v>12</v>
      </c>
      <c r="J131" s="25">
        <v>0</v>
      </c>
      <c r="K131" s="25">
        <v>0</v>
      </c>
      <c r="L131" s="25">
        <v>0</v>
      </c>
      <c r="M131" s="25">
        <v>0</v>
      </c>
      <c r="N131" s="25">
        <v>2</v>
      </c>
      <c r="O131" s="25">
        <v>0</v>
      </c>
      <c r="P131" s="27">
        <v>6</v>
      </c>
    </row>
    <row r="132" spans="1:16" x14ac:dyDescent="0.3">
      <c r="A132" s="28" t="s">
        <v>558</v>
      </c>
      <c r="B132" s="28" t="s">
        <v>559</v>
      </c>
      <c r="C132" s="14">
        <v>8</v>
      </c>
      <c r="D132" s="14">
        <v>5</v>
      </c>
      <c r="E132" s="29">
        <v>0.6</v>
      </c>
      <c r="F132" s="14">
        <v>0</v>
      </c>
      <c r="G132" s="14">
        <v>0</v>
      </c>
      <c r="H132" s="14">
        <v>2</v>
      </c>
      <c r="I132" s="14">
        <v>9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4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1</v>
      </c>
      <c r="D134" s="14">
        <v>1</v>
      </c>
      <c r="E134" s="29">
        <v>0</v>
      </c>
      <c r="F134" s="14">
        <v>0</v>
      </c>
      <c r="G134" s="14">
        <v>0</v>
      </c>
      <c r="H134" s="14">
        <v>4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3">
        <v>2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0</v>
      </c>
      <c r="E135" s="29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0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0" t="s">
        <v>568</v>
      </c>
      <c r="B137" s="181"/>
      <c r="C137" s="25">
        <v>91</v>
      </c>
      <c r="D137" s="25">
        <v>80</v>
      </c>
      <c r="E137" s="26">
        <v>0.13750000000000001</v>
      </c>
      <c r="F137" s="25">
        <v>1</v>
      </c>
      <c r="G137" s="25">
        <v>1</v>
      </c>
      <c r="H137" s="25">
        <v>2</v>
      </c>
      <c r="I137" s="25">
        <v>4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7">
        <v>1</v>
      </c>
    </row>
    <row r="138" spans="1:16" ht="20.399999999999999" x14ac:dyDescent="0.3">
      <c r="A138" s="28" t="s">
        <v>569</v>
      </c>
      <c r="B138" s="28" t="s">
        <v>570</v>
      </c>
      <c r="C138" s="14">
        <v>1</v>
      </c>
      <c r="D138" s="14">
        <v>3</v>
      </c>
      <c r="E138" s="29">
        <v>-0.66666666666666696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1</v>
      </c>
      <c r="E139" s="29">
        <v>-1</v>
      </c>
      <c r="F139" s="14">
        <v>1</v>
      </c>
      <c r="G139" s="14">
        <v>1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1</v>
      </c>
    </row>
    <row r="140" spans="1:16" x14ac:dyDescent="0.3">
      <c r="A140" s="28" t="s">
        <v>573</v>
      </c>
      <c r="B140" s="28" t="s">
        <v>574</v>
      </c>
      <c r="C140" s="14">
        <v>0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1</v>
      </c>
      <c r="E141" s="29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87</v>
      </c>
      <c r="D142" s="14">
        <v>73</v>
      </c>
      <c r="E142" s="29">
        <v>0.19178082191780799</v>
      </c>
      <c r="F142" s="14">
        <v>0</v>
      </c>
      <c r="G142" s="14">
        <v>0</v>
      </c>
      <c r="H142" s="14">
        <v>1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20.399999999999999" x14ac:dyDescent="0.3">
      <c r="A143" s="28" t="s">
        <v>579</v>
      </c>
      <c r="B143" s="28" t="s">
        <v>580</v>
      </c>
      <c r="C143" s="14">
        <v>3</v>
      </c>
      <c r="D143" s="14">
        <v>2</v>
      </c>
      <c r="E143" s="29">
        <v>0.5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3">
      <c r="A144" s="180" t="s">
        <v>581</v>
      </c>
      <c r="B144" s="181"/>
      <c r="C144" s="25">
        <v>28</v>
      </c>
      <c r="D144" s="25">
        <v>3</v>
      </c>
      <c r="E144" s="26">
        <v>8.3333333333333304</v>
      </c>
      <c r="F144" s="25">
        <v>1</v>
      </c>
      <c r="G144" s="25">
        <v>1</v>
      </c>
      <c r="H144" s="25">
        <v>2</v>
      </c>
      <c r="I144" s="25">
        <v>6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7">
        <v>0</v>
      </c>
    </row>
    <row r="145" spans="1:16" ht="20.399999999999999" x14ac:dyDescent="0.3">
      <c r="A145" s="28" t="s">
        <v>582</v>
      </c>
      <c r="B145" s="28" t="s">
        <v>583</v>
      </c>
      <c r="C145" s="14">
        <v>26</v>
      </c>
      <c r="D145" s="14">
        <v>3</v>
      </c>
      <c r="E145" s="29">
        <v>7.6666666666666696</v>
      </c>
      <c r="F145" s="14">
        <v>0</v>
      </c>
      <c r="G145" s="14">
        <v>0</v>
      </c>
      <c r="H145" s="14">
        <v>1</v>
      </c>
      <c r="I145" s="14">
        <v>2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0.399999999999999" x14ac:dyDescent="0.3">
      <c r="A146" s="28" t="s">
        <v>584</v>
      </c>
      <c r="B146" s="28" t="s">
        <v>585</v>
      </c>
      <c r="C146" s="14">
        <v>2</v>
      </c>
      <c r="D146" s="14">
        <v>0</v>
      </c>
      <c r="E146" s="29">
        <v>0</v>
      </c>
      <c r="F146" s="14">
        <v>1</v>
      </c>
      <c r="G146" s="14">
        <v>1</v>
      </c>
      <c r="H146" s="14">
        <v>1</v>
      </c>
      <c r="I146" s="14">
        <v>4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3">
      <c r="A147" s="180" t="s">
        <v>586</v>
      </c>
      <c r="B147" s="181"/>
      <c r="C147" s="25">
        <v>86</v>
      </c>
      <c r="D147" s="25">
        <v>52</v>
      </c>
      <c r="E147" s="26">
        <v>0.65384615384615397</v>
      </c>
      <c r="F147" s="25">
        <v>5</v>
      </c>
      <c r="G147" s="25">
        <v>3</v>
      </c>
      <c r="H147" s="25">
        <v>38</v>
      </c>
      <c r="I147" s="25">
        <v>25</v>
      </c>
      <c r="J147" s="25">
        <v>0</v>
      </c>
      <c r="K147" s="25">
        <v>0</v>
      </c>
      <c r="L147" s="25">
        <v>0</v>
      </c>
      <c r="M147" s="25">
        <v>0</v>
      </c>
      <c r="N147" s="25">
        <v>54</v>
      </c>
      <c r="O147" s="25">
        <v>0</v>
      </c>
      <c r="P147" s="27">
        <v>13</v>
      </c>
    </row>
    <row r="148" spans="1:16" ht="20.399999999999999" x14ac:dyDescent="0.3">
      <c r="A148" s="28" t="s">
        <v>587</v>
      </c>
      <c r="B148" s="28" t="s">
        <v>588</v>
      </c>
      <c r="C148" s="14">
        <v>24</v>
      </c>
      <c r="D148" s="14">
        <v>9</v>
      </c>
      <c r="E148" s="29">
        <v>1.6666666666666701</v>
      </c>
      <c r="F148" s="14">
        <v>0</v>
      </c>
      <c r="G148" s="14">
        <v>0</v>
      </c>
      <c r="H148" s="14">
        <v>7</v>
      </c>
      <c r="I148" s="14">
        <v>9</v>
      </c>
      <c r="J148" s="14">
        <v>0</v>
      </c>
      <c r="K148" s="14">
        <v>0</v>
      </c>
      <c r="L148" s="14">
        <v>0</v>
      </c>
      <c r="M148" s="14">
        <v>0</v>
      </c>
      <c r="N148" s="14">
        <v>27</v>
      </c>
      <c r="O148" s="14">
        <v>0</v>
      </c>
      <c r="P148" s="23">
        <v>1</v>
      </c>
    </row>
    <row r="149" spans="1:16" x14ac:dyDescent="0.3">
      <c r="A149" s="28" t="s">
        <v>589</v>
      </c>
      <c r="B149" s="28" t="s">
        <v>590</v>
      </c>
      <c r="C149" s="14">
        <v>2</v>
      </c>
      <c r="D149" s="14">
        <v>6</v>
      </c>
      <c r="E149" s="29">
        <v>-0.66666666666666696</v>
      </c>
      <c r="F149" s="14">
        <v>0</v>
      </c>
      <c r="G149" s="14">
        <v>0</v>
      </c>
      <c r="H149" s="14">
        <v>2</v>
      </c>
      <c r="I149" s="14">
        <v>1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3">
        <v>2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0</v>
      </c>
      <c r="E150" s="29">
        <v>0</v>
      </c>
      <c r="F150" s="14">
        <v>0</v>
      </c>
      <c r="G150" s="14">
        <v>0</v>
      </c>
      <c r="H150" s="14">
        <v>1</v>
      </c>
      <c r="I150" s="14">
        <v>1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7</v>
      </c>
      <c r="D151" s="14">
        <v>3</v>
      </c>
      <c r="E151" s="29">
        <v>1.3333333333333299</v>
      </c>
      <c r="F151" s="14">
        <v>0</v>
      </c>
      <c r="G151" s="14">
        <v>0</v>
      </c>
      <c r="H151" s="14">
        <v>3</v>
      </c>
      <c r="I151" s="14">
        <v>3</v>
      </c>
      <c r="J151" s="14">
        <v>0</v>
      </c>
      <c r="K151" s="14">
        <v>0</v>
      </c>
      <c r="L151" s="14">
        <v>0</v>
      </c>
      <c r="M151" s="14">
        <v>0</v>
      </c>
      <c r="N151" s="14">
        <v>10</v>
      </c>
      <c r="O151" s="14">
        <v>0</v>
      </c>
      <c r="P151" s="23">
        <v>0</v>
      </c>
    </row>
    <row r="152" spans="1:16" ht="20.399999999999999" x14ac:dyDescent="0.3">
      <c r="A152" s="28" t="s">
        <v>595</v>
      </c>
      <c r="B152" s="28" t="s">
        <v>596</v>
      </c>
      <c r="C152" s="14">
        <v>1</v>
      </c>
      <c r="D152" s="14">
        <v>1</v>
      </c>
      <c r="E152" s="29">
        <v>0</v>
      </c>
      <c r="F152" s="14">
        <v>0</v>
      </c>
      <c r="G152" s="14">
        <v>0</v>
      </c>
      <c r="H152" s="14">
        <v>3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4</v>
      </c>
      <c r="D153" s="14">
        <v>0</v>
      </c>
      <c r="E153" s="29">
        <v>0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3">
      <c r="A154" s="28" t="s">
        <v>599</v>
      </c>
      <c r="B154" s="28" t="s">
        <v>600</v>
      </c>
      <c r="C154" s="14">
        <v>11</v>
      </c>
      <c r="D154" s="14">
        <v>14</v>
      </c>
      <c r="E154" s="29">
        <v>-0.214285714285714</v>
      </c>
      <c r="F154" s="14">
        <v>0</v>
      </c>
      <c r="G154" s="14">
        <v>0</v>
      </c>
      <c r="H154" s="14">
        <v>10</v>
      </c>
      <c r="I154" s="14">
        <v>6</v>
      </c>
      <c r="J154" s="14">
        <v>0</v>
      </c>
      <c r="K154" s="14">
        <v>0</v>
      </c>
      <c r="L154" s="14">
        <v>0</v>
      </c>
      <c r="M154" s="14">
        <v>0</v>
      </c>
      <c r="N154" s="14">
        <v>11</v>
      </c>
      <c r="O154" s="14">
        <v>0</v>
      </c>
      <c r="P154" s="23">
        <v>7</v>
      </c>
    </row>
    <row r="155" spans="1:16" x14ac:dyDescent="0.3">
      <c r="A155" s="28" t="s">
        <v>601</v>
      </c>
      <c r="B155" s="28" t="s">
        <v>602</v>
      </c>
      <c r="C155" s="14">
        <v>37</v>
      </c>
      <c r="D155" s="14">
        <v>19</v>
      </c>
      <c r="E155" s="29">
        <v>0.94736842105263197</v>
      </c>
      <c r="F155" s="14">
        <v>5</v>
      </c>
      <c r="G155" s="14">
        <v>3</v>
      </c>
      <c r="H155" s="14">
        <v>10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2</v>
      </c>
      <c r="O155" s="14">
        <v>0</v>
      </c>
      <c r="P155" s="23">
        <v>3</v>
      </c>
    </row>
    <row r="156" spans="1:16" x14ac:dyDescent="0.3">
      <c r="A156" s="180" t="s">
        <v>603</v>
      </c>
      <c r="B156" s="181"/>
      <c r="C156" s="25">
        <v>71</v>
      </c>
      <c r="D156" s="25">
        <v>52</v>
      </c>
      <c r="E156" s="26">
        <v>0.36538461538461497</v>
      </c>
      <c r="F156" s="25">
        <v>1</v>
      </c>
      <c r="G156" s="25">
        <v>0</v>
      </c>
      <c r="H156" s="25">
        <v>14</v>
      </c>
      <c r="I156" s="25">
        <v>5</v>
      </c>
      <c r="J156" s="25">
        <v>1</v>
      </c>
      <c r="K156" s="25">
        <v>3</v>
      </c>
      <c r="L156" s="25">
        <v>0</v>
      </c>
      <c r="M156" s="25">
        <v>0</v>
      </c>
      <c r="N156" s="25">
        <v>9</v>
      </c>
      <c r="O156" s="25">
        <v>1</v>
      </c>
      <c r="P156" s="27">
        <v>5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1</v>
      </c>
      <c r="D158" s="14">
        <v>0</v>
      </c>
      <c r="E158" s="29">
        <v>0</v>
      </c>
      <c r="F158" s="14">
        <v>0</v>
      </c>
      <c r="G158" s="14">
        <v>0</v>
      </c>
      <c r="H158" s="14">
        <v>3</v>
      </c>
      <c r="I158" s="14">
        <v>1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1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1</v>
      </c>
      <c r="E160" s="29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12</v>
      </c>
      <c r="D161" s="14">
        <v>12</v>
      </c>
      <c r="E161" s="29">
        <v>0</v>
      </c>
      <c r="F161" s="14">
        <v>0</v>
      </c>
      <c r="G161" s="14">
        <v>0</v>
      </c>
      <c r="H161" s="14">
        <v>1</v>
      </c>
      <c r="I161" s="14">
        <v>0</v>
      </c>
      <c r="J161" s="14">
        <v>1</v>
      </c>
      <c r="K161" s="14">
        <v>3</v>
      </c>
      <c r="L161" s="14">
        <v>0</v>
      </c>
      <c r="M161" s="14">
        <v>0</v>
      </c>
      <c r="N161" s="14">
        <v>0</v>
      </c>
      <c r="O161" s="14">
        <v>1</v>
      </c>
      <c r="P161" s="23">
        <v>0</v>
      </c>
    </row>
    <row r="162" spans="1:16" x14ac:dyDescent="0.3">
      <c r="A162" s="28" t="s">
        <v>614</v>
      </c>
      <c r="B162" s="28" t="s">
        <v>615</v>
      </c>
      <c r="C162" s="14">
        <v>31</v>
      </c>
      <c r="D162" s="14">
        <v>31</v>
      </c>
      <c r="E162" s="29">
        <v>0</v>
      </c>
      <c r="F162" s="14">
        <v>0</v>
      </c>
      <c r="G162" s="14">
        <v>0</v>
      </c>
      <c r="H162" s="14">
        <v>8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8</v>
      </c>
      <c r="O162" s="14">
        <v>0</v>
      </c>
      <c r="P162" s="23">
        <v>4</v>
      </c>
    </row>
    <row r="163" spans="1:16" ht="20.399999999999999" x14ac:dyDescent="0.3">
      <c r="A163" s="28" t="s">
        <v>616</v>
      </c>
      <c r="B163" s="28" t="s">
        <v>617</v>
      </c>
      <c r="C163" s="14">
        <v>12</v>
      </c>
      <c r="D163" s="14">
        <v>3</v>
      </c>
      <c r="E163" s="29">
        <v>3</v>
      </c>
      <c r="F163" s="14">
        <v>1</v>
      </c>
      <c r="G163" s="14">
        <v>0</v>
      </c>
      <c r="H163" s="14">
        <v>2</v>
      </c>
      <c r="I163" s="14">
        <v>1</v>
      </c>
      <c r="J163" s="14">
        <v>0</v>
      </c>
      <c r="K163" s="14">
        <v>0</v>
      </c>
      <c r="L163" s="14">
        <v>0</v>
      </c>
      <c r="M163" s="14">
        <v>0</v>
      </c>
      <c r="N163" s="14">
        <v>1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3</v>
      </c>
      <c r="D164" s="14">
        <v>1</v>
      </c>
      <c r="E164" s="29">
        <v>2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12</v>
      </c>
      <c r="D165" s="14">
        <v>4</v>
      </c>
      <c r="E165" s="29">
        <v>2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3">
      <c r="A166" s="180" t="s">
        <v>622</v>
      </c>
      <c r="B166" s="181"/>
      <c r="C166" s="25">
        <v>668</v>
      </c>
      <c r="D166" s="25">
        <v>600</v>
      </c>
      <c r="E166" s="26">
        <v>0.11333333333333299</v>
      </c>
      <c r="F166" s="25">
        <v>5</v>
      </c>
      <c r="G166" s="25">
        <v>4</v>
      </c>
      <c r="H166" s="25">
        <v>265</v>
      </c>
      <c r="I166" s="25">
        <v>209</v>
      </c>
      <c r="J166" s="25">
        <v>5</v>
      </c>
      <c r="K166" s="25">
        <v>3</v>
      </c>
      <c r="L166" s="25">
        <v>1</v>
      </c>
      <c r="M166" s="25">
        <v>0</v>
      </c>
      <c r="N166" s="25">
        <v>1</v>
      </c>
      <c r="O166" s="25">
        <v>80</v>
      </c>
      <c r="P166" s="27">
        <v>126</v>
      </c>
    </row>
    <row r="167" spans="1:16" ht="20.399999999999999" x14ac:dyDescent="0.3">
      <c r="A167" s="28" t="s">
        <v>623</v>
      </c>
      <c r="B167" s="28" t="s">
        <v>624</v>
      </c>
      <c r="C167" s="14">
        <v>2</v>
      </c>
      <c r="D167" s="14">
        <v>5</v>
      </c>
      <c r="E167" s="29">
        <v>-0.6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0</v>
      </c>
      <c r="D169" s="14">
        <v>0</v>
      </c>
      <c r="E169" s="29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0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153</v>
      </c>
      <c r="D173" s="14">
        <v>122</v>
      </c>
      <c r="E173" s="29">
        <v>0.25409836065573799</v>
      </c>
      <c r="F173" s="14">
        <v>0</v>
      </c>
      <c r="G173" s="14">
        <v>0</v>
      </c>
      <c r="H173" s="14">
        <v>70</v>
      </c>
      <c r="I173" s="14">
        <v>66</v>
      </c>
      <c r="J173" s="14">
        <v>3</v>
      </c>
      <c r="K173" s="14">
        <v>1</v>
      </c>
      <c r="L173" s="14">
        <v>0</v>
      </c>
      <c r="M173" s="14">
        <v>0</v>
      </c>
      <c r="N173" s="14">
        <v>0</v>
      </c>
      <c r="O173" s="14">
        <v>25</v>
      </c>
      <c r="P173" s="23">
        <v>32</v>
      </c>
    </row>
    <row r="174" spans="1:16" ht="20.399999999999999" x14ac:dyDescent="0.3">
      <c r="A174" s="28" t="s">
        <v>637</v>
      </c>
      <c r="B174" s="28" t="s">
        <v>638</v>
      </c>
      <c r="C174" s="14">
        <v>291</v>
      </c>
      <c r="D174" s="14">
        <v>296</v>
      </c>
      <c r="E174" s="29">
        <v>-1.68918918918919E-2</v>
      </c>
      <c r="F174" s="14">
        <v>5</v>
      </c>
      <c r="G174" s="14">
        <v>4</v>
      </c>
      <c r="H174" s="14">
        <v>144</v>
      </c>
      <c r="I174" s="14">
        <v>123</v>
      </c>
      <c r="J174" s="14">
        <v>2</v>
      </c>
      <c r="K174" s="14">
        <v>2</v>
      </c>
      <c r="L174" s="14">
        <v>1</v>
      </c>
      <c r="M174" s="14">
        <v>0</v>
      </c>
      <c r="N174" s="14">
        <v>1</v>
      </c>
      <c r="O174" s="14">
        <v>37</v>
      </c>
      <c r="P174" s="23">
        <v>87</v>
      </c>
    </row>
    <row r="175" spans="1:16" x14ac:dyDescent="0.3">
      <c r="A175" s="28" t="s">
        <v>639</v>
      </c>
      <c r="B175" s="28" t="s">
        <v>640</v>
      </c>
      <c r="C175" s="14">
        <v>222</v>
      </c>
      <c r="D175" s="14">
        <v>176</v>
      </c>
      <c r="E175" s="29">
        <v>0.26136363636363602</v>
      </c>
      <c r="F175" s="14">
        <v>0</v>
      </c>
      <c r="G175" s="14">
        <v>0</v>
      </c>
      <c r="H175" s="14">
        <v>51</v>
      </c>
      <c r="I175" s="14">
        <v>20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18</v>
      </c>
      <c r="P175" s="23">
        <v>7</v>
      </c>
    </row>
    <row r="176" spans="1:16" ht="20.399999999999999" x14ac:dyDescent="0.3">
      <c r="A176" s="28" t="s">
        <v>641</v>
      </c>
      <c r="B176" s="28" t="s">
        <v>642</v>
      </c>
      <c r="C176" s="14">
        <v>0</v>
      </c>
      <c r="D176" s="14">
        <v>1</v>
      </c>
      <c r="E176" s="29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0" t="s">
        <v>645</v>
      </c>
      <c r="B178" s="181"/>
      <c r="C178" s="25">
        <v>1114</v>
      </c>
      <c r="D178" s="25">
        <v>936</v>
      </c>
      <c r="E178" s="26">
        <v>0.19017094017093999</v>
      </c>
      <c r="F178" s="25">
        <v>2909</v>
      </c>
      <c r="G178" s="25">
        <v>2786</v>
      </c>
      <c r="H178" s="25">
        <v>539</v>
      </c>
      <c r="I178" s="25">
        <v>491</v>
      </c>
      <c r="J178" s="25">
        <v>4</v>
      </c>
      <c r="K178" s="25">
        <v>1</v>
      </c>
      <c r="L178" s="25">
        <v>0</v>
      </c>
      <c r="M178" s="25">
        <v>0</v>
      </c>
      <c r="N178" s="25">
        <v>6</v>
      </c>
      <c r="O178" s="25">
        <v>3</v>
      </c>
      <c r="P178" s="27">
        <v>2767</v>
      </c>
    </row>
    <row r="179" spans="1:16" ht="20.399999999999999" x14ac:dyDescent="0.3">
      <c r="A179" s="28" t="s">
        <v>646</v>
      </c>
      <c r="B179" s="28" t="s">
        <v>647</v>
      </c>
      <c r="C179" s="14">
        <v>14</v>
      </c>
      <c r="D179" s="14">
        <v>29</v>
      </c>
      <c r="E179" s="29">
        <v>-0.51724137931034497</v>
      </c>
      <c r="F179" s="14">
        <v>16</v>
      </c>
      <c r="G179" s="14">
        <v>14</v>
      </c>
      <c r="H179" s="14">
        <v>3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17</v>
      </c>
    </row>
    <row r="180" spans="1:16" ht="20.399999999999999" x14ac:dyDescent="0.3">
      <c r="A180" s="28" t="s">
        <v>648</v>
      </c>
      <c r="B180" s="28" t="s">
        <v>649</v>
      </c>
      <c r="C180" s="14">
        <v>462</v>
      </c>
      <c r="D180" s="14">
        <v>346</v>
      </c>
      <c r="E180" s="29">
        <v>0.33526011560693603</v>
      </c>
      <c r="F180" s="14">
        <v>1087</v>
      </c>
      <c r="G180" s="14">
        <v>1225</v>
      </c>
      <c r="H180" s="14">
        <v>200</v>
      </c>
      <c r="I180" s="14">
        <v>185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1253</v>
      </c>
    </row>
    <row r="181" spans="1:16" x14ac:dyDescent="0.3">
      <c r="A181" s="28" t="s">
        <v>650</v>
      </c>
      <c r="B181" s="28" t="s">
        <v>651</v>
      </c>
      <c r="C181" s="14">
        <v>108</v>
      </c>
      <c r="D181" s="14">
        <v>87</v>
      </c>
      <c r="E181" s="29">
        <v>0.24137931034482701</v>
      </c>
      <c r="F181" s="14">
        <v>34</v>
      </c>
      <c r="G181" s="14">
        <v>30</v>
      </c>
      <c r="H181" s="14">
        <v>53</v>
      </c>
      <c r="I181" s="14">
        <v>42</v>
      </c>
      <c r="J181" s="14">
        <v>1</v>
      </c>
      <c r="K181" s="14">
        <v>0</v>
      </c>
      <c r="L181" s="14">
        <v>0</v>
      </c>
      <c r="M181" s="14">
        <v>0</v>
      </c>
      <c r="N181" s="14">
        <v>0</v>
      </c>
      <c r="O181" s="14">
        <v>3</v>
      </c>
      <c r="P181" s="23">
        <v>59</v>
      </c>
    </row>
    <row r="182" spans="1:16" ht="20.399999999999999" x14ac:dyDescent="0.3">
      <c r="A182" s="28" t="s">
        <v>652</v>
      </c>
      <c r="B182" s="28" t="s">
        <v>653</v>
      </c>
      <c r="C182" s="14">
        <v>20</v>
      </c>
      <c r="D182" s="14">
        <v>11</v>
      </c>
      <c r="E182" s="29">
        <v>0.81818181818181801</v>
      </c>
      <c r="F182" s="14">
        <v>1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0.399999999999999" x14ac:dyDescent="0.3">
      <c r="A183" s="28" t="s">
        <v>654</v>
      </c>
      <c r="B183" s="28" t="s">
        <v>655</v>
      </c>
      <c r="C183" s="14">
        <v>85</v>
      </c>
      <c r="D183" s="14">
        <v>46</v>
      </c>
      <c r="E183" s="29">
        <v>0.84782608695652195</v>
      </c>
      <c r="F183" s="14">
        <v>188</v>
      </c>
      <c r="G183" s="14">
        <v>157</v>
      </c>
      <c r="H183" s="14">
        <v>53</v>
      </c>
      <c r="I183" s="14">
        <v>49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146</v>
      </c>
    </row>
    <row r="184" spans="1:16" x14ac:dyDescent="0.3">
      <c r="A184" s="28" t="s">
        <v>656</v>
      </c>
      <c r="B184" s="28" t="s">
        <v>657</v>
      </c>
      <c r="C184" s="14">
        <v>424</v>
      </c>
      <c r="D184" s="14">
        <v>413</v>
      </c>
      <c r="E184" s="29">
        <v>2.6634382566585998E-2</v>
      </c>
      <c r="F184" s="14">
        <v>1582</v>
      </c>
      <c r="G184" s="14">
        <v>1360</v>
      </c>
      <c r="H184" s="14">
        <v>227</v>
      </c>
      <c r="I184" s="14">
        <v>207</v>
      </c>
      <c r="J184" s="14">
        <v>3</v>
      </c>
      <c r="K184" s="14">
        <v>1</v>
      </c>
      <c r="L184" s="14">
        <v>0</v>
      </c>
      <c r="M184" s="14">
        <v>0</v>
      </c>
      <c r="N184" s="14">
        <v>6</v>
      </c>
      <c r="O184" s="14">
        <v>0</v>
      </c>
      <c r="P184" s="23">
        <v>1291</v>
      </c>
    </row>
    <row r="185" spans="1:16" ht="20.399999999999999" x14ac:dyDescent="0.3">
      <c r="A185" s="28" t="s">
        <v>658</v>
      </c>
      <c r="B185" s="28" t="s">
        <v>659</v>
      </c>
      <c r="C185" s="14">
        <v>1</v>
      </c>
      <c r="D185" s="14">
        <v>4</v>
      </c>
      <c r="E185" s="29">
        <v>-0.75</v>
      </c>
      <c r="F185" s="14">
        <v>1</v>
      </c>
      <c r="G185" s="14">
        <v>0</v>
      </c>
      <c r="H185" s="14">
        <v>2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3">
      <c r="A186" s="180" t="s">
        <v>660</v>
      </c>
      <c r="B186" s="181"/>
      <c r="C186" s="25">
        <v>455</v>
      </c>
      <c r="D186" s="25">
        <v>424</v>
      </c>
      <c r="E186" s="26">
        <v>7.3113207547169795E-2</v>
      </c>
      <c r="F186" s="25">
        <v>7</v>
      </c>
      <c r="G186" s="25">
        <v>39</v>
      </c>
      <c r="H186" s="25">
        <v>208</v>
      </c>
      <c r="I186" s="25">
        <v>180</v>
      </c>
      <c r="J186" s="25">
        <v>5</v>
      </c>
      <c r="K186" s="25">
        <v>2</v>
      </c>
      <c r="L186" s="25">
        <v>1</v>
      </c>
      <c r="M186" s="25">
        <v>0</v>
      </c>
      <c r="N186" s="25">
        <v>11</v>
      </c>
      <c r="O186" s="25">
        <v>5</v>
      </c>
      <c r="P186" s="27">
        <v>90</v>
      </c>
    </row>
    <row r="187" spans="1:16" x14ac:dyDescent="0.3">
      <c r="A187" s="28" t="s">
        <v>661</v>
      </c>
      <c r="B187" s="28" t="s">
        <v>662</v>
      </c>
      <c r="C187" s="14">
        <v>17</v>
      </c>
      <c r="D187" s="14">
        <v>17</v>
      </c>
      <c r="E187" s="29">
        <v>0</v>
      </c>
      <c r="F187" s="14">
        <v>0</v>
      </c>
      <c r="G187" s="14">
        <v>0</v>
      </c>
      <c r="H187" s="14">
        <v>1</v>
      </c>
      <c r="I187" s="14">
        <v>0</v>
      </c>
      <c r="J187" s="14">
        <v>3</v>
      </c>
      <c r="K187" s="14">
        <v>1</v>
      </c>
      <c r="L187" s="14">
        <v>0</v>
      </c>
      <c r="M187" s="14">
        <v>0</v>
      </c>
      <c r="N187" s="14">
        <v>0</v>
      </c>
      <c r="O187" s="14">
        <v>1</v>
      </c>
      <c r="P187" s="23">
        <v>1</v>
      </c>
    </row>
    <row r="188" spans="1:16" ht="20.399999999999999" x14ac:dyDescent="0.3">
      <c r="A188" s="28" t="s">
        <v>663</v>
      </c>
      <c r="B188" s="28" t="s">
        <v>664</v>
      </c>
      <c r="C188" s="14">
        <v>2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0</v>
      </c>
      <c r="D189" s="14">
        <v>0</v>
      </c>
      <c r="E189" s="29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0</v>
      </c>
    </row>
    <row r="190" spans="1:16" ht="20.399999999999999" x14ac:dyDescent="0.3">
      <c r="A190" s="28" t="s">
        <v>667</v>
      </c>
      <c r="B190" s="28" t="s">
        <v>668</v>
      </c>
      <c r="C190" s="14">
        <v>0</v>
      </c>
      <c r="D190" s="14">
        <v>9</v>
      </c>
      <c r="E190" s="29">
        <v>-1</v>
      </c>
      <c r="F190" s="14">
        <v>1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1</v>
      </c>
      <c r="P190" s="23">
        <v>2</v>
      </c>
    </row>
    <row r="191" spans="1:16" ht="30.6" x14ac:dyDescent="0.3">
      <c r="A191" s="28" t="s">
        <v>669</v>
      </c>
      <c r="B191" s="28" t="s">
        <v>670</v>
      </c>
      <c r="C191" s="14">
        <v>301</v>
      </c>
      <c r="D191" s="14">
        <v>272</v>
      </c>
      <c r="E191" s="29">
        <v>0.106617647058823</v>
      </c>
      <c r="F191" s="14">
        <v>1</v>
      </c>
      <c r="G191" s="14">
        <v>34</v>
      </c>
      <c r="H191" s="14">
        <v>183</v>
      </c>
      <c r="I191" s="14">
        <v>157</v>
      </c>
      <c r="J191" s="14">
        <v>2</v>
      </c>
      <c r="K191" s="14">
        <v>1</v>
      </c>
      <c r="L191" s="14">
        <v>1</v>
      </c>
      <c r="M191" s="14">
        <v>0</v>
      </c>
      <c r="N191" s="14">
        <v>10</v>
      </c>
      <c r="O191" s="14">
        <v>1</v>
      </c>
      <c r="P191" s="23">
        <v>80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35</v>
      </c>
      <c r="D193" s="14">
        <v>27</v>
      </c>
      <c r="E193" s="29">
        <v>0.296296296296296</v>
      </c>
      <c r="F193" s="14">
        <v>2</v>
      </c>
      <c r="G193" s="14">
        <v>2</v>
      </c>
      <c r="H193" s="14">
        <v>6</v>
      </c>
      <c r="I193" s="14">
        <v>7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3">
      <c r="A194" s="28" t="s">
        <v>675</v>
      </c>
      <c r="B194" s="28" t="s">
        <v>676</v>
      </c>
      <c r="C194" s="14">
        <v>8</v>
      </c>
      <c r="D194" s="14">
        <v>30</v>
      </c>
      <c r="E194" s="29">
        <v>-0.73333333333333295</v>
      </c>
      <c r="F194" s="14">
        <v>2</v>
      </c>
      <c r="G194" s="14">
        <v>2</v>
      </c>
      <c r="H194" s="14">
        <v>0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10</v>
      </c>
      <c r="D196" s="14">
        <v>7</v>
      </c>
      <c r="E196" s="29">
        <v>0.42857142857142799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3">
      <c r="A197" s="28" t="s">
        <v>681</v>
      </c>
      <c r="B197" s="28" t="s">
        <v>682</v>
      </c>
      <c r="C197" s="14">
        <v>78</v>
      </c>
      <c r="D197" s="14">
        <v>58</v>
      </c>
      <c r="E197" s="29">
        <v>0.34482758620689602</v>
      </c>
      <c r="F197" s="14">
        <v>1</v>
      </c>
      <c r="G197" s="14">
        <v>1</v>
      </c>
      <c r="H197" s="14">
        <v>15</v>
      </c>
      <c r="I197" s="14">
        <v>12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1</v>
      </c>
      <c r="P197" s="23">
        <v>2</v>
      </c>
    </row>
    <row r="198" spans="1:16" ht="20.399999999999999" x14ac:dyDescent="0.3">
      <c r="A198" s="28" t="s">
        <v>683</v>
      </c>
      <c r="B198" s="28" t="s">
        <v>684</v>
      </c>
      <c r="C198" s="14">
        <v>1</v>
      </c>
      <c r="D198" s="14">
        <v>2</v>
      </c>
      <c r="E198" s="29">
        <v>-0.5</v>
      </c>
      <c r="F198" s="14">
        <v>0</v>
      </c>
      <c r="G198" s="14">
        <v>0</v>
      </c>
      <c r="H198" s="14">
        <v>1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2</v>
      </c>
      <c r="D199" s="14">
        <v>2</v>
      </c>
      <c r="E199" s="29">
        <v>0</v>
      </c>
      <c r="F199" s="14">
        <v>0</v>
      </c>
      <c r="G199" s="14">
        <v>0</v>
      </c>
      <c r="H199" s="14">
        <v>2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1</v>
      </c>
    </row>
    <row r="200" spans="1:16" ht="20.399999999999999" x14ac:dyDescent="0.3">
      <c r="A200" s="28" t="s">
        <v>687</v>
      </c>
      <c r="B200" s="28" t="s">
        <v>688</v>
      </c>
      <c r="C200" s="14">
        <v>1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1</v>
      </c>
      <c r="P200" s="23">
        <v>1</v>
      </c>
    </row>
    <row r="201" spans="1:16" x14ac:dyDescent="0.3">
      <c r="A201" s="180" t="s">
        <v>689</v>
      </c>
      <c r="B201" s="181"/>
      <c r="C201" s="25">
        <v>39</v>
      </c>
      <c r="D201" s="25">
        <v>30</v>
      </c>
      <c r="E201" s="26">
        <v>0.3</v>
      </c>
      <c r="F201" s="25">
        <v>1</v>
      </c>
      <c r="G201" s="25">
        <v>0</v>
      </c>
      <c r="H201" s="25">
        <v>4</v>
      </c>
      <c r="I201" s="25">
        <v>7</v>
      </c>
      <c r="J201" s="25">
        <v>0</v>
      </c>
      <c r="K201" s="25">
        <v>0</v>
      </c>
      <c r="L201" s="25">
        <v>3</v>
      </c>
      <c r="M201" s="25">
        <v>0</v>
      </c>
      <c r="N201" s="25">
        <v>17</v>
      </c>
      <c r="O201" s="25">
        <v>0</v>
      </c>
      <c r="P201" s="27">
        <v>3</v>
      </c>
    </row>
    <row r="202" spans="1:16" x14ac:dyDescent="0.3">
      <c r="A202" s="28" t="s">
        <v>690</v>
      </c>
      <c r="B202" s="28" t="s">
        <v>691</v>
      </c>
      <c r="C202" s="14">
        <v>12</v>
      </c>
      <c r="D202" s="14">
        <v>11</v>
      </c>
      <c r="E202" s="29">
        <v>9.0909090909090898E-2</v>
      </c>
      <c r="F202" s="14">
        <v>1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9</v>
      </c>
      <c r="O202" s="14">
        <v>0</v>
      </c>
      <c r="P202" s="23">
        <v>1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0</v>
      </c>
      <c r="E204" s="29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0</v>
      </c>
      <c r="D205" s="14">
        <v>1</v>
      </c>
      <c r="E205" s="29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0</v>
      </c>
      <c r="D206" s="14">
        <v>0</v>
      </c>
      <c r="E206" s="29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0</v>
      </c>
      <c r="D208" s="14">
        <v>1</v>
      </c>
      <c r="E208" s="29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0.399999999999999" x14ac:dyDescent="0.3">
      <c r="A210" s="28" t="s">
        <v>706</v>
      </c>
      <c r="B210" s="28" t="s">
        <v>707</v>
      </c>
      <c r="C210" s="14">
        <v>1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1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17</v>
      </c>
      <c r="D212" s="14">
        <v>9</v>
      </c>
      <c r="E212" s="29">
        <v>0.88888888888888895</v>
      </c>
      <c r="F212" s="14">
        <v>0</v>
      </c>
      <c r="G212" s="14">
        <v>0</v>
      </c>
      <c r="H212" s="14">
        <v>1</v>
      </c>
      <c r="I212" s="14">
        <v>2</v>
      </c>
      <c r="J212" s="14">
        <v>0</v>
      </c>
      <c r="K212" s="14">
        <v>0</v>
      </c>
      <c r="L212" s="14">
        <v>1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3">
      <c r="A213" s="28" t="s">
        <v>712</v>
      </c>
      <c r="B213" s="28" t="s">
        <v>713</v>
      </c>
      <c r="C213" s="14">
        <v>0</v>
      </c>
      <c r="D213" s="14">
        <v>2</v>
      </c>
      <c r="E213" s="29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2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8</v>
      </c>
      <c r="D214" s="14">
        <v>5</v>
      </c>
      <c r="E214" s="29">
        <v>0.6</v>
      </c>
      <c r="F214" s="14">
        <v>0</v>
      </c>
      <c r="G214" s="14">
        <v>0</v>
      </c>
      <c r="H214" s="14">
        <v>3</v>
      </c>
      <c r="I214" s="14">
        <v>2</v>
      </c>
      <c r="J214" s="14">
        <v>0</v>
      </c>
      <c r="K214" s="14">
        <v>0</v>
      </c>
      <c r="L214" s="14">
        <v>2</v>
      </c>
      <c r="M214" s="14">
        <v>0</v>
      </c>
      <c r="N214" s="14">
        <v>4</v>
      </c>
      <c r="O214" s="14">
        <v>0</v>
      </c>
      <c r="P214" s="23">
        <v>2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1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1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1</v>
      </c>
      <c r="E217" s="29">
        <v>-1</v>
      </c>
      <c r="F217" s="14">
        <v>0</v>
      </c>
      <c r="G217" s="14">
        <v>0</v>
      </c>
      <c r="H217" s="14">
        <v>0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0</v>
      </c>
      <c r="D218" s="14">
        <v>0</v>
      </c>
      <c r="E218" s="29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0" t="s">
        <v>732</v>
      </c>
      <c r="B223" s="181"/>
      <c r="C223" s="25">
        <v>649</v>
      </c>
      <c r="D223" s="25">
        <v>546</v>
      </c>
      <c r="E223" s="26">
        <v>0.188644688644689</v>
      </c>
      <c r="F223" s="25">
        <v>740</v>
      </c>
      <c r="G223" s="25">
        <v>474</v>
      </c>
      <c r="H223" s="25">
        <v>288</v>
      </c>
      <c r="I223" s="25">
        <v>262</v>
      </c>
      <c r="J223" s="25">
        <v>2</v>
      </c>
      <c r="K223" s="25">
        <v>1</v>
      </c>
      <c r="L223" s="25">
        <v>4</v>
      </c>
      <c r="M223" s="25">
        <v>4</v>
      </c>
      <c r="N223" s="25">
        <v>6</v>
      </c>
      <c r="O223" s="25">
        <v>59</v>
      </c>
      <c r="P223" s="27">
        <v>429</v>
      </c>
    </row>
    <row r="224" spans="1:16" x14ac:dyDescent="0.3">
      <c r="A224" s="28" t="s">
        <v>733</v>
      </c>
      <c r="B224" s="28" t="s">
        <v>734</v>
      </c>
      <c r="C224" s="14">
        <v>2</v>
      </c>
      <c r="D224" s="14">
        <v>2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1</v>
      </c>
      <c r="I228" s="14">
        <v>1</v>
      </c>
      <c r="J228" s="14">
        <v>0</v>
      </c>
      <c r="K228" s="14">
        <v>0</v>
      </c>
      <c r="L228" s="14">
        <v>0</v>
      </c>
      <c r="M228" s="14">
        <v>0</v>
      </c>
      <c r="N228" s="14">
        <v>1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1</v>
      </c>
      <c r="I229" s="14">
        <v>1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1</v>
      </c>
      <c r="P229" s="23">
        <v>0</v>
      </c>
    </row>
    <row r="230" spans="1:16" ht="20.399999999999999" x14ac:dyDescent="0.3">
      <c r="A230" s="28" t="s">
        <v>745</v>
      </c>
      <c r="B230" s="28" t="s">
        <v>746</v>
      </c>
      <c r="C230" s="14">
        <v>7</v>
      </c>
      <c r="D230" s="14">
        <v>9</v>
      </c>
      <c r="E230" s="29">
        <v>-0.22222222222222199</v>
      </c>
      <c r="F230" s="14">
        <v>1</v>
      </c>
      <c r="G230" s="14">
        <v>0</v>
      </c>
      <c r="H230" s="14">
        <v>4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3">
      <c r="A231" s="28" t="s">
        <v>747</v>
      </c>
      <c r="B231" s="28" t="s">
        <v>748</v>
      </c>
      <c r="C231" s="14">
        <v>12</v>
      </c>
      <c r="D231" s="14">
        <v>6</v>
      </c>
      <c r="E231" s="29">
        <v>1</v>
      </c>
      <c r="F231" s="14">
        <v>0</v>
      </c>
      <c r="G231" s="14">
        <v>0</v>
      </c>
      <c r="H231" s="14">
        <v>0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3</v>
      </c>
    </row>
    <row r="232" spans="1:16" x14ac:dyDescent="0.3">
      <c r="A232" s="28" t="s">
        <v>749</v>
      </c>
      <c r="B232" s="28" t="s">
        <v>750</v>
      </c>
      <c r="C232" s="14">
        <v>17</v>
      </c>
      <c r="D232" s="14">
        <v>20</v>
      </c>
      <c r="E232" s="29">
        <v>-0.15</v>
      </c>
      <c r="F232" s="14">
        <v>1</v>
      </c>
      <c r="G232" s="14">
        <v>1</v>
      </c>
      <c r="H232" s="14">
        <v>4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6</v>
      </c>
    </row>
    <row r="233" spans="1:16" x14ac:dyDescent="0.3">
      <c r="A233" s="28" t="s">
        <v>751</v>
      </c>
      <c r="B233" s="28" t="s">
        <v>752</v>
      </c>
      <c r="C233" s="14">
        <v>15</v>
      </c>
      <c r="D233" s="14">
        <v>12</v>
      </c>
      <c r="E233" s="29">
        <v>0.25</v>
      </c>
      <c r="F233" s="14">
        <v>0</v>
      </c>
      <c r="G233" s="14">
        <v>0</v>
      </c>
      <c r="H233" s="14">
        <v>2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2</v>
      </c>
    </row>
    <row r="234" spans="1:16" ht="20.399999999999999" x14ac:dyDescent="0.3">
      <c r="A234" s="28" t="s">
        <v>753</v>
      </c>
      <c r="B234" s="28" t="s">
        <v>754</v>
      </c>
      <c r="C234" s="14">
        <v>1</v>
      </c>
      <c r="D234" s="14">
        <v>3</v>
      </c>
      <c r="E234" s="29">
        <v>-0.66666666666666696</v>
      </c>
      <c r="F234" s="14">
        <v>1</v>
      </c>
      <c r="G234" s="14">
        <v>1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</v>
      </c>
    </row>
    <row r="235" spans="1:16" ht="20.399999999999999" x14ac:dyDescent="0.3">
      <c r="A235" s="28" t="s">
        <v>755</v>
      </c>
      <c r="B235" s="28" t="s">
        <v>756</v>
      </c>
      <c r="C235" s="14">
        <v>14</v>
      </c>
      <c r="D235" s="14">
        <v>22</v>
      </c>
      <c r="E235" s="29">
        <v>-0.36363636363636398</v>
      </c>
      <c r="F235" s="14">
        <v>8</v>
      </c>
      <c r="G235" s="14">
        <v>3</v>
      </c>
      <c r="H235" s="14">
        <v>12</v>
      </c>
      <c r="I235" s="14">
        <v>13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4</v>
      </c>
      <c r="P235" s="23">
        <v>7</v>
      </c>
    </row>
    <row r="236" spans="1:16" x14ac:dyDescent="0.3">
      <c r="A236" s="28" t="s">
        <v>757</v>
      </c>
      <c r="B236" s="28" t="s">
        <v>758</v>
      </c>
      <c r="C236" s="14">
        <v>0</v>
      </c>
      <c r="D236" s="14">
        <v>1</v>
      </c>
      <c r="E236" s="29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581</v>
      </c>
      <c r="D238" s="14">
        <v>471</v>
      </c>
      <c r="E238" s="29">
        <v>0.233545647558386</v>
      </c>
      <c r="F238" s="14">
        <v>729</v>
      </c>
      <c r="G238" s="14">
        <v>469</v>
      </c>
      <c r="H238" s="14">
        <v>263</v>
      </c>
      <c r="I238" s="14">
        <v>242</v>
      </c>
      <c r="J238" s="14">
        <v>2</v>
      </c>
      <c r="K238" s="14">
        <v>1</v>
      </c>
      <c r="L238" s="14">
        <v>4</v>
      </c>
      <c r="M238" s="14">
        <v>3</v>
      </c>
      <c r="N238" s="14">
        <v>4</v>
      </c>
      <c r="O238" s="14">
        <v>54</v>
      </c>
      <c r="P238" s="23">
        <v>409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0</v>
      </c>
      <c r="E241" s="29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0</v>
      </c>
      <c r="E242" s="29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0</v>
      </c>
      <c r="E243" s="29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0" t="s">
        <v>773</v>
      </c>
      <c r="B244" s="181"/>
      <c r="C244" s="25">
        <v>6</v>
      </c>
      <c r="D244" s="25">
        <v>21</v>
      </c>
      <c r="E244" s="26">
        <v>-0.71428571428571397</v>
      </c>
      <c r="F244" s="25">
        <v>1</v>
      </c>
      <c r="G244" s="25">
        <v>0</v>
      </c>
      <c r="H244" s="25">
        <v>0</v>
      </c>
      <c r="I244" s="25">
        <v>0</v>
      </c>
      <c r="J244" s="25">
        <v>0</v>
      </c>
      <c r="K244" s="25">
        <v>0</v>
      </c>
      <c r="L244" s="25">
        <v>0</v>
      </c>
      <c r="M244" s="25">
        <v>0</v>
      </c>
      <c r="N244" s="25">
        <v>4</v>
      </c>
      <c r="O244" s="25">
        <v>0</v>
      </c>
      <c r="P244" s="27">
        <v>5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1</v>
      </c>
      <c r="E247" s="29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0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6</v>
      </c>
      <c r="D249" s="14">
        <v>15</v>
      </c>
      <c r="E249" s="29">
        <v>-0.6</v>
      </c>
      <c r="F249" s="14">
        <v>1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3">
        <v>1</v>
      </c>
    </row>
    <row r="250" spans="1:16" x14ac:dyDescent="0.3">
      <c r="A250" s="28" t="s">
        <v>784</v>
      </c>
      <c r="B250" s="28" t="s">
        <v>785</v>
      </c>
      <c r="C250" s="14">
        <v>0</v>
      </c>
      <c r="D250" s="14">
        <v>1</v>
      </c>
      <c r="E250" s="29">
        <v>-1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4</v>
      </c>
    </row>
    <row r="253" spans="1:16" ht="20.399999999999999" x14ac:dyDescent="0.3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1</v>
      </c>
      <c r="E257" s="29">
        <v>-1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2</v>
      </c>
      <c r="E258" s="29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0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0" t="s">
        <v>826</v>
      </c>
      <c r="B271" s="181"/>
      <c r="C271" s="25">
        <v>591</v>
      </c>
      <c r="D271" s="25">
        <v>530</v>
      </c>
      <c r="E271" s="26">
        <v>0.115094339622641</v>
      </c>
      <c r="F271" s="25">
        <v>326</v>
      </c>
      <c r="G271" s="25">
        <v>251</v>
      </c>
      <c r="H271" s="25">
        <v>361</v>
      </c>
      <c r="I271" s="25">
        <v>381</v>
      </c>
      <c r="J271" s="25">
        <v>4</v>
      </c>
      <c r="K271" s="25">
        <v>6</v>
      </c>
      <c r="L271" s="25">
        <v>4</v>
      </c>
      <c r="M271" s="25">
        <v>2</v>
      </c>
      <c r="N271" s="25">
        <v>1</v>
      </c>
      <c r="O271" s="25">
        <v>69</v>
      </c>
      <c r="P271" s="27">
        <v>403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264</v>
      </c>
      <c r="D273" s="14">
        <v>233</v>
      </c>
      <c r="E273" s="29">
        <v>0.13304721030042899</v>
      </c>
      <c r="F273" s="14">
        <v>167</v>
      </c>
      <c r="G273" s="14">
        <v>140</v>
      </c>
      <c r="H273" s="14">
        <v>202</v>
      </c>
      <c r="I273" s="14">
        <v>200</v>
      </c>
      <c r="J273" s="14">
        <v>1</v>
      </c>
      <c r="K273" s="14">
        <v>1</v>
      </c>
      <c r="L273" s="14">
        <v>0</v>
      </c>
      <c r="M273" s="14">
        <v>0</v>
      </c>
      <c r="N273" s="14">
        <v>0</v>
      </c>
      <c r="O273" s="14">
        <v>7</v>
      </c>
      <c r="P273" s="23">
        <v>215</v>
      </c>
    </row>
    <row r="274" spans="1:16" ht="30.6" x14ac:dyDescent="0.3">
      <c r="A274" s="28" t="s">
        <v>831</v>
      </c>
      <c r="B274" s="28" t="s">
        <v>832</v>
      </c>
      <c r="C274" s="14">
        <v>233</v>
      </c>
      <c r="D274" s="14">
        <v>244</v>
      </c>
      <c r="E274" s="29">
        <v>-4.5081967213114797E-2</v>
      </c>
      <c r="F274" s="14">
        <v>154</v>
      </c>
      <c r="G274" s="14">
        <v>108</v>
      </c>
      <c r="H274" s="14">
        <v>112</v>
      </c>
      <c r="I274" s="14">
        <v>98</v>
      </c>
      <c r="J274" s="14">
        <v>0</v>
      </c>
      <c r="K274" s="14">
        <v>0</v>
      </c>
      <c r="L274" s="14">
        <v>1</v>
      </c>
      <c r="M274" s="14">
        <v>0</v>
      </c>
      <c r="N274" s="14">
        <v>0</v>
      </c>
      <c r="O274" s="14">
        <v>6</v>
      </c>
      <c r="P274" s="23">
        <v>168</v>
      </c>
    </row>
    <row r="275" spans="1:16" ht="20.399999999999999" x14ac:dyDescent="0.3">
      <c r="A275" s="28" t="s">
        <v>833</v>
      </c>
      <c r="B275" s="28" t="s">
        <v>834</v>
      </c>
      <c r="C275" s="14">
        <v>1</v>
      </c>
      <c r="D275" s="14">
        <v>0</v>
      </c>
      <c r="E275" s="29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3">
      <c r="A276" s="28" t="s">
        <v>835</v>
      </c>
      <c r="B276" s="28" t="s">
        <v>836</v>
      </c>
      <c r="C276" s="14">
        <v>21</v>
      </c>
      <c r="D276" s="14">
        <v>8</v>
      </c>
      <c r="E276" s="29">
        <v>1.625</v>
      </c>
      <c r="F276" s="14">
        <v>1</v>
      </c>
      <c r="G276" s="14">
        <v>1</v>
      </c>
      <c r="H276" s="14">
        <v>6</v>
      </c>
      <c r="I276" s="14">
        <v>8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1</v>
      </c>
      <c r="P276" s="23">
        <v>1</v>
      </c>
    </row>
    <row r="277" spans="1:16" x14ac:dyDescent="0.3">
      <c r="A277" s="28" t="s">
        <v>837</v>
      </c>
      <c r="B277" s="28" t="s">
        <v>838</v>
      </c>
      <c r="C277" s="14">
        <v>3</v>
      </c>
      <c r="D277" s="14">
        <v>6</v>
      </c>
      <c r="E277" s="29">
        <v>-0.5</v>
      </c>
      <c r="F277" s="14">
        <v>0</v>
      </c>
      <c r="G277" s="14">
        <v>0</v>
      </c>
      <c r="H277" s="14">
        <v>6</v>
      </c>
      <c r="I277" s="14">
        <v>6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1</v>
      </c>
      <c r="P277" s="23">
        <v>2</v>
      </c>
    </row>
    <row r="278" spans="1:16" ht="20.399999999999999" x14ac:dyDescent="0.3">
      <c r="A278" s="28" t="s">
        <v>839</v>
      </c>
      <c r="B278" s="28" t="s">
        <v>840</v>
      </c>
      <c r="C278" s="14">
        <v>29</v>
      </c>
      <c r="D278" s="14">
        <v>20</v>
      </c>
      <c r="E278" s="29">
        <v>0.45</v>
      </c>
      <c r="F278" s="14">
        <v>3</v>
      </c>
      <c r="G278" s="14">
        <v>1</v>
      </c>
      <c r="H278" s="14">
        <v>20</v>
      </c>
      <c r="I278" s="14">
        <v>15</v>
      </c>
      <c r="J278" s="14">
        <v>2</v>
      </c>
      <c r="K278" s="14">
        <v>3</v>
      </c>
      <c r="L278" s="14">
        <v>2</v>
      </c>
      <c r="M278" s="14">
        <v>1</v>
      </c>
      <c r="N278" s="14">
        <v>0</v>
      </c>
      <c r="O278" s="14">
        <v>7</v>
      </c>
      <c r="P278" s="23">
        <v>6</v>
      </c>
    </row>
    <row r="279" spans="1:16" x14ac:dyDescent="0.3">
      <c r="A279" s="28" t="s">
        <v>841</v>
      </c>
      <c r="B279" s="28" t="s">
        <v>842</v>
      </c>
      <c r="C279" s="14">
        <v>1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0.399999999999999" x14ac:dyDescent="0.3">
      <c r="A280" s="28" t="s">
        <v>843</v>
      </c>
      <c r="B280" s="28" t="s">
        <v>844</v>
      </c>
      <c r="C280" s="14">
        <v>10</v>
      </c>
      <c r="D280" s="14">
        <v>3</v>
      </c>
      <c r="E280" s="29">
        <v>2.3333333333333299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1</v>
      </c>
      <c r="M280" s="14">
        <v>0</v>
      </c>
      <c r="N280" s="14">
        <v>0</v>
      </c>
      <c r="O280" s="14">
        <v>4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1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12</v>
      </c>
      <c r="D291" s="14">
        <v>4</v>
      </c>
      <c r="E291" s="29">
        <v>2</v>
      </c>
      <c r="F291" s="14">
        <v>0</v>
      </c>
      <c r="G291" s="14">
        <v>0</v>
      </c>
      <c r="H291" s="14">
        <v>6</v>
      </c>
      <c r="I291" s="14">
        <v>10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2</v>
      </c>
      <c r="P291" s="23">
        <v>6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16</v>
      </c>
      <c r="D294" s="14">
        <v>12</v>
      </c>
      <c r="E294" s="29">
        <v>0.33333333333333298</v>
      </c>
      <c r="F294" s="14">
        <v>1</v>
      </c>
      <c r="G294" s="14">
        <v>0</v>
      </c>
      <c r="H294" s="14">
        <v>8</v>
      </c>
      <c r="I294" s="14">
        <v>44</v>
      </c>
      <c r="J294" s="14">
        <v>1</v>
      </c>
      <c r="K294" s="14">
        <v>1</v>
      </c>
      <c r="L294" s="14">
        <v>0</v>
      </c>
      <c r="M294" s="14">
        <v>1</v>
      </c>
      <c r="N294" s="14">
        <v>1</v>
      </c>
      <c r="O294" s="14">
        <v>41</v>
      </c>
      <c r="P294" s="23">
        <v>4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0</v>
      </c>
      <c r="E295" s="29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1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0" t="s">
        <v>885</v>
      </c>
      <c r="B301" s="181"/>
      <c r="C301" s="25">
        <v>0</v>
      </c>
      <c r="D301" s="25">
        <v>0</v>
      </c>
      <c r="E301" s="26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0</v>
      </c>
      <c r="E304" s="29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0" t="s">
        <v>892</v>
      </c>
      <c r="B305" s="181"/>
      <c r="C305" s="25">
        <v>0</v>
      </c>
      <c r="D305" s="25">
        <v>0</v>
      </c>
      <c r="E305" s="26">
        <v>0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0</v>
      </c>
      <c r="E306" s="29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0" t="s">
        <v>905</v>
      </c>
      <c r="B312" s="181"/>
      <c r="C312" s="25">
        <v>1</v>
      </c>
      <c r="D312" s="25">
        <v>7</v>
      </c>
      <c r="E312" s="26">
        <v>-0.85714285714285698</v>
      </c>
      <c r="F312" s="25">
        <v>0</v>
      </c>
      <c r="G312" s="25">
        <v>0</v>
      </c>
      <c r="H312" s="25">
        <v>4</v>
      </c>
      <c r="I312" s="25">
        <v>4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0</v>
      </c>
    </row>
    <row r="313" spans="1:16" x14ac:dyDescent="0.3">
      <c r="A313" s="28" t="s">
        <v>906</v>
      </c>
      <c r="B313" s="28" t="s">
        <v>907</v>
      </c>
      <c r="C313" s="14">
        <v>1</v>
      </c>
      <c r="D313" s="14">
        <v>7</v>
      </c>
      <c r="E313" s="29">
        <v>-0.85714285714285698</v>
      </c>
      <c r="F313" s="14">
        <v>0</v>
      </c>
      <c r="G313" s="14">
        <v>0</v>
      </c>
      <c r="H313" s="14">
        <v>4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0</v>
      </c>
      <c r="D315" s="14">
        <v>0</v>
      </c>
      <c r="E315" s="29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0" t="s">
        <v>916</v>
      </c>
      <c r="B318" s="181"/>
      <c r="C318" s="25">
        <v>7</v>
      </c>
      <c r="D318" s="25">
        <v>1</v>
      </c>
      <c r="E318" s="26">
        <v>6</v>
      </c>
      <c r="F318" s="25">
        <v>0</v>
      </c>
      <c r="G318" s="25">
        <v>0</v>
      </c>
      <c r="H318" s="25">
        <v>6</v>
      </c>
      <c r="I318" s="25">
        <v>9</v>
      </c>
      <c r="J318" s="25">
        <v>0</v>
      </c>
      <c r="K318" s="25">
        <v>0</v>
      </c>
      <c r="L318" s="25">
        <v>0</v>
      </c>
      <c r="M318" s="25">
        <v>0</v>
      </c>
      <c r="N318" s="25">
        <v>4</v>
      </c>
      <c r="O318" s="25">
        <v>0</v>
      </c>
      <c r="P318" s="27">
        <v>0</v>
      </c>
    </row>
    <row r="319" spans="1:16" x14ac:dyDescent="0.3">
      <c r="A319" s="28" t="s">
        <v>917</v>
      </c>
      <c r="B319" s="28" t="s">
        <v>918</v>
      </c>
      <c r="C319" s="14">
        <v>7</v>
      </c>
      <c r="D319" s="14">
        <v>1</v>
      </c>
      <c r="E319" s="29">
        <v>6</v>
      </c>
      <c r="F319" s="14">
        <v>0</v>
      </c>
      <c r="G319" s="14">
        <v>0</v>
      </c>
      <c r="H319" s="14">
        <v>6</v>
      </c>
      <c r="I319" s="14">
        <v>9</v>
      </c>
      <c r="J319" s="14">
        <v>0</v>
      </c>
      <c r="K319" s="14">
        <v>0</v>
      </c>
      <c r="L319" s="14">
        <v>0</v>
      </c>
      <c r="M319" s="14">
        <v>0</v>
      </c>
      <c r="N319" s="14">
        <v>4</v>
      </c>
      <c r="O319" s="14">
        <v>0</v>
      </c>
      <c r="P319" s="23">
        <v>0</v>
      </c>
    </row>
    <row r="320" spans="1:16" x14ac:dyDescent="0.3">
      <c r="A320" s="180" t="s">
        <v>919</v>
      </c>
      <c r="B320" s="181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0" t="s">
        <v>924</v>
      </c>
      <c r="B323" s="181"/>
      <c r="C323" s="25">
        <v>6556</v>
      </c>
      <c r="D323" s="25">
        <v>6511</v>
      </c>
      <c r="E323" s="26">
        <v>6.9113807402856704E-3</v>
      </c>
      <c r="F323" s="25">
        <v>18</v>
      </c>
      <c r="G323" s="25">
        <v>0</v>
      </c>
      <c r="H323" s="25">
        <v>54</v>
      </c>
      <c r="I323" s="25">
        <v>2</v>
      </c>
      <c r="J323" s="25">
        <v>0</v>
      </c>
      <c r="K323" s="25">
        <v>0</v>
      </c>
      <c r="L323" s="25">
        <v>0</v>
      </c>
      <c r="M323" s="25">
        <v>0</v>
      </c>
      <c r="N323" s="25">
        <v>0</v>
      </c>
      <c r="O323" s="25">
        <v>0</v>
      </c>
      <c r="P323" s="27">
        <v>2</v>
      </c>
    </row>
    <row r="324" spans="1:16" x14ac:dyDescent="0.3">
      <c r="A324" s="28" t="s">
        <v>925</v>
      </c>
      <c r="B324" s="28" t="s">
        <v>926</v>
      </c>
      <c r="C324" s="14">
        <v>6556</v>
      </c>
      <c r="D324" s="14">
        <v>6511</v>
      </c>
      <c r="E324" s="29">
        <v>6.9113807402856704E-3</v>
      </c>
      <c r="F324" s="14">
        <v>18</v>
      </c>
      <c r="G324" s="14">
        <v>0</v>
      </c>
      <c r="H324" s="14">
        <v>54</v>
      </c>
      <c r="I324" s="14">
        <v>2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2</v>
      </c>
    </row>
    <row r="325" spans="1:16" x14ac:dyDescent="0.3">
      <c r="A325" s="180" t="s">
        <v>927</v>
      </c>
      <c r="B325" s="181"/>
      <c r="C325" s="25">
        <v>5</v>
      </c>
      <c r="D325" s="25">
        <v>5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1</v>
      </c>
      <c r="L325" s="25">
        <v>0</v>
      </c>
      <c r="M325" s="25">
        <v>0</v>
      </c>
      <c r="N325" s="25">
        <v>1</v>
      </c>
      <c r="O325" s="25">
        <v>1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5</v>
      </c>
      <c r="E326" s="29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5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1</v>
      </c>
      <c r="L328" s="14">
        <v>0</v>
      </c>
      <c r="M328" s="14">
        <v>0</v>
      </c>
      <c r="N328" s="14">
        <v>1</v>
      </c>
      <c r="O328" s="14">
        <v>1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0" t="s">
        <v>950</v>
      </c>
      <c r="B337" s="181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0" t="s">
        <v>953</v>
      </c>
      <c r="B339" s="181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2" t="s">
        <v>956</v>
      </c>
      <c r="B341" s="183"/>
      <c r="C341" s="30">
        <v>42153</v>
      </c>
      <c r="D341" s="30">
        <v>42509</v>
      </c>
      <c r="E341" s="31">
        <v>-8.3746971229621998E-3</v>
      </c>
      <c r="F341" s="30">
        <v>7333</v>
      </c>
      <c r="G341" s="30">
        <v>5344</v>
      </c>
      <c r="H341" s="30">
        <v>4659</v>
      </c>
      <c r="I341" s="30">
        <v>4213</v>
      </c>
      <c r="J341" s="30">
        <v>214</v>
      </c>
      <c r="K341" s="30">
        <v>193</v>
      </c>
      <c r="L341" s="30">
        <v>81</v>
      </c>
      <c r="M341" s="30">
        <v>41</v>
      </c>
      <c r="N341" s="30">
        <v>209</v>
      </c>
      <c r="O341" s="30">
        <v>756</v>
      </c>
      <c r="P341" s="30">
        <v>9899</v>
      </c>
    </row>
    <row r="342" spans="1:16" x14ac:dyDescent="0.3">
      <c r="A342" s="6"/>
    </row>
  </sheetData>
  <sheetProtection algorithmName="SHA-512" hashValue="ZErkw9chbQfbYjRRsiWIbKP6Jziawfv2UsJRPPRBDTY4XgED2os60S1TAgjBg/FMAPg2eQCuuJ/yuTO2qULqfA==" saltValue="4gsPP2Go8ASN5Z6mBXF6J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1" t="s">
        <v>959</v>
      </c>
      <c r="B5" s="13" t="s">
        <v>960</v>
      </c>
      <c r="C5" s="23">
        <v>8</v>
      </c>
    </row>
    <row r="6" spans="1:3" x14ac:dyDescent="0.3">
      <c r="A6" s="173"/>
      <c r="B6" s="13" t="s">
        <v>334</v>
      </c>
      <c r="C6" s="23">
        <v>172</v>
      </c>
    </row>
    <row r="7" spans="1:3" x14ac:dyDescent="0.3">
      <c r="A7" s="173"/>
      <c r="B7" s="13" t="s">
        <v>961</v>
      </c>
      <c r="C7" s="23">
        <v>73</v>
      </c>
    </row>
    <row r="8" spans="1:3" x14ac:dyDescent="0.3">
      <c r="A8" s="173"/>
      <c r="B8" s="13" t="s">
        <v>962</v>
      </c>
      <c r="C8" s="23">
        <v>6</v>
      </c>
    </row>
    <row r="9" spans="1:3" x14ac:dyDescent="0.3">
      <c r="A9" s="173"/>
      <c r="B9" s="13" t="s">
        <v>963</v>
      </c>
      <c r="C9" s="23">
        <v>130</v>
      </c>
    </row>
    <row r="10" spans="1:3" x14ac:dyDescent="0.3">
      <c r="A10" s="173"/>
      <c r="B10" s="13" t="s">
        <v>964</v>
      </c>
      <c r="C10" s="23">
        <v>75</v>
      </c>
    </row>
    <row r="11" spans="1:3" x14ac:dyDescent="0.3">
      <c r="A11" s="173"/>
      <c r="B11" s="13" t="s">
        <v>965</v>
      </c>
      <c r="C11" s="23">
        <v>113</v>
      </c>
    </row>
    <row r="12" spans="1:3" x14ac:dyDescent="0.3">
      <c r="A12" s="173"/>
      <c r="B12" s="13" t="s">
        <v>518</v>
      </c>
      <c r="C12" s="23">
        <v>83</v>
      </c>
    </row>
    <row r="13" spans="1:3" x14ac:dyDescent="0.3">
      <c r="A13" s="173"/>
      <c r="B13" s="13" t="s">
        <v>966</v>
      </c>
      <c r="C13" s="23">
        <v>19</v>
      </c>
    </row>
    <row r="14" spans="1:3" x14ac:dyDescent="0.3">
      <c r="A14" s="173"/>
      <c r="B14" s="13" t="s">
        <v>967</v>
      </c>
      <c r="C14" s="23">
        <v>0</v>
      </c>
    </row>
    <row r="15" spans="1:3" x14ac:dyDescent="0.3">
      <c r="A15" s="173"/>
      <c r="B15" s="13" t="s">
        <v>651</v>
      </c>
      <c r="C15" s="23">
        <v>8</v>
      </c>
    </row>
    <row r="16" spans="1:3" x14ac:dyDescent="0.3">
      <c r="A16" s="173"/>
      <c r="B16" s="13" t="s">
        <v>968</v>
      </c>
      <c r="C16" s="23">
        <v>54</v>
      </c>
    </row>
    <row r="17" spans="1:3" x14ac:dyDescent="0.3">
      <c r="A17" s="173"/>
      <c r="B17" s="13" t="s">
        <v>969</v>
      </c>
      <c r="C17" s="23">
        <v>42</v>
      </c>
    </row>
    <row r="18" spans="1:3" x14ac:dyDescent="0.3">
      <c r="A18" s="173"/>
      <c r="B18" s="13" t="s">
        <v>970</v>
      </c>
      <c r="C18" s="23">
        <v>11</v>
      </c>
    </row>
    <row r="19" spans="1:3" x14ac:dyDescent="0.3">
      <c r="A19" s="172"/>
      <c r="B19" s="13" t="s">
        <v>111</v>
      </c>
      <c r="C19" s="23">
        <v>315</v>
      </c>
    </row>
    <row r="20" spans="1:3" x14ac:dyDescent="0.3">
      <c r="A20" s="171" t="s">
        <v>971</v>
      </c>
      <c r="B20" s="13" t="s">
        <v>972</v>
      </c>
      <c r="C20" s="23">
        <v>58</v>
      </c>
    </row>
    <row r="21" spans="1:3" x14ac:dyDescent="0.3">
      <c r="A21" s="172"/>
      <c r="B21" s="13" t="s">
        <v>973</v>
      </c>
      <c r="C21" s="23">
        <v>4</v>
      </c>
    </row>
    <row r="22" spans="1:3" x14ac:dyDescent="0.3">
      <c r="A22" s="171" t="s">
        <v>974</v>
      </c>
      <c r="B22" s="13" t="s">
        <v>975</v>
      </c>
      <c r="C22" s="23">
        <v>205</v>
      </c>
    </row>
    <row r="23" spans="1:3" x14ac:dyDescent="0.3">
      <c r="A23" s="173"/>
      <c r="B23" s="13" t="s">
        <v>976</v>
      </c>
      <c r="C23" s="23">
        <v>266</v>
      </c>
    </row>
    <row r="24" spans="1:3" x14ac:dyDescent="0.3">
      <c r="A24" s="172"/>
      <c r="B24" s="13" t="s">
        <v>977</v>
      </c>
      <c r="C24" s="23">
        <v>1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0</v>
      </c>
    </row>
    <row r="29" spans="1:3" x14ac:dyDescent="0.3">
      <c r="A29" s="171" t="s">
        <v>980</v>
      </c>
      <c r="B29" s="13" t="s">
        <v>981</v>
      </c>
      <c r="C29" s="23">
        <v>10</v>
      </c>
    </row>
    <row r="30" spans="1:3" x14ac:dyDescent="0.3">
      <c r="A30" s="173"/>
      <c r="B30" s="13" t="s">
        <v>982</v>
      </c>
      <c r="C30" s="23">
        <v>86</v>
      </c>
    </row>
    <row r="31" spans="1:3" x14ac:dyDescent="0.3">
      <c r="A31" s="173"/>
      <c r="B31" s="13" t="s">
        <v>983</v>
      </c>
      <c r="C31" s="23">
        <v>0</v>
      </c>
    </row>
    <row r="32" spans="1:3" x14ac:dyDescent="0.3">
      <c r="A32" s="172"/>
      <c r="B32" s="13" t="s">
        <v>984</v>
      </c>
      <c r="C32" s="23">
        <v>3</v>
      </c>
    </row>
    <row r="33" spans="1:3" x14ac:dyDescent="0.3">
      <c r="A33" s="12" t="s">
        <v>985</v>
      </c>
      <c r="B33" s="16"/>
      <c r="C33" s="23">
        <v>0</v>
      </c>
    </row>
    <row r="34" spans="1:3" x14ac:dyDescent="0.3">
      <c r="A34" s="12" t="s">
        <v>986</v>
      </c>
      <c r="B34" s="16"/>
      <c r="C34" s="23">
        <v>0</v>
      </c>
    </row>
    <row r="35" spans="1:3" x14ac:dyDescent="0.3">
      <c r="A35" s="12" t="s">
        <v>987</v>
      </c>
      <c r="B35" s="16"/>
      <c r="C35" s="23">
        <v>0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0</v>
      </c>
    </row>
    <row r="38" spans="1:3" x14ac:dyDescent="0.3">
      <c r="A38" s="12" t="s">
        <v>990</v>
      </c>
      <c r="B38" s="16"/>
      <c r="C38" s="23">
        <v>0</v>
      </c>
    </row>
    <row r="39" spans="1:3" x14ac:dyDescent="0.3">
      <c r="A39" s="12" t="s">
        <v>977</v>
      </c>
      <c r="B39" s="16"/>
      <c r="C39" s="23">
        <v>0</v>
      </c>
    </row>
    <row r="40" spans="1:3" x14ac:dyDescent="0.3">
      <c r="A40" s="171" t="s">
        <v>991</v>
      </c>
      <c r="B40" s="13" t="s">
        <v>992</v>
      </c>
      <c r="C40" s="23">
        <v>17</v>
      </c>
    </row>
    <row r="41" spans="1:3" x14ac:dyDescent="0.3">
      <c r="A41" s="173"/>
      <c r="B41" s="13" t="s">
        <v>993</v>
      </c>
      <c r="C41" s="23">
        <v>0</v>
      </c>
    </row>
    <row r="42" spans="1:3" x14ac:dyDescent="0.3">
      <c r="A42" s="173"/>
      <c r="B42" s="13" t="s">
        <v>994</v>
      </c>
      <c r="C42" s="23">
        <v>7</v>
      </c>
    </row>
    <row r="43" spans="1:3" x14ac:dyDescent="0.3">
      <c r="A43" s="173"/>
      <c r="B43" s="13" t="s">
        <v>995</v>
      </c>
      <c r="C43" s="23">
        <v>0</v>
      </c>
    </row>
    <row r="44" spans="1:3" x14ac:dyDescent="0.3">
      <c r="A44" s="172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0</v>
      </c>
    </row>
    <row r="49" spans="1:3" x14ac:dyDescent="0.3">
      <c r="A49" s="171" t="s">
        <v>81</v>
      </c>
      <c r="B49" s="13" t="s">
        <v>998</v>
      </c>
      <c r="C49" s="23">
        <v>39</v>
      </c>
    </row>
    <row r="50" spans="1:3" x14ac:dyDescent="0.3">
      <c r="A50" s="172"/>
      <c r="B50" s="13" t="s">
        <v>999</v>
      </c>
      <c r="C50" s="23">
        <v>178</v>
      </c>
    </row>
    <row r="51" spans="1:3" x14ac:dyDescent="0.3">
      <c r="A51" s="171" t="s">
        <v>1000</v>
      </c>
      <c r="B51" s="13" t="s">
        <v>1001</v>
      </c>
      <c r="C51" s="23">
        <v>15</v>
      </c>
    </row>
    <row r="52" spans="1:3" x14ac:dyDescent="0.3">
      <c r="A52" s="172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1" t="s">
        <v>245</v>
      </c>
      <c r="B56" s="13" t="s">
        <v>20</v>
      </c>
      <c r="C56" s="23">
        <v>1260</v>
      </c>
    </row>
    <row r="57" spans="1:3" x14ac:dyDescent="0.3">
      <c r="A57" s="173"/>
      <c r="B57" s="13" t="s">
        <v>1004</v>
      </c>
      <c r="C57" s="23">
        <v>197</v>
      </c>
    </row>
    <row r="58" spans="1:3" x14ac:dyDescent="0.3">
      <c r="A58" s="173"/>
      <c r="B58" s="13" t="s">
        <v>1005</v>
      </c>
      <c r="C58" s="23">
        <v>186</v>
      </c>
    </row>
    <row r="59" spans="1:3" x14ac:dyDescent="0.3">
      <c r="A59" s="173"/>
      <c r="B59" s="13" t="s">
        <v>1006</v>
      </c>
      <c r="C59" s="23">
        <v>240</v>
      </c>
    </row>
    <row r="60" spans="1:3" x14ac:dyDescent="0.3">
      <c r="A60" s="172"/>
      <c r="B60" s="13" t="s">
        <v>1007</v>
      </c>
      <c r="C60" s="23">
        <v>87</v>
      </c>
    </row>
    <row r="61" spans="1:3" x14ac:dyDescent="0.3">
      <c r="A61" s="171" t="s">
        <v>1008</v>
      </c>
      <c r="B61" s="13" t="s">
        <v>1009</v>
      </c>
      <c r="C61" s="23">
        <v>712</v>
      </c>
    </row>
    <row r="62" spans="1:3" x14ac:dyDescent="0.3">
      <c r="A62" s="173"/>
      <c r="B62" s="13" t="s">
        <v>1010</v>
      </c>
      <c r="C62" s="23">
        <v>120</v>
      </c>
    </row>
    <row r="63" spans="1:3" x14ac:dyDescent="0.3">
      <c r="A63" s="173"/>
      <c r="B63" s="13" t="s">
        <v>1011</v>
      </c>
      <c r="C63" s="23">
        <v>1</v>
      </c>
    </row>
    <row r="64" spans="1:3" x14ac:dyDescent="0.3">
      <c r="A64" s="173"/>
      <c r="B64" s="13" t="s">
        <v>1012</v>
      </c>
      <c r="C64" s="23">
        <v>292</v>
      </c>
    </row>
    <row r="65" spans="1:3" x14ac:dyDescent="0.3">
      <c r="A65" s="172"/>
      <c r="B65" s="13" t="s">
        <v>1007</v>
      </c>
      <c r="C65" s="23">
        <v>487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728</v>
      </c>
    </row>
    <row r="70" spans="1:3" x14ac:dyDescent="0.3">
      <c r="A70" s="12" t="s">
        <v>1015</v>
      </c>
      <c r="B70" s="16"/>
      <c r="C70" s="23">
        <v>57</v>
      </c>
    </row>
    <row r="71" spans="1:3" x14ac:dyDescent="0.3">
      <c r="A71" s="12" t="s">
        <v>1016</v>
      </c>
      <c r="B71" s="16"/>
      <c r="C71" s="23">
        <v>537</v>
      </c>
    </row>
    <row r="72" spans="1:3" x14ac:dyDescent="0.3">
      <c r="A72" s="171" t="s">
        <v>1017</v>
      </c>
      <c r="B72" s="13" t="s">
        <v>1018</v>
      </c>
      <c r="C72" s="23">
        <v>0</v>
      </c>
    </row>
    <row r="73" spans="1:3" x14ac:dyDescent="0.3">
      <c r="A73" s="172"/>
      <c r="B73" s="13" t="s">
        <v>1019</v>
      </c>
      <c r="C73" s="23">
        <v>0</v>
      </c>
    </row>
    <row r="74" spans="1:3" x14ac:dyDescent="0.3">
      <c r="A74" s="12" t="s">
        <v>1020</v>
      </c>
      <c r="B74" s="16"/>
      <c r="C74" s="23">
        <v>0</v>
      </c>
    </row>
    <row r="75" spans="1:3" x14ac:dyDescent="0.3">
      <c r="A75" s="12" t="s">
        <v>1021</v>
      </c>
      <c r="B75" s="16"/>
      <c r="C75" s="23">
        <v>0</v>
      </c>
    </row>
    <row r="76" spans="1:3" x14ac:dyDescent="0.3">
      <c r="A76" s="12" t="s">
        <v>1022</v>
      </c>
      <c r="B76" s="16"/>
      <c r="C76" s="23">
        <v>0</v>
      </c>
    </row>
    <row r="77" spans="1:3" x14ac:dyDescent="0.3">
      <c r="A77" s="12" t="s">
        <v>1023</v>
      </c>
      <c r="B77" s="16"/>
      <c r="C77" s="23">
        <v>5</v>
      </c>
    </row>
    <row r="78" spans="1:3" x14ac:dyDescent="0.3">
      <c r="A78" s="12" t="s">
        <v>1024</v>
      </c>
      <c r="B78" s="16"/>
      <c r="C78" s="23">
        <v>0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SfIt1U/k+KC3Mn7cVY4udD0jp9UOTU7ypLXSjdavlz63SnFw1QhZELJ/oyz57w7osN8+EBXPwjI+X1rW9p3lmA==" saltValue="VFLGzatlwEYWVBZ+pDCNo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6" t="s">
        <v>1028</v>
      </c>
      <c r="B5" s="36" t="s">
        <v>1029</v>
      </c>
      <c r="C5" s="37">
        <v>691</v>
      </c>
    </row>
    <row r="6" spans="1:3" x14ac:dyDescent="0.3">
      <c r="A6" s="187"/>
      <c r="B6" s="36" t="s">
        <v>304</v>
      </c>
      <c r="C6" s="37">
        <v>551</v>
      </c>
    </row>
    <row r="7" spans="1:3" x14ac:dyDescent="0.3">
      <c r="A7" s="187"/>
      <c r="B7" s="36" t="s">
        <v>1030</v>
      </c>
      <c r="C7" s="37">
        <v>69</v>
      </c>
    </row>
    <row r="8" spans="1:3" x14ac:dyDescent="0.3">
      <c r="A8" s="187"/>
      <c r="B8" s="36" t="s">
        <v>1031</v>
      </c>
      <c r="C8" s="37">
        <v>1</v>
      </c>
    </row>
    <row r="9" spans="1:3" x14ac:dyDescent="0.3">
      <c r="A9" s="187"/>
      <c r="B9" s="36" t="s">
        <v>1032</v>
      </c>
      <c r="C9" s="37">
        <v>0</v>
      </c>
    </row>
    <row r="10" spans="1:3" x14ac:dyDescent="0.3">
      <c r="A10" s="187"/>
      <c r="B10" s="36" t="s">
        <v>1033</v>
      </c>
      <c r="C10" s="37">
        <v>0</v>
      </c>
    </row>
    <row r="11" spans="1:3" x14ac:dyDescent="0.3">
      <c r="A11" s="188"/>
      <c r="B11" s="36" t="s">
        <v>1034</v>
      </c>
      <c r="C11" s="37">
        <v>2</v>
      </c>
    </row>
    <row r="12" spans="1:3" x14ac:dyDescent="0.3">
      <c r="A12" s="186" t="s">
        <v>1035</v>
      </c>
      <c r="B12" s="36" t="s">
        <v>65</v>
      </c>
      <c r="C12" s="37">
        <v>158</v>
      </c>
    </row>
    <row r="13" spans="1:3" x14ac:dyDescent="0.3">
      <c r="A13" s="187"/>
      <c r="B13" s="36" t="s">
        <v>1036</v>
      </c>
      <c r="C13" s="37">
        <v>56</v>
      </c>
    </row>
    <row r="14" spans="1:3" x14ac:dyDescent="0.3">
      <c r="A14" s="187"/>
      <c r="B14" s="36" t="s">
        <v>1037</v>
      </c>
      <c r="C14" s="37">
        <v>84</v>
      </c>
    </row>
    <row r="15" spans="1:3" x14ac:dyDescent="0.3">
      <c r="A15" s="188"/>
      <c r="B15" s="36" t="s">
        <v>1038</v>
      </c>
      <c r="C15" s="37">
        <v>92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75</v>
      </c>
    </row>
    <row r="20" spans="1:3" x14ac:dyDescent="0.3">
      <c r="A20" s="35" t="s">
        <v>1041</v>
      </c>
      <c r="B20" s="38"/>
      <c r="C20" s="37">
        <v>17</v>
      </c>
    </row>
    <row r="21" spans="1:3" x14ac:dyDescent="0.3">
      <c r="A21" s="35" t="s">
        <v>1042</v>
      </c>
      <c r="B21" s="38"/>
      <c r="C21" s="37">
        <v>127</v>
      </c>
    </row>
    <row r="22" spans="1:3" x14ac:dyDescent="0.3">
      <c r="A22" s="35" t="s">
        <v>1043</v>
      </c>
      <c r="B22" s="38"/>
      <c r="C22" s="37">
        <v>112</v>
      </c>
    </row>
    <row r="23" spans="1:3" x14ac:dyDescent="0.3">
      <c r="A23" s="35" t="s">
        <v>1044</v>
      </c>
      <c r="B23" s="38"/>
      <c r="C23" s="37">
        <v>93</v>
      </c>
    </row>
    <row r="24" spans="1:3" x14ac:dyDescent="0.3">
      <c r="A24" s="35" t="s">
        <v>1045</v>
      </c>
      <c r="B24" s="38"/>
      <c r="C24" s="37">
        <v>77</v>
      </c>
    </row>
    <row r="25" spans="1:3" x14ac:dyDescent="0.3">
      <c r="A25" s="35" t="s">
        <v>1046</v>
      </c>
      <c r="B25" s="38"/>
      <c r="C25" s="37">
        <v>0</v>
      </c>
    </row>
    <row r="26" spans="1:3" x14ac:dyDescent="0.3">
      <c r="A26" s="35" t="s">
        <v>1047</v>
      </c>
      <c r="B26" s="38"/>
      <c r="C26" s="37">
        <v>2</v>
      </c>
    </row>
    <row r="27" spans="1:3" x14ac:dyDescent="0.3">
      <c r="A27" s="35" t="s">
        <v>1048</v>
      </c>
      <c r="B27" s="38"/>
      <c r="C27" s="37">
        <v>0</v>
      </c>
    </row>
    <row r="28" spans="1:3" x14ac:dyDescent="0.3">
      <c r="A28" s="35" t="s">
        <v>1049</v>
      </c>
      <c r="B28" s="38"/>
      <c r="C28" s="37">
        <v>88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2</v>
      </c>
    </row>
    <row r="33" spans="1:6" x14ac:dyDescent="0.3">
      <c r="A33" s="35" t="s">
        <v>1052</v>
      </c>
      <c r="B33" s="38"/>
      <c r="C33" s="37">
        <v>73</v>
      </c>
    </row>
    <row r="34" spans="1:6" x14ac:dyDescent="0.3">
      <c r="A34" s="35" t="s">
        <v>1053</v>
      </c>
      <c r="B34" s="38"/>
      <c r="C34" s="37">
        <v>141</v>
      </c>
    </row>
    <row r="35" spans="1:6" x14ac:dyDescent="0.3">
      <c r="A35" s="35" t="s">
        <v>1054</v>
      </c>
      <c r="B35" s="38"/>
      <c r="C35" s="37">
        <v>302</v>
      </c>
    </row>
    <row r="36" spans="1:6" x14ac:dyDescent="0.3">
      <c r="A36" s="35" t="s">
        <v>1055</v>
      </c>
      <c r="B36" s="38"/>
      <c r="C36" s="37">
        <v>161</v>
      </c>
    </row>
    <row r="37" spans="1:6" x14ac:dyDescent="0.3">
      <c r="A37" s="35" t="s">
        <v>1056</v>
      </c>
      <c r="B37" s="38"/>
      <c r="C37" s="37">
        <v>42</v>
      </c>
    </row>
    <row r="38" spans="1:6" x14ac:dyDescent="0.3">
      <c r="A38" s="35" t="s">
        <v>1057</v>
      </c>
      <c r="B38" s="38"/>
      <c r="C38" s="37">
        <v>8</v>
      </c>
    </row>
    <row r="39" spans="1:6" x14ac:dyDescent="0.3">
      <c r="A39" s="35" t="s">
        <v>1058</v>
      </c>
      <c r="B39" s="38"/>
      <c r="C39" s="37">
        <v>0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0</v>
      </c>
    </row>
    <row r="44" spans="1:6" x14ac:dyDescent="0.3">
      <c r="A44" s="35" t="s">
        <v>114</v>
      </c>
      <c r="B44" s="38"/>
      <c r="C44" s="37">
        <v>0</v>
      </c>
    </row>
    <row r="45" spans="1:6" x14ac:dyDescent="0.3">
      <c r="A45" s="35" t="s">
        <v>1060</v>
      </c>
      <c r="B45" s="38"/>
      <c r="C45" s="37">
        <v>0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89" t="s">
        <v>959</v>
      </c>
      <c r="B48" s="41" t="s">
        <v>1063</v>
      </c>
      <c r="C48" s="17"/>
      <c r="D48" s="17"/>
      <c r="E48" s="17"/>
      <c r="F48" s="22"/>
    </row>
    <row r="49" spans="1:6" x14ac:dyDescent="0.3">
      <c r="A49" s="190"/>
      <c r="B49" s="41" t="s">
        <v>1064</v>
      </c>
      <c r="C49" s="17"/>
      <c r="D49" s="17"/>
      <c r="E49" s="17"/>
      <c r="F49" s="22"/>
    </row>
    <row r="50" spans="1:6" x14ac:dyDescent="0.3">
      <c r="A50" s="190"/>
      <c r="B50" s="41" t="s">
        <v>1065</v>
      </c>
      <c r="C50" s="42">
        <v>1</v>
      </c>
      <c r="D50" s="17"/>
      <c r="E50" s="17"/>
      <c r="F50" s="22"/>
    </row>
    <row r="51" spans="1:6" x14ac:dyDescent="0.3">
      <c r="A51" s="190"/>
      <c r="B51" s="41" t="s">
        <v>1066</v>
      </c>
      <c r="C51" s="17"/>
      <c r="D51" s="17"/>
      <c r="E51" s="17"/>
      <c r="F51" s="22"/>
    </row>
    <row r="52" spans="1:6" x14ac:dyDescent="0.3">
      <c r="A52" s="190"/>
      <c r="B52" s="41" t="s">
        <v>334</v>
      </c>
      <c r="C52" s="42">
        <v>82</v>
      </c>
      <c r="D52" s="42">
        <v>17</v>
      </c>
      <c r="E52" s="42">
        <v>3</v>
      </c>
      <c r="F52" s="37">
        <v>2</v>
      </c>
    </row>
    <row r="53" spans="1:6" x14ac:dyDescent="0.3">
      <c r="A53" s="190"/>
      <c r="B53" s="41" t="s">
        <v>1067</v>
      </c>
      <c r="C53" s="42">
        <v>494</v>
      </c>
      <c r="D53" s="42">
        <v>164</v>
      </c>
      <c r="E53" s="42">
        <v>77</v>
      </c>
      <c r="F53" s="37">
        <v>46</v>
      </c>
    </row>
    <row r="54" spans="1:6" x14ac:dyDescent="0.3">
      <c r="A54" s="190"/>
      <c r="B54" s="41" t="s">
        <v>1068</v>
      </c>
      <c r="C54" s="42">
        <v>23</v>
      </c>
      <c r="D54" s="42">
        <v>13</v>
      </c>
      <c r="E54" s="42">
        <v>4</v>
      </c>
      <c r="F54" s="37">
        <v>2</v>
      </c>
    </row>
    <row r="55" spans="1:6" x14ac:dyDescent="0.3">
      <c r="A55" s="190"/>
      <c r="B55" s="41" t="s">
        <v>1069</v>
      </c>
      <c r="C55" s="42">
        <v>9</v>
      </c>
      <c r="D55" s="42">
        <v>2</v>
      </c>
      <c r="E55" s="42">
        <v>1</v>
      </c>
      <c r="F55" s="22"/>
    </row>
    <row r="56" spans="1:6" x14ac:dyDescent="0.3">
      <c r="A56" s="190"/>
      <c r="B56" s="41" t="s">
        <v>1070</v>
      </c>
      <c r="C56" s="42">
        <v>5</v>
      </c>
      <c r="D56" s="17"/>
      <c r="E56" s="17"/>
      <c r="F56" s="22"/>
    </row>
    <row r="57" spans="1:6" x14ac:dyDescent="0.3">
      <c r="A57" s="190"/>
      <c r="B57" s="41" t="s">
        <v>1071</v>
      </c>
      <c r="C57" s="42">
        <v>100</v>
      </c>
      <c r="D57" s="42">
        <v>40</v>
      </c>
      <c r="E57" s="42">
        <v>22</v>
      </c>
      <c r="F57" s="37">
        <v>9</v>
      </c>
    </row>
    <row r="58" spans="1:6" x14ac:dyDescent="0.3">
      <c r="A58" s="190"/>
      <c r="B58" s="41" t="s">
        <v>1072</v>
      </c>
      <c r="C58" s="42">
        <v>14</v>
      </c>
      <c r="D58" s="42">
        <v>3</v>
      </c>
      <c r="E58" s="42">
        <v>1</v>
      </c>
      <c r="F58" s="37">
        <v>1</v>
      </c>
    </row>
    <row r="59" spans="1:6" x14ac:dyDescent="0.3">
      <c r="A59" s="190"/>
      <c r="B59" s="41" t="s">
        <v>1073</v>
      </c>
      <c r="C59" s="17"/>
      <c r="D59" s="17"/>
      <c r="E59" s="17"/>
      <c r="F59" s="22"/>
    </row>
    <row r="60" spans="1:6" x14ac:dyDescent="0.3">
      <c r="A60" s="190"/>
      <c r="B60" s="41" t="s">
        <v>405</v>
      </c>
      <c r="C60" s="42">
        <v>1</v>
      </c>
      <c r="D60" s="17"/>
      <c r="E60" s="17"/>
      <c r="F60" s="22"/>
    </row>
    <row r="61" spans="1:6" x14ac:dyDescent="0.3">
      <c r="A61" s="190"/>
      <c r="B61" s="41" t="s">
        <v>1074</v>
      </c>
      <c r="C61" s="17"/>
      <c r="D61" s="42">
        <v>1</v>
      </c>
      <c r="E61" s="17"/>
      <c r="F61" s="22"/>
    </row>
    <row r="62" spans="1:6" x14ac:dyDescent="0.3">
      <c r="A62" s="190"/>
      <c r="B62" s="41" t="s">
        <v>1075</v>
      </c>
      <c r="C62" s="42">
        <v>28</v>
      </c>
      <c r="D62" s="17"/>
      <c r="E62" s="17"/>
      <c r="F62" s="22"/>
    </row>
    <row r="63" spans="1:6" x14ac:dyDescent="0.3">
      <c r="A63" s="190"/>
      <c r="B63" s="41" t="s">
        <v>1076</v>
      </c>
      <c r="C63" s="42">
        <v>3</v>
      </c>
      <c r="D63" s="17"/>
      <c r="E63" s="17"/>
      <c r="F63" s="22"/>
    </row>
    <row r="64" spans="1:6" x14ac:dyDescent="0.3">
      <c r="A64" s="190"/>
      <c r="B64" s="41" t="s">
        <v>1077</v>
      </c>
      <c r="C64" s="42">
        <v>158</v>
      </c>
      <c r="D64" s="42">
        <v>51</v>
      </c>
      <c r="E64" s="42">
        <v>49</v>
      </c>
      <c r="F64" s="37">
        <v>2</v>
      </c>
    </row>
    <row r="65" spans="1:6" x14ac:dyDescent="0.3">
      <c r="A65" s="190"/>
      <c r="B65" s="41" t="s">
        <v>1078</v>
      </c>
      <c r="C65" s="42">
        <v>4</v>
      </c>
      <c r="D65" s="42">
        <v>1</v>
      </c>
      <c r="E65" s="42">
        <v>1</v>
      </c>
      <c r="F65" s="22"/>
    </row>
    <row r="66" spans="1:6" x14ac:dyDescent="0.3">
      <c r="A66" s="191"/>
      <c r="B66" s="41" t="s">
        <v>1079</v>
      </c>
      <c r="C66" s="42">
        <v>4</v>
      </c>
      <c r="D66" s="17"/>
      <c r="E66" s="17"/>
      <c r="F66" s="22"/>
    </row>
    <row r="67" spans="1:6" x14ac:dyDescent="0.3">
      <c r="A67" s="184" t="s">
        <v>1080</v>
      </c>
      <c r="B67" s="185"/>
      <c r="C67" s="43">
        <v>926</v>
      </c>
      <c r="D67" s="43">
        <v>292</v>
      </c>
      <c r="E67" s="43">
        <v>158</v>
      </c>
      <c r="F67" s="43">
        <v>62</v>
      </c>
    </row>
    <row r="68" spans="1:6" x14ac:dyDescent="0.3">
      <c r="A68" s="189" t="s">
        <v>974</v>
      </c>
      <c r="B68" s="41" t="s">
        <v>1081</v>
      </c>
      <c r="C68" s="42">
        <v>19</v>
      </c>
      <c r="D68" s="42">
        <v>17</v>
      </c>
      <c r="E68" s="42">
        <v>8</v>
      </c>
      <c r="F68" s="37">
        <v>5</v>
      </c>
    </row>
    <row r="69" spans="1:6" x14ac:dyDescent="0.3">
      <c r="A69" s="190"/>
      <c r="B69" s="41" t="s">
        <v>1082</v>
      </c>
      <c r="C69" s="42">
        <v>4</v>
      </c>
      <c r="D69" s="42">
        <v>2</v>
      </c>
      <c r="E69" s="17"/>
      <c r="F69" s="22"/>
    </row>
    <row r="70" spans="1:6" x14ac:dyDescent="0.3">
      <c r="A70" s="191"/>
      <c r="B70" s="41" t="s">
        <v>111</v>
      </c>
      <c r="C70" s="42">
        <v>30</v>
      </c>
      <c r="D70" s="42">
        <v>10</v>
      </c>
      <c r="E70" s="42">
        <v>7</v>
      </c>
      <c r="F70" s="37">
        <v>2</v>
      </c>
    </row>
    <row r="71" spans="1:6" x14ac:dyDescent="0.3">
      <c r="A71" s="184" t="s">
        <v>1083</v>
      </c>
      <c r="B71" s="185"/>
      <c r="C71" s="43">
        <v>53</v>
      </c>
      <c r="D71" s="43">
        <v>29</v>
      </c>
      <c r="E71" s="43">
        <v>15</v>
      </c>
      <c r="F71" s="43">
        <v>7</v>
      </c>
    </row>
    <row r="72" spans="1:6" x14ac:dyDescent="0.3">
      <c r="A72" s="6"/>
    </row>
  </sheetData>
  <sheetProtection algorithmName="SHA-512" hashValue="AIjRxgqJrnZ9BanGPXkpvOLVqkeZbIcQQosaYQS1nh4td/SjwrJN/n2EGvt7k5DVFu3BVI07y/A79QM86sjEng==" saltValue="kNapoMGpI9Y51fAC+DyJc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7" t="s">
        <v>1086</v>
      </c>
      <c r="B5" s="13" t="s">
        <v>1087</v>
      </c>
      <c r="C5" s="23">
        <v>1831</v>
      </c>
    </row>
    <row r="6" spans="1:3" x14ac:dyDescent="0.3">
      <c r="A6" s="178"/>
      <c r="B6" s="13" t="s">
        <v>1029</v>
      </c>
      <c r="C6" s="23">
        <v>0</v>
      </c>
    </row>
    <row r="7" spans="1:3" x14ac:dyDescent="0.3">
      <c r="A7" s="178"/>
      <c r="B7" s="13" t="s">
        <v>1088</v>
      </c>
      <c r="C7" s="23">
        <v>1499</v>
      </c>
    </row>
    <row r="8" spans="1:3" x14ac:dyDescent="0.3">
      <c r="A8" s="178"/>
      <c r="B8" s="13" t="s">
        <v>1089</v>
      </c>
      <c r="C8" s="23">
        <v>360</v>
      </c>
    </row>
    <row r="9" spans="1:3" x14ac:dyDescent="0.3">
      <c r="A9" s="178"/>
      <c r="B9" s="13" t="s">
        <v>1031</v>
      </c>
      <c r="C9" s="23">
        <v>41</v>
      </c>
    </row>
    <row r="10" spans="1:3" x14ac:dyDescent="0.3">
      <c r="A10" s="178"/>
      <c r="B10" s="13" t="s">
        <v>1032</v>
      </c>
      <c r="C10" s="23">
        <v>0</v>
      </c>
    </row>
    <row r="11" spans="1:3" x14ac:dyDescent="0.3">
      <c r="A11" s="178"/>
      <c r="B11" s="13" t="s">
        <v>1090</v>
      </c>
      <c r="C11" s="23">
        <v>7</v>
      </c>
    </row>
    <row r="12" spans="1:3" x14ac:dyDescent="0.3">
      <c r="A12" s="179"/>
      <c r="B12" s="13" t="s">
        <v>1091</v>
      </c>
      <c r="C12" s="23">
        <v>0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1505</v>
      </c>
    </row>
    <row r="17" spans="1:3" x14ac:dyDescent="0.3">
      <c r="A17" s="21" t="s">
        <v>1094</v>
      </c>
      <c r="B17" s="16"/>
      <c r="C17" s="23">
        <v>297</v>
      </c>
    </row>
    <row r="18" spans="1:3" x14ac:dyDescent="0.3">
      <c r="A18" s="21" t="s">
        <v>1095</v>
      </c>
      <c r="B18" s="16"/>
      <c r="C18" s="23">
        <v>1043</v>
      </c>
    </row>
    <row r="19" spans="1:3" x14ac:dyDescent="0.3">
      <c r="A19" s="21" t="s">
        <v>1096</v>
      </c>
      <c r="B19" s="16"/>
      <c r="C19" s="23">
        <v>409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3">
        <v>3</v>
      </c>
    </row>
    <row r="24" spans="1:3" x14ac:dyDescent="0.3">
      <c r="A24" s="21" t="s">
        <v>1099</v>
      </c>
      <c r="B24" s="16"/>
      <c r="C24" s="23">
        <v>63</v>
      </c>
    </row>
    <row r="25" spans="1:3" x14ac:dyDescent="0.3">
      <c r="A25" s="21" t="s">
        <v>1100</v>
      </c>
      <c r="B25" s="16"/>
      <c r="C25" s="23">
        <v>1</v>
      </c>
    </row>
    <row r="26" spans="1:3" x14ac:dyDescent="0.3">
      <c r="A26" s="21" t="s">
        <v>1101</v>
      </c>
      <c r="B26" s="16"/>
      <c r="C26" s="23">
        <v>0</v>
      </c>
    </row>
    <row r="27" spans="1:3" x14ac:dyDescent="0.3">
      <c r="A27" s="21" t="s">
        <v>1102</v>
      </c>
      <c r="B27" s="16"/>
      <c r="C27" s="23">
        <v>0</v>
      </c>
    </row>
    <row r="28" spans="1:3" x14ac:dyDescent="0.3">
      <c r="A28" s="21" t="s">
        <v>1103</v>
      </c>
      <c r="B28" s="16"/>
      <c r="C28" s="23">
        <v>1438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3">
        <v>0</v>
      </c>
    </row>
    <row r="33" spans="1:3" x14ac:dyDescent="0.3">
      <c r="A33" s="21" t="s">
        <v>1106</v>
      </c>
      <c r="B33" s="16"/>
      <c r="C33" s="23">
        <v>4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8</v>
      </c>
    </row>
    <row r="38" spans="1:3" x14ac:dyDescent="0.3">
      <c r="A38" s="21" t="s">
        <v>1108</v>
      </c>
      <c r="B38" s="16"/>
      <c r="C38" s="23">
        <v>84</v>
      </c>
    </row>
    <row r="39" spans="1:3" x14ac:dyDescent="0.3">
      <c r="A39" s="21" t="s">
        <v>1109</v>
      </c>
      <c r="B39" s="16"/>
      <c r="C39" s="23">
        <v>328</v>
      </c>
    </row>
    <row r="40" spans="1:3" x14ac:dyDescent="0.3">
      <c r="A40" s="21" t="s">
        <v>1110</v>
      </c>
      <c r="B40" s="16"/>
      <c r="C40" s="23">
        <v>214</v>
      </c>
    </row>
    <row r="41" spans="1:3" x14ac:dyDescent="0.3">
      <c r="A41" s="21" t="s">
        <v>1111</v>
      </c>
      <c r="B41" s="16"/>
      <c r="C41" s="23">
        <v>83</v>
      </c>
    </row>
    <row r="42" spans="1:3" x14ac:dyDescent="0.3">
      <c r="A42" s="21" t="s">
        <v>1112</v>
      </c>
      <c r="B42" s="16"/>
      <c r="C42" s="23">
        <v>31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3">
        <v>0</v>
      </c>
    </row>
    <row r="47" spans="1:3" x14ac:dyDescent="0.3">
      <c r="A47" s="21" t="s">
        <v>1115</v>
      </c>
      <c r="B47" s="16"/>
      <c r="C47" s="23">
        <v>0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7" t="s">
        <v>1117</v>
      </c>
      <c r="B51" s="13" t="s">
        <v>1118</v>
      </c>
      <c r="C51" s="23">
        <v>51</v>
      </c>
    </row>
    <row r="52" spans="1:6" x14ac:dyDescent="0.3">
      <c r="A52" s="178"/>
      <c r="B52" s="13" t="s">
        <v>1119</v>
      </c>
      <c r="C52" s="23">
        <v>23</v>
      </c>
    </row>
    <row r="53" spans="1:6" x14ac:dyDescent="0.3">
      <c r="A53" s="178"/>
      <c r="B53" s="13" t="s">
        <v>1120</v>
      </c>
      <c r="C53" s="23">
        <v>24</v>
      </c>
    </row>
    <row r="54" spans="1:6" x14ac:dyDescent="0.3">
      <c r="A54" s="179"/>
      <c r="B54" s="13" t="s">
        <v>1121</v>
      </c>
      <c r="C54" s="23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1</v>
      </c>
    </row>
    <row r="59" spans="1:6" x14ac:dyDescent="0.3">
      <c r="A59" s="21" t="s">
        <v>114</v>
      </c>
      <c r="B59" s="16"/>
      <c r="C59" s="23">
        <v>1</v>
      </c>
    </row>
    <row r="60" spans="1:6" x14ac:dyDescent="0.3">
      <c r="A60" s="21" t="s">
        <v>1060</v>
      </c>
      <c r="B60" s="16"/>
      <c r="C60" s="23">
        <v>0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7" t="s">
        <v>959</v>
      </c>
      <c r="B63" s="13" t="s">
        <v>1063</v>
      </c>
      <c r="C63" s="17"/>
      <c r="D63" s="17"/>
      <c r="E63" s="14">
        <v>1</v>
      </c>
      <c r="F63" s="22"/>
    </row>
    <row r="64" spans="1:6" x14ac:dyDescent="0.3">
      <c r="A64" s="178"/>
      <c r="B64" s="13" t="s">
        <v>1064</v>
      </c>
      <c r="C64" s="17"/>
      <c r="D64" s="17"/>
      <c r="E64" s="17"/>
      <c r="F64" s="22"/>
    </row>
    <row r="65" spans="1:6" x14ac:dyDescent="0.3">
      <c r="A65" s="178"/>
      <c r="B65" s="13" t="s">
        <v>1065</v>
      </c>
      <c r="C65" s="14">
        <v>3</v>
      </c>
      <c r="D65" s="17"/>
      <c r="E65" s="17"/>
      <c r="F65" s="22"/>
    </row>
    <row r="66" spans="1:6" x14ac:dyDescent="0.3">
      <c r="A66" s="178"/>
      <c r="B66" s="13" t="s">
        <v>1066</v>
      </c>
      <c r="C66" s="14">
        <v>1</v>
      </c>
      <c r="D66" s="17"/>
      <c r="E66" s="17"/>
      <c r="F66" s="22"/>
    </row>
    <row r="67" spans="1:6" x14ac:dyDescent="0.3">
      <c r="A67" s="178"/>
      <c r="B67" s="13" t="s">
        <v>334</v>
      </c>
      <c r="C67" s="14">
        <v>327</v>
      </c>
      <c r="D67" s="14">
        <v>74</v>
      </c>
      <c r="E67" s="14">
        <v>21</v>
      </c>
      <c r="F67" s="23">
        <v>30</v>
      </c>
    </row>
    <row r="68" spans="1:6" x14ac:dyDescent="0.3">
      <c r="A68" s="178"/>
      <c r="B68" s="13" t="s">
        <v>1122</v>
      </c>
      <c r="C68" s="14">
        <v>1894</v>
      </c>
      <c r="D68" s="14">
        <v>669</v>
      </c>
      <c r="E68" s="14">
        <v>257</v>
      </c>
      <c r="F68" s="23">
        <v>399</v>
      </c>
    </row>
    <row r="69" spans="1:6" x14ac:dyDescent="0.3">
      <c r="A69" s="178"/>
      <c r="B69" s="13" t="s">
        <v>1123</v>
      </c>
      <c r="C69" s="14">
        <v>83</v>
      </c>
      <c r="D69" s="14">
        <v>28</v>
      </c>
      <c r="E69" s="14">
        <v>19</v>
      </c>
      <c r="F69" s="23">
        <v>23</v>
      </c>
    </row>
    <row r="70" spans="1:6" x14ac:dyDescent="0.3">
      <c r="A70" s="178"/>
      <c r="B70" s="13" t="s">
        <v>1069</v>
      </c>
      <c r="C70" s="14">
        <v>83</v>
      </c>
      <c r="D70" s="14">
        <v>31</v>
      </c>
      <c r="E70" s="14">
        <v>8</v>
      </c>
      <c r="F70" s="23">
        <v>15</v>
      </c>
    </row>
    <row r="71" spans="1:6" x14ac:dyDescent="0.3">
      <c r="A71" s="178"/>
      <c r="B71" s="13" t="s">
        <v>1124</v>
      </c>
      <c r="C71" s="14">
        <v>17</v>
      </c>
      <c r="D71" s="14">
        <v>4</v>
      </c>
      <c r="E71" s="14">
        <v>2</v>
      </c>
      <c r="F71" s="23">
        <v>2</v>
      </c>
    </row>
    <row r="72" spans="1:6" x14ac:dyDescent="0.3">
      <c r="A72" s="178"/>
      <c r="B72" s="13" t="s">
        <v>1125</v>
      </c>
      <c r="C72" s="14">
        <v>499</v>
      </c>
      <c r="D72" s="14">
        <v>300</v>
      </c>
      <c r="E72" s="14">
        <v>68</v>
      </c>
      <c r="F72" s="23">
        <v>121</v>
      </c>
    </row>
    <row r="73" spans="1:6" x14ac:dyDescent="0.3">
      <c r="A73" s="178"/>
      <c r="B73" s="13" t="s">
        <v>1126</v>
      </c>
      <c r="C73" s="14">
        <v>79</v>
      </c>
      <c r="D73" s="14">
        <v>39</v>
      </c>
      <c r="E73" s="14">
        <v>10</v>
      </c>
      <c r="F73" s="23">
        <v>17</v>
      </c>
    </row>
    <row r="74" spans="1:6" x14ac:dyDescent="0.3">
      <c r="A74" s="178"/>
      <c r="B74" s="13" t="s">
        <v>1073</v>
      </c>
      <c r="C74" s="17"/>
      <c r="D74" s="17"/>
      <c r="E74" s="17"/>
      <c r="F74" s="22"/>
    </row>
    <row r="75" spans="1:6" x14ac:dyDescent="0.3">
      <c r="A75" s="178"/>
      <c r="B75" s="13" t="s">
        <v>405</v>
      </c>
      <c r="C75" s="14">
        <v>4</v>
      </c>
      <c r="D75" s="17"/>
      <c r="E75" s="14">
        <v>2</v>
      </c>
      <c r="F75" s="22"/>
    </row>
    <row r="76" spans="1:6" x14ac:dyDescent="0.3">
      <c r="A76" s="178"/>
      <c r="B76" s="13" t="s">
        <v>1074</v>
      </c>
      <c r="C76" s="14">
        <v>5</v>
      </c>
      <c r="D76" s="14">
        <v>3</v>
      </c>
      <c r="E76" s="17"/>
      <c r="F76" s="22"/>
    </row>
    <row r="77" spans="1:6" x14ac:dyDescent="0.3">
      <c r="A77" s="178"/>
      <c r="B77" s="13" t="s">
        <v>1075</v>
      </c>
      <c r="C77" s="14">
        <v>96</v>
      </c>
      <c r="D77" s="14">
        <v>4</v>
      </c>
      <c r="E77" s="14">
        <v>3</v>
      </c>
      <c r="F77" s="23">
        <v>4</v>
      </c>
    </row>
    <row r="78" spans="1:6" x14ac:dyDescent="0.3">
      <c r="A78" s="178"/>
      <c r="B78" s="13" t="s">
        <v>1076</v>
      </c>
      <c r="C78" s="14">
        <v>17</v>
      </c>
      <c r="D78" s="14">
        <v>3</v>
      </c>
      <c r="E78" s="17"/>
      <c r="F78" s="22"/>
    </row>
    <row r="79" spans="1:6" x14ac:dyDescent="0.3">
      <c r="A79" s="178"/>
      <c r="B79" s="13" t="s">
        <v>1077</v>
      </c>
      <c r="C79" s="14">
        <v>609</v>
      </c>
      <c r="D79" s="14">
        <v>370</v>
      </c>
      <c r="E79" s="14">
        <v>156</v>
      </c>
      <c r="F79" s="23">
        <v>205</v>
      </c>
    </row>
    <row r="80" spans="1:6" x14ac:dyDescent="0.3">
      <c r="A80" s="178"/>
      <c r="B80" s="13" t="s">
        <v>1078</v>
      </c>
      <c r="C80" s="14">
        <v>19</v>
      </c>
      <c r="D80" s="17"/>
      <c r="E80" s="14">
        <v>7</v>
      </c>
      <c r="F80" s="23">
        <v>7</v>
      </c>
    </row>
    <row r="81" spans="1:6" x14ac:dyDescent="0.3">
      <c r="A81" s="179"/>
      <c r="B81" s="13" t="s">
        <v>1079</v>
      </c>
      <c r="C81" s="14">
        <v>12</v>
      </c>
      <c r="D81" s="14">
        <v>6</v>
      </c>
      <c r="E81" s="14">
        <v>5</v>
      </c>
      <c r="F81" s="23">
        <v>5</v>
      </c>
    </row>
    <row r="82" spans="1:6" x14ac:dyDescent="0.3">
      <c r="A82" s="192" t="s">
        <v>1080</v>
      </c>
      <c r="B82" s="193"/>
      <c r="C82" s="30">
        <v>3748</v>
      </c>
      <c r="D82" s="30">
        <v>1531</v>
      </c>
      <c r="E82" s="30">
        <v>559</v>
      </c>
      <c r="F82" s="30">
        <v>828</v>
      </c>
    </row>
    <row r="83" spans="1:6" x14ac:dyDescent="0.3">
      <c r="A83" s="177" t="s">
        <v>1127</v>
      </c>
      <c r="B83" s="13" t="s">
        <v>1081</v>
      </c>
      <c r="C83" s="14">
        <v>18</v>
      </c>
      <c r="D83" s="14">
        <v>7</v>
      </c>
      <c r="E83" s="14">
        <v>9</v>
      </c>
      <c r="F83" s="23">
        <v>10</v>
      </c>
    </row>
    <row r="84" spans="1:6" x14ac:dyDescent="0.3">
      <c r="A84" s="178"/>
      <c r="B84" s="13" t="s">
        <v>1082</v>
      </c>
      <c r="C84" s="14">
        <v>3</v>
      </c>
      <c r="D84" s="14">
        <v>5</v>
      </c>
      <c r="E84" s="14">
        <v>6</v>
      </c>
      <c r="F84" s="23">
        <v>6</v>
      </c>
    </row>
    <row r="85" spans="1:6" x14ac:dyDescent="0.3">
      <c r="A85" s="179"/>
      <c r="B85" s="13" t="s">
        <v>111</v>
      </c>
      <c r="C85" s="14">
        <v>106</v>
      </c>
      <c r="D85" s="14">
        <v>53</v>
      </c>
      <c r="E85" s="14">
        <v>15</v>
      </c>
      <c r="F85" s="23">
        <v>21</v>
      </c>
    </row>
    <row r="86" spans="1:6" x14ac:dyDescent="0.3">
      <c r="A86" s="192" t="s">
        <v>1128</v>
      </c>
      <c r="B86" s="193"/>
      <c r="C86" s="30">
        <v>127</v>
      </c>
      <c r="D86" s="30">
        <v>65</v>
      </c>
      <c r="E86" s="30">
        <v>30</v>
      </c>
      <c r="F86" s="30">
        <v>37</v>
      </c>
    </row>
    <row r="87" spans="1:6" x14ac:dyDescent="0.3">
      <c r="A87" s="6"/>
    </row>
  </sheetData>
  <sheetProtection algorithmName="SHA-512" hashValue="7WE8W8350fTDv9CBcBYFwNAB+N7rqqCWBWW7mRAL9CoQiBYs3bke/qbds8MdSWUo1mw1YXmvSw1+sHhLWffbHA==" saltValue="2Tvryft6F4gt88ALbADRQ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8867187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3">
        <v>1</v>
      </c>
    </row>
    <row r="6" spans="1:3" x14ac:dyDescent="0.3">
      <c r="A6" s="12" t="s">
        <v>1132</v>
      </c>
      <c r="B6" s="16"/>
      <c r="C6" s="23">
        <v>1282</v>
      </c>
    </row>
    <row r="7" spans="1:3" x14ac:dyDescent="0.3">
      <c r="A7" s="12" t="s">
        <v>1133</v>
      </c>
      <c r="B7" s="16"/>
      <c r="C7" s="23">
        <v>73</v>
      </c>
    </row>
    <row r="8" spans="1:3" x14ac:dyDescent="0.3">
      <c r="A8" s="12" t="s">
        <v>1134</v>
      </c>
      <c r="B8" s="16"/>
      <c r="C8" s="23">
        <v>0</v>
      </c>
    </row>
    <row r="9" spans="1:3" x14ac:dyDescent="0.3">
      <c r="A9" s="12" t="s">
        <v>1135</v>
      </c>
      <c r="B9" s="16"/>
      <c r="C9" s="23">
        <v>1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15</v>
      </c>
    </row>
    <row r="14" spans="1:3" x14ac:dyDescent="0.3">
      <c r="A14" s="12" t="s">
        <v>1132</v>
      </c>
      <c r="B14" s="16"/>
      <c r="C14" s="23">
        <v>43</v>
      </c>
    </row>
    <row r="15" spans="1:3" x14ac:dyDescent="0.3">
      <c r="A15" s="12" t="s">
        <v>1137</v>
      </c>
      <c r="B15" s="16"/>
      <c r="C15" s="23">
        <v>6</v>
      </c>
    </row>
    <row r="16" spans="1:3" x14ac:dyDescent="0.3">
      <c r="A16" s="12" t="s">
        <v>1134</v>
      </c>
      <c r="B16" s="16"/>
      <c r="C16" s="23">
        <v>0</v>
      </c>
    </row>
    <row r="17" spans="1:3" x14ac:dyDescent="0.3">
      <c r="A17" s="12" t="s">
        <v>1135</v>
      </c>
      <c r="B17" s="16"/>
      <c r="C17" s="23">
        <v>0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0</v>
      </c>
    </row>
    <row r="22" spans="1:3" x14ac:dyDescent="0.3">
      <c r="A22" s="12" t="s">
        <v>1139</v>
      </c>
      <c r="B22" s="16"/>
      <c r="C22" s="23">
        <v>0</v>
      </c>
    </row>
    <row r="23" spans="1:3" x14ac:dyDescent="0.3">
      <c r="A23" s="12" t="s">
        <v>1140</v>
      </c>
      <c r="B23" s="16"/>
      <c r="C23" s="23">
        <v>0</v>
      </c>
    </row>
    <row r="24" spans="1:3" x14ac:dyDescent="0.3">
      <c r="A24" s="12" t="s">
        <v>1141</v>
      </c>
      <c r="B24" s="16"/>
      <c r="C24" s="23">
        <v>0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6</v>
      </c>
    </row>
    <row r="29" spans="1:3" x14ac:dyDescent="0.3">
      <c r="A29" s="12" t="s">
        <v>1144</v>
      </c>
      <c r="B29" s="16"/>
      <c r="C29" s="23">
        <v>0</v>
      </c>
    </row>
    <row r="30" spans="1:3" x14ac:dyDescent="0.3">
      <c r="A30" s="12" t="s">
        <v>1145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3">
        <v>0</v>
      </c>
    </row>
    <row r="35" spans="1:3" x14ac:dyDescent="0.3">
      <c r="A35" s="12" t="s">
        <v>1148</v>
      </c>
      <c r="B35" s="16"/>
      <c r="C35" s="23">
        <v>7</v>
      </c>
    </row>
    <row r="36" spans="1:3" x14ac:dyDescent="0.3">
      <c r="A36" s="12" t="s">
        <v>1149</v>
      </c>
      <c r="B36" s="16"/>
      <c r="C36" s="23">
        <v>0</v>
      </c>
    </row>
    <row r="37" spans="1:3" x14ac:dyDescent="0.3">
      <c r="A37" s="6"/>
    </row>
  </sheetData>
  <sheetProtection algorithmName="SHA-512" hashValue="yqddrX1o8YmtkqNl62sYUus6/B4PypWlrrLMuZNxkRPxCUoIb9hNBpAqUdCdeMM3CbrA+vLLfBolevSQ5jrwvA==" saltValue="WuWHbD77jZEGIyvZ4UydG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25</v>
      </c>
    </row>
    <row r="6" spans="1:3" x14ac:dyDescent="0.3">
      <c r="A6" s="12" t="s">
        <v>1153</v>
      </c>
      <c r="B6" s="16"/>
      <c r="C6" s="23">
        <v>0</v>
      </c>
    </row>
    <row r="7" spans="1:3" x14ac:dyDescent="0.3">
      <c r="A7" s="12" t="s">
        <v>1154</v>
      </c>
      <c r="B7" s="16"/>
      <c r="C7" s="23">
        <v>11</v>
      </c>
    </row>
    <row r="8" spans="1:3" x14ac:dyDescent="0.3">
      <c r="A8" s="12" t="s">
        <v>1155</v>
      </c>
      <c r="B8" s="16"/>
      <c r="C8" s="23">
        <v>0</v>
      </c>
    </row>
    <row r="9" spans="1:3" x14ac:dyDescent="0.3">
      <c r="A9" s="12" t="s">
        <v>1156</v>
      </c>
      <c r="B9" s="16"/>
      <c r="C9" s="23">
        <v>0</v>
      </c>
    </row>
    <row r="10" spans="1:3" x14ac:dyDescent="0.3">
      <c r="A10" s="12" t="s">
        <v>1157</v>
      </c>
      <c r="B10" s="16"/>
      <c r="C10" s="23">
        <v>8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8</v>
      </c>
    </row>
    <row r="15" spans="1:3" x14ac:dyDescent="0.3">
      <c r="A15" s="12" t="s">
        <v>1160</v>
      </c>
      <c r="B15" s="16"/>
      <c r="C15" s="23">
        <v>2</v>
      </c>
    </row>
    <row r="16" spans="1:3" x14ac:dyDescent="0.3">
      <c r="A16" s="12" t="s">
        <v>1161</v>
      </c>
      <c r="B16" s="16"/>
      <c r="C16" s="23">
        <v>0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109</v>
      </c>
    </row>
    <row r="21" spans="1:3" x14ac:dyDescent="0.3">
      <c r="A21" s="12" t="s">
        <v>1164</v>
      </c>
      <c r="B21" s="16"/>
      <c r="C21" s="23">
        <v>84</v>
      </c>
    </row>
    <row r="22" spans="1:3" x14ac:dyDescent="0.3">
      <c r="A22" s="12" t="s">
        <v>1165</v>
      </c>
      <c r="B22" s="16"/>
      <c r="C22" s="23">
        <v>48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3">
        <v>0</v>
      </c>
    </row>
    <row r="27" spans="1:3" x14ac:dyDescent="0.3">
      <c r="A27" s="12" t="s">
        <v>1168</v>
      </c>
      <c r="B27" s="16"/>
      <c r="C27" s="23">
        <v>0</v>
      </c>
    </row>
    <row r="28" spans="1:3" x14ac:dyDescent="0.3">
      <c r="A28" s="12" t="s">
        <v>1169</v>
      </c>
      <c r="B28" s="16"/>
      <c r="C28" s="23">
        <v>0</v>
      </c>
    </row>
    <row r="29" spans="1:3" x14ac:dyDescent="0.3">
      <c r="A29" s="12" t="s">
        <v>1170</v>
      </c>
      <c r="B29" s="16"/>
      <c r="C29" s="23">
        <v>0</v>
      </c>
    </row>
    <row r="30" spans="1:3" x14ac:dyDescent="0.3">
      <c r="A30" s="12" t="s">
        <v>1171</v>
      </c>
      <c r="B30" s="16"/>
      <c r="C30" s="23">
        <v>0</v>
      </c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3">
        <v>1</v>
      </c>
    </row>
    <row r="35" spans="1:3" x14ac:dyDescent="0.3">
      <c r="A35" s="12" t="s">
        <v>1174</v>
      </c>
      <c r="B35" s="16"/>
      <c r="C35" s="23">
        <v>0</v>
      </c>
    </row>
    <row r="36" spans="1:3" x14ac:dyDescent="0.3">
      <c r="A36" s="12" t="s">
        <v>1175</v>
      </c>
      <c r="B36" s="16"/>
      <c r="C36" s="23">
        <v>5</v>
      </c>
    </row>
    <row r="37" spans="1:3" x14ac:dyDescent="0.3">
      <c r="A37" s="12" t="s">
        <v>1093</v>
      </c>
      <c r="B37" s="16"/>
      <c r="C37" s="23">
        <v>0</v>
      </c>
    </row>
    <row r="38" spans="1:3" x14ac:dyDescent="0.3">
      <c r="A38" s="12" t="s">
        <v>1176</v>
      </c>
      <c r="B38" s="16"/>
      <c r="C38" s="23">
        <v>0</v>
      </c>
    </row>
    <row r="39" spans="1:3" x14ac:dyDescent="0.3">
      <c r="A39" s="12" t="s">
        <v>1177</v>
      </c>
      <c r="B39" s="16"/>
      <c r="C39" s="23">
        <v>0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3">
        <v>0</v>
      </c>
    </row>
    <row r="44" spans="1:3" x14ac:dyDescent="0.3">
      <c r="A44" s="12" t="s">
        <v>1174</v>
      </c>
      <c r="B44" s="16"/>
      <c r="C44" s="23">
        <v>0</v>
      </c>
    </row>
    <row r="45" spans="1:3" x14ac:dyDescent="0.3">
      <c r="A45" s="12" t="s">
        <v>1175</v>
      </c>
      <c r="B45" s="16"/>
      <c r="C45" s="23">
        <v>30</v>
      </c>
    </row>
    <row r="46" spans="1:3" x14ac:dyDescent="0.3">
      <c r="A46" s="12" t="s">
        <v>1093</v>
      </c>
      <c r="B46" s="16"/>
      <c r="C46" s="23">
        <v>5</v>
      </c>
    </row>
    <row r="47" spans="1:3" x14ac:dyDescent="0.3">
      <c r="A47" s="12" t="s">
        <v>1176</v>
      </c>
      <c r="B47" s="16"/>
      <c r="C47" s="23">
        <v>0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3">
        <v>1</v>
      </c>
    </row>
    <row r="52" spans="1:3" x14ac:dyDescent="0.3">
      <c r="A52" s="12" t="s">
        <v>1174</v>
      </c>
      <c r="B52" s="16"/>
      <c r="C52" s="23">
        <v>0</v>
      </c>
    </row>
    <row r="53" spans="1:3" x14ac:dyDescent="0.3">
      <c r="A53" s="12" t="s">
        <v>1175</v>
      </c>
      <c r="B53" s="16"/>
      <c r="C53" s="23">
        <v>3</v>
      </c>
    </row>
    <row r="54" spans="1:3" x14ac:dyDescent="0.3">
      <c r="A54" s="12" t="s">
        <v>1093</v>
      </c>
      <c r="B54" s="16"/>
      <c r="C54" s="23">
        <v>2</v>
      </c>
    </row>
    <row r="55" spans="1:3" x14ac:dyDescent="0.3">
      <c r="A55" s="12" t="s">
        <v>1176</v>
      </c>
      <c r="B55" s="16"/>
      <c r="C55" s="23">
        <v>1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3">
        <v>1</v>
      </c>
    </row>
    <row r="60" spans="1:3" x14ac:dyDescent="0.3">
      <c r="A60" s="12" t="s">
        <v>1174</v>
      </c>
      <c r="B60" s="16"/>
      <c r="C60" s="23">
        <v>1</v>
      </c>
    </row>
    <row r="61" spans="1:3" x14ac:dyDescent="0.3">
      <c r="A61" s="12" t="s">
        <v>1175</v>
      </c>
      <c r="B61" s="16"/>
      <c r="C61" s="23">
        <v>14</v>
      </c>
    </row>
    <row r="62" spans="1:3" x14ac:dyDescent="0.3">
      <c r="A62" s="12" t="s">
        <v>1093</v>
      </c>
      <c r="B62" s="16"/>
      <c r="C62" s="23">
        <v>7</v>
      </c>
    </row>
    <row r="63" spans="1:3" x14ac:dyDescent="0.3">
      <c r="A63" s="12" t="s">
        <v>1176</v>
      </c>
      <c r="B63" s="16"/>
      <c r="C63" s="23">
        <v>2</v>
      </c>
    </row>
    <row r="64" spans="1:3" x14ac:dyDescent="0.3">
      <c r="A64" s="6"/>
    </row>
  </sheetData>
  <sheetProtection algorithmName="SHA-512" hashValue="MxJpAHlAXJGMK9UX/kqEgZXb2i9pg9Coa954GiQB7DS9nn/odTIE1kHg0lcqRxAvdlh+UDvrpp2Uwrr6x6kb5g==" saltValue="8HYmjMawff8UAHxz9Lp9Q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4" t="s">
        <v>645</v>
      </c>
      <c r="B4" s="195"/>
      <c r="C4" s="30">
        <v>1114</v>
      </c>
      <c r="D4" s="30">
        <v>936</v>
      </c>
      <c r="E4" s="31">
        <v>0</v>
      </c>
      <c r="F4" s="30">
        <v>2909</v>
      </c>
      <c r="G4" s="30">
        <v>2786</v>
      </c>
      <c r="H4" s="30">
        <v>539</v>
      </c>
      <c r="I4" s="30">
        <v>491</v>
      </c>
      <c r="J4" s="30">
        <v>4</v>
      </c>
      <c r="K4" s="30">
        <v>1</v>
      </c>
      <c r="L4" s="30">
        <v>0</v>
      </c>
      <c r="M4" s="30">
        <v>0</v>
      </c>
      <c r="N4" s="30">
        <v>6</v>
      </c>
      <c r="O4" s="30">
        <v>3</v>
      </c>
      <c r="P4" s="30">
        <v>2767</v>
      </c>
    </row>
    <row r="5" spans="1:16" ht="40.799999999999997" x14ac:dyDescent="0.3">
      <c r="A5" s="45" t="s">
        <v>646</v>
      </c>
      <c r="B5" s="45" t="s">
        <v>647</v>
      </c>
      <c r="C5" s="14">
        <v>14</v>
      </c>
      <c r="D5" s="14">
        <v>29</v>
      </c>
      <c r="E5" s="29">
        <v>-1</v>
      </c>
      <c r="F5" s="14">
        <v>16</v>
      </c>
      <c r="G5" s="14">
        <v>14</v>
      </c>
      <c r="H5" s="14">
        <v>3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17</v>
      </c>
    </row>
    <row r="6" spans="1:16" ht="30.6" x14ac:dyDescent="0.3">
      <c r="A6" s="45" t="s">
        <v>648</v>
      </c>
      <c r="B6" s="45" t="s">
        <v>649</v>
      </c>
      <c r="C6" s="14">
        <v>462</v>
      </c>
      <c r="D6" s="14">
        <v>346</v>
      </c>
      <c r="E6" s="29">
        <v>0</v>
      </c>
      <c r="F6" s="14">
        <v>1087</v>
      </c>
      <c r="G6" s="14">
        <v>1225</v>
      </c>
      <c r="H6" s="14">
        <v>200</v>
      </c>
      <c r="I6" s="14">
        <v>185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1253</v>
      </c>
    </row>
    <row r="7" spans="1:16" ht="20.399999999999999" x14ac:dyDescent="0.3">
      <c r="A7" s="45" t="s">
        <v>650</v>
      </c>
      <c r="B7" s="45" t="s">
        <v>651</v>
      </c>
      <c r="C7" s="14">
        <v>108</v>
      </c>
      <c r="D7" s="14">
        <v>87</v>
      </c>
      <c r="E7" s="29">
        <v>0</v>
      </c>
      <c r="F7" s="14">
        <v>34</v>
      </c>
      <c r="G7" s="14">
        <v>30</v>
      </c>
      <c r="H7" s="14">
        <v>53</v>
      </c>
      <c r="I7" s="14">
        <v>42</v>
      </c>
      <c r="J7" s="14">
        <v>1</v>
      </c>
      <c r="K7" s="14">
        <v>0</v>
      </c>
      <c r="L7" s="14">
        <v>0</v>
      </c>
      <c r="M7" s="14">
        <v>0</v>
      </c>
      <c r="N7" s="14">
        <v>0</v>
      </c>
      <c r="O7" s="14">
        <v>3</v>
      </c>
      <c r="P7" s="23">
        <v>59</v>
      </c>
    </row>
    <row r="8" spans="1:16" ht="30.6" x14ac:dyDescent="0.3">
      <c r="A8" s="45" t="s">
        <v>652</v>
      </c>
      <c r="B8" s="45" t="s">
        <v>653</v>
      </c>
      <c r="C8" s="14">
        <v>20</v>
      </c>
      <c r="D8" s="14">
        <v>11</v>
      </c>
      <c r="E8" s="29">
        <v>0</v>
      </c>
      <c r="F8" s="14">
        <v>1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0.799999999999997" x14ac:dyDescent="0.3">
      <c r="A9" s="45" t="s">
        <v>654</v>
      </c>
      <c r="B9" s="45" t="s">
        <v>655</v>
      </c>
      <c r="C9" s="14">
        <v>85</v>
      </c>
      <c r="D9" s="14">
        <v>46</v>
      </c>
      <c r="E9" s="29">
        <v>0</v>
      </c>
      <c r="F9" s="14">
        <v>188</v>
      </c>
      <c r="G9" s="14">
        <v>157</v>
      </c>
      <c r="H9" s="14">
        <v>53</v>
      </c>
      <c r="I9" s="14">
        <v>49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146</v>
      </c>
    </row>
    <row r="10" spans="1:16" ht="20.399999999999999" x14ac:dyDescent="0.3">
      <c r="A10" s="45" t="s">
        <v>656</v>
      </c>
      <c r="B10" s="45" t="s">
        <v>657</v>
      </c>
      <c r="C10" s="14">
        <v>424</v>
      </c>
      <c r="D10" s="14">
        <v>413</v>
      </c>
      <c r="E10" s="29">
        <v>0</v>
      </c>
      <c r="F10" s="14">
        <v>1582</v>
      </c>
      <c r="G10" s="14">
        <v>1360</v>
      </c>
      <c r="H10" s="14">
        <v>227</v>
      </c>
      <c r="I10" s="14">
        <v>207</v>
      </c>
      <c r="J10" s="14">
        <v>3</v>
      </c>
      <c r="K10" s="14">
        <v>1</v>
      </c>
      <c r="L10" s="14">
        <v>0</v>
      </c>
      <c r="M10" s="14">
        <v>0</v>
      </c>
      <c r="N10" s="14">
        <v>6</v>
      </c>
      <c r="O10" s="14">
        <v>0</v>
      </c>
      <c r="P10" s="23">
        <v>1291</v>
      </c>
    </row>
    <row r="11" spans="1:16" ht="30.6" x14ac:dyDescent="0.3">
      <c r="A11" s="45" t="s">
        <v>658</v>
      </c>
      <c r="B11" s="45" t="s">
        <v>659</v>
      </c>
      <c r="C11" s="14">
        <v>1</v>
      </c>
      <c r="D11" s="14">
        <v>4</v>
      </c>
      <c r="E11" s="29">
        <v>-1</v>
      </c>
      <c r="F11" s="14">
        <v>1</v>
      </c>
      <c r="G11" s="14">
        <v>0</v>
      </c>
      <c r="H11" s="14">
        <v>2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6"/>
    </row>
  </sheetData>
  <sheetProtection algorithmName="SHA-512" hashValue="53b3LAr5V2kSrKrTnJxnCGUTRan+7ZcIocbcVgZXi+J9T4FExWFX3fAmQIe2wXC18/I6P2bLzPVif0x05Y6E/A==" saltValue="/CsxEnxz7PTp0lAd8lt1M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FC9FE979-A394-4FCB-AF2B-BA7E26411B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070D6F-A519-4070-AD7C-614A8C2E00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D54E04-9EEE-4B45-807F-070368AB1A2C}">
  <ds:schemaRefs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ec9fe809-b99d-4e41-a094-de16cee63433"/>
    <ds:schemaRef ds:uri="http://purl.org/dc/elements/1.1/"/>
    <ds:schemaRef ds:uri="http://schemas.microsoft.com/office/2006/documentManagement/types"/>
    <ds:schemaRef ds:uri="96473a00-8e64-496a-bc71-826a530469eb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2024-05-20T10:43:42Z</dcterms:created>
  <dcterms:modified xsi:type="dcterms:W3CDTF">2024-06-12T12:34:38Z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