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drawings/drawing20.xml" ContentType="application/vnd.openxmlformats-officedocument.drawingml.chartshapes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39" documentId="13_ncr:1_{98CD93EE-892C-4F90-B033-9B68453189AB}" xr6:coauthVersionLast="47" xr6:coauthVersionMax="47" xr10:uidLastSave="{36B08B8A-08DB-4C92-90B1-11C8F07B50C7}"/>
  <workbookProtection workbookAlgorithmName="SHA-512" workbookHashValue="MNB7uaFmL8jdowuHKRqEZskxRbvkx7MTuR6NNZ5TednNfr7NrfYwpORxucUbEO47jV0q+/KKLlPy6fKZb1Omsg==" workbookSaltValue="99YridRoXTrK21iCcSbP5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L43" i="18" s="1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F43" i="18" s="1"/>
  <c r="E11" i="18"/>
  <c r="D11" i="18"/>
  <c r="D123" i="18"/>
  <c r="D82" i="18"/>
  <c r="E82" i="18"/>
  <c r="K43" i="18"/>
  <c r="J43" i="18"/>
  <c r="I43" i="18"/>
  <c r="H43" i="18"/>
  <c r="G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C5DE403-B831-44FF-95F2-E7248C977B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C728688-B78A-474F-BB23-BFA2B329D9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B2E47BE-F726-4570-9E06-C8F6EF4B23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9E426EB-CDB8-4006-BE49-35639A4F75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3779C9B-F869-4A80-AFAD-17B34FBC9D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3420EA6-EEAD-418D-8539-25BB90689E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068C3E0-1BFA-4960-92C8-B09EC4E23B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81D73F0-F005-491F-B650-A496D1A6FB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E17E02D-E9BF-4CB4-9A05-8A5420AA73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21136E0-151D-4A11-829A-278725E16B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4126AED-83AA-44AF-ACAC-5292F1E186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4346F2E-9667-4307-B311-E7BFEA65B2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B70E04C-6B36-49C6-85E0-3A53CA7571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0F67C30-FCF6-4051-BFCD-2A763B58FA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34E4920-246D-43AC-A696-A66A7C906A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48D6CEE-280B-4160-8F75-74FA7243D2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EAD9904-92BD-4D0F-ADF1-02C1605C79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D4CB57C-5478-4FCE-9367-C3EF127EA9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79DDF83-E15C-46C1-A284-8ED7B9399C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8069E2F-29EB-489F-B862-02C31BD07E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9DD5D5A-43B6-448B-8D7A-1EF26EDBC0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636C8D0-6A3A-4A63-AAB0-965535AD02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79A9E7E-ECD5-4974-8718-D619B36D5B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A42EA64-41CA-4666-B0A8-A5B2869BF1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61E720D-3CC9-4405-AB1F-2AE311A978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E0FD123-B8D4-4555-AE2F-DB44E6EF7A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159EF9A-5B75-4F08-BD24-7F1504E928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4E54446-017F-4FE6-91B1-DA02339E8E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18C131C-73E9-4B6A-AB6C-B70AD82BD2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27A87E4-4B05-40D8-A873-B128B7787D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1CEB884-5B24-4166-A23D-58872F02B3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8F8640A-7376-40EC-8AC5-CF3178FFE5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<sst xmlns="http://schemas.openxmlformats.org/spreadsheetml/2006/main" count="2526" uniqueCount="1527">
  <si>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</si>
  <si>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</si>
  <si>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</si>
  <si>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</si>
  <si>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</si>
  <si>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</si>
  <si>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</si>
  <si>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Palencia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</si>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</sst>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9FE9C75D-C7D9-4085-97A2-53077B97148D}"/>
    <cellStyle name="Normal" xfId="0" builtinId="0"/>
    <cellStyle name="Normal 2" xfId="1" xr:uid="{86AB652C-0FAF-401C-847E-B9F414920A7D}"/>
    <cellStyle name="Normal 3" xfId="3" xr:uid="{8FAF4C97-DA9D-45CB-ABA5-5C183440B3D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B7-4AC2-8C2D-001F810AF8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B7-4AC2-8C2D-001F810AF8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1070</c:v>
                </c:pt>
                <c:pt idx="1">
                  <c:v>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7-4AC2-8C2D-001F810A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CC-4890-AFE0-BF2785B80A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CC-4890-AFE0-BF2785B80A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CC-4890-AFE0-BF2785B80A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</c:v>
                </c:pt>
                <c:pt idx="1">
                  <c:v>53</c:v>
                </c:pt>
                <c:pt idx="2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C-4890-AFE0-BF2785B80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99-4536-97DF-E6A4477DB7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99-4536-97DF-E6A4477DB7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312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9-4536-97DF-E6A4477D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5D-4582-B450-B9B57C3A4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5D-4582-B450-B9B57C3A43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341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D-4582-B450-B9B57C3A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E4-49D4-974B-87F42181F3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E4-49D4-974B-87F42181F3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288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4-49D4-974B-87F42181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56-4834-A502-1ED30C4716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56-4834-A502-1ED30C4716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834-A502-1ED30C471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22-46AA-A9D2-10B922C420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22-46AA-A9D2-10B922C420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2-46AA-A9D2-10B922C42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C5-40FD-971A-203656C4CC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C5-40FD-971A-203656C4CC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C5-40FD-971A-203656C4CC9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5-40FD-971A-203656C4CC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5-40FD-971A-203656C4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CE-48F6-BAE3-D956087AE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CE-48F6-BAE3-D956087AE4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121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CE-48F6-BAE3-D956087A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E0-4621-B074-488F1CDAE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E0-4621-B074-488F1CDAE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E0-4621-B074-488F1CDAE69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146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0-4621-B074-488F1CDA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24-425B-85C1-7E7F4348A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24-425B-85C1-7E7F4348AA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24-425B-85C1-7E7F4348AA3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4-425B-85C1-7E7F4348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4-425B-85C1-7E7F4348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D2-4691-9184-834D629DD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D2-4691-9184-834D629DD9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2-4691-9184-834D629DD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F2-4801-9F85-39A7D3EC3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F2-4801-9F85-39A7D3EC39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954</c:v>
                </c:pt>
                <c:pt idx="1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2-4801-9F85-39A7D3EC3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466</c:v>
              </c:pt>
              <c:pt idx="1">
                <c:v>486</c:v>
              </c:pt>
              <c:pt idx="2">
                <c:v>8</c:v>
              </c:pt>
              <c:pt idx="3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0C02-4A55-B295-2816199E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347</c:v>
              </c:pt>
              <c:pt idx="1">
                <c:v>460</c:v>
              </c:pt>
              <c:pt idx="2">
                <c:v>18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D4B-4706-BD28-C7557D8FB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16</c:v>
              </c:pt>
              <c:pt idx="2">
                <c:v>6</c:v>
              </c:pt>
              <c:pt idx="3">
                <c:v>2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0175-4564-9459-EC50588A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46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583-44BB-AB6E-EF6F3429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432</c:v>
              </c:pt>
              <c:pt idx="1">
                <c:v>6</c:v>
              </c:pt>
              <c:pt idx="2">
                <c:v>324</c:v>
              </c:pt>
              <c:pt idx="3">
                <c:v>10</c:v>
              </c:pt>
              <c:pt idx="4">
                <c:v>8</c:v>
              </c:pt>
              <c:pt idx="5">
                <c:v>7</c:v>
              </c:pt>
              <c:pt idx="6">
                <c:v>50</c:v>
              </c:pt>
              <c:pt idx="7">
                <c:v>171</c:v>
              </c:pt>
              <c:pt idx="8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9031-4DE6-B80C-039FFF2A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</c:v>
              </c:pt>
              <c:pt idx="1">
                <c:v>37</c:v>
              </c:pt>
              <c:pt idx="2">
                <c:v>257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2CAB-4958-BF2C-01DA37BA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1530</c:v>
              </c:pt>
              <c:pt idx="1">
                <c:v>398</c:v>
              </c:pt>
              <c:pt idx="2">
                <c:v>310</c:v>
              </c:pt>
              <c:pt idx="3">
                <c:v>1608</c:v>
              </c:pt>
              <c:pt idx="4">
                <c:v>154</c:v>
              </c:pt>
              <c:pt idx="5">
                <c:v>240</c:v>
              </c:pt>
              <c:pt idx="6">
                <c:v>2051</c:v>
              </c:pt>
              <c:pt idx="7">
                <c:v>543</c:v>
              </c:pt>
            </c:numLit>
          </c:val>
          <c:extLst>
            <c:ext xmlns:c16="http://schemas.microsoft.com/office/drawing/2014/chart" uri="{C3380CC4-5D6E-409C-BE32-E72D297353CC}">
              <c16:uniqueId val="{00000000-CC2F-433F-A722-EE5130A6E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92</c:v>
              </c:pt>
              <c:pt idx="1">
                <c:v>253</c:v>
              </c:pt>
              <c:pt idx="2">
                <c:v>56</c:v>
              </c:pt>
              <c:pt idx="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6DD7-4E3F-9D33-0D174F9F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27</c:v>
              </c:pt>
              <c:pt idx="1">
                <c:v>17</c:v>
              </c:pt>
              <c:pt idx="2">
                <c:v>11</c:v>
              </c:pt>
              <c:pt idx="3">
                <c:v>21</c:v>
              </c:pt>
              <c:pt idx="4">
                <c:v>229</c:v>
              </c:pt>
              <c:pt idx="5">
                <c:v>49</c:v>
              </c:pt>
              <c:pt idx="6">
                <c:v>12</c:v>
              </c:pt>
              <c:pt idx="7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412B-400D-8678-299B7241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67</c:v>
              </c:pt>
              <c:pt idx="1">
                <c:v>98</c:v>
              </c:pt>
              <c:pt idx="2">
                <c:v>187</c:v>
              </c:pt>
              <c:pt idx="3">
                <c:v>78</c:v>
              </c:pt>
              <c:pt idx="4">
                <c:v>53</c:v>
              </c:pt>
              <c:pt idx="5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A27E-4564-8E8E-4C6B201E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</c:v>
              </c:pt>
              <c:pt idx="1">
                <c:v>82</c:v>
              </c:pt>
              <c:pt idx="2">
                <c:v>102</c:v>
              </c:pt>
              <c:pt idx="3">
                <c:v>67</c:v>
              </c:pt>
              <c:pt idx="4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5BF7-481D-B228-8B6DF5CF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0E4-436C-AF0B-0F31F10B5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D7B-45AB-A639-813193E5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072F-474D-994C-C3AE584F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7</c:v>
              </c:pt>
              <c:pt idx="4">
                <c:v>1</c:v>
              </c:pt>
              <c:pt idx="5">
                <c:v>20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6D6-4888-AEEC-A7B14C3D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97</c:v>
              </c:pt>
              <c:pt idx="1">
                <c:v>107</c:v>
              </c:pt>
              <c:pt idx="2">
                <c:v>85</c:v>
              </c:pt>
              <c:pt idx="3">
                <c:v>129</c:v>
              </c:pt>
              <c:pt idx="4">
                <c:v>272</c:v>
              </c:pt>
              <c:pt idx="5">
                <c:v>99</c:v>
              </c:pt>
              <c:pt idx="6">
                <c:v>64</c:v>
              </c:pt>
              <c:pt idx="7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E412-41B9-839A-9C8E4D55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CF-4E4D-BA07-A5447D23CD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CF-4E4D-BA07-A5447D23CD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CF-4E4D-BA07-A5447D23CD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CF-4E4D-BA07-A5447D23CD7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F-4E4D-BA07-A5447D23C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F-4E4D-BA07-A5447D23CD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F-4E4D-BA07-A5447D23C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F-4E4D-BA07-A5447D23C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0A-44F3-84C0-0571AB924C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0A-44F3-84C0-0571AB924C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0A-44F3-84C0-0571AB924C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0A-44F3-84C0-0571AB924C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E0A-44F3-84C0-0571AB924C9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A-44F3-84C0-0571AB924C9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A-44F3-84C0-0571AB924C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A-44F3-84C0-0571AB924C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A-44F3-84C0-0571AB924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A-44F3-84C0-0571AB92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206</c:v>
              </c:pt>
              <c:pt idx="1">
                <c:v>19</c:v>
              </c:pt>
              <c:pt idx="2">
                <c:v>2</c:v>
              </c:pt>
              <c:pt idx="3">
                <c:v>89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792-4531-AD00-2BC4F156E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86</c:v>
              </c:pt>
              <c:pt idx="1">
                <c:v>4</c:v>
              </c:pt>
              <c:pt idx="2">
                <c:v>2</c:v>
              </c:pt>
              <c:pt idx="3">
                <c:v>75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68FB-4A89-81FD-C52F68F77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</c:v>
              </c:pt>
              <c:pt idx="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C288-42F7-A5B9-58CFCE629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58</c:v>
              </c:pt>
              <c:pt idx="1">
                <c:v>4</c:v>
              </c:pt>
              <c:pt idx="2">
                <c:v>1</c:v>
              </c:pt>
              <c:pt idx="3">
                <c:v>45</c:v>
              </c:pt>
              <c:pt idx="4">
                <c:v>22</c:v>
              </c:pt>
              <c:pt idx="5">
                <c:v>18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3A3-4B0E-A7A8-2A8D8BF9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76797900262469"/>
          <c:y val="0.32863853346456695"/>
          <c:w val="0.25623202099737535"/>
          <c:h val="0.3614726870078739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Daños</c:v>
                </c:pt>
                <c:pt idx="5">
                  <c:v>Conduccción etílica/drogas</c:v>
                </c:pt>
                <c:pt idx="6">
                  <c:v>Conducción sin permiso</c:v>
                </c:pt>
                <c:pt idx="7">
                  <c:v>Violencia doméstica</c:v>
                </c:pt>
                <c:pt idx="8">
                  <c:v>Violencia de género</c:v>
                </c:pt>
                <c:pt idx="9">
                  <c:v>Otros</c:v>
                </c:pt>
                <c:pt idx="10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</c:v>
              </c:pt>
              <c:pt idx="1">
                <c:v>1</c:v>
              </c:pt>
              <c:pt idx="2">
                <c:v>7</c:v>
              </c:pt>
              <c:pt idx="3">
                <c:v>9</c:v>
              </c:pt>
              <c:pt idx="4">
                <c:v>7</c:v>
              </c:pt>
              <c:pt idx="5">
                <c:v>1</c:v>
              </c:pt>
              <c:pt idx="6">
                <c:v>4</c:v>
              </c:pt>
              <c:pt idx="7">
                <c:v>8</c:v>
              </c:pt>
              <c:pt idx="8">
                <c:v>2</c:v>
              </c:pt>
              <c:pt idx="9">
                <c:v>7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516-4060-9E39-7C28185A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26</c:v>
              </c:pt>
              <c:pt idx="1">
                <c:v>4</c:v>
              </c:pt>
              <c:pt idx="2">
                <c:v>12</c:v>
              </c:pt>
              <c:pt idx="3">
                <c:v>14</c:v>
              </c:pt>
              <c:pt idx="4">
                <c:v>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5E4-43B4-905C-2AD4C3894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0D-4A60-9616-89A98F532E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0D-4A60-9616-89A98F532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D-4A60-9616-89A98F53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BE-4A18-B306-14097EA7A7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BE-4A18-B306-14097EA7A7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BE-4A18-B306-14097EA7A7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BE-4A18-B306-14097EA7A7B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E-4A18-B306-14097EA7A7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E-4A18-B306-14097EA7A7B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E-4A18-B306-14097EA7A7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36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A8E-4740-9A9D-CBCA0815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E95-49CE-BC34-7696F1EFD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7</c:v>
              </c:pt>
              <c:pt idx="2">
                <c:v>2</c:v>
              </c:pt>
              <c:pt idx="3">
                <c:v>24</c:v>
              </c:pt>
              <c:pt idx="4">
                <c:v>7</c:v>
              </c:pt>
              <c:pt idx="5">
                <c:v>3</c:v>
              </c:pt>
              <c:pt idx="6">
                <c:v>1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A9B-4532-A5B9-39CDF3AB8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A2-4DD7-B5D4-8AE3DD63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DD-4C76-9060-9FBDE2B6B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DD-4C76-9060-9FBDE2B6B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D-4C76-9060-9FBDE2B6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BA-4267-9938-5174E5068B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BA-4267-9938-5174E5068B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BA-4267-9938-5174E5068B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BA-4267-9938-5174E5068B1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A-4267-9938-5174E5068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46</c:v>
                </c:pt>
                <c:pt idx="1">
                  <c:v>51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A-4267-9938-5174E506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235</c:v>
              </c:pt>
              <c:pt idx="1">
                <c:v>3</c:v>
              </c:pt>
              <c:pt idx="2">
                <c:v>1</c:v>
              </c:pt>
              <c:pt idx="3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2452-48B4-A7F4-C2246173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80</c:v>
              </c:pt>
              <c:pt idx="1">
                <c:v>13</c:v>
              </c:pt>
              <c:pt idx="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3AF6-4929-B219-A2E1C148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A45-48F7-898B-A71A6572C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20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7E8-4FFF-9E0F-01138BD9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C6D-4937-8FE3-8DE1E4ABF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A9-4B2E-B22F-92B510D6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90</c:v>
              </c:pt>
              <c:pt idx="2">
                <c:v>26</c:v>
              </c:pt>
              <c:pt idx="3">
                <c:v>2</c:v>
              </c:pt>
              <c:pt idx="4">
                <c:v>2</c:v>
              </c:pt>
              <c:pt idx="5">
                <c:v>27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522-465C-B8E7-0B87856B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133</c:v>
              </c:pt>
              <c:pt idx="2">
                <c:v>9</c:v>
              </c:pt>
              <c:pt idx="3">
                <c:v>6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E15B-4A64-B9A1-5F0E8B0D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118</c:v>
              </c:pt>
              <c:pt idx="2">
                <c:v>9</c:v>
              </c:pt>
              <c:pt idx="3">
                <c:v>6</c:v>
              </c:pt>
              <c:pt idx="4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3EF4-42CC-AAD6-C039BC88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B08-4A22-A7F0-142E76B94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14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C96-42F1-9B39-B8AD6B6E3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140</c:v>
              </c:pt>
              <c:pt idx="2">
                <c:v>15</c:v>
              </c:pt>
              <c:pt idx="3">
                <c:v>9</c:v>
              </c:pt>
              <c:pt idx="4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D72A-457B-9C7F-FC2B1BB4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Patrimonio histórico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782C-45A7-90A6-8FF5DF6C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34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941F-49E2-B539-F43144A1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32E-42C3-9B98-6DC61B17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F6F46C2-2748-49EC-99C1-055B0D07B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5DA3ADD-111C-4FE4-90B0-E524BBC2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7910BE8-9B82-45BC-BD33-AAF0695E4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24E2246-CD10-4A47-AAB6-3C37E1713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806DD1C-D003-4762-AAA1-C19D21A25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615516B-2ED9-478A-B13D-B077E84FE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7B1A42B-1CBA-439C-9584-D084E4946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48DB178-0EF3-44C2-A52B-2F105A5F1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FCEDAA0-C325-40E8-A1E3-1DB703FC3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9498D39-FF25-4963-BE88-CED75A52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A073FBC-75D3-4991-AC56-DB603CCD3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298B14A-8730-471A-9E14-85AB588EF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9628BD4-4C6C-4358-B1CF-8E16E309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75E8681-1142-8475-51D7-D792B5A35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60325</xdr:colOff>
      <xdr:row>7</xdr:row>
      <xdr:rowOff>19050</xdr:rowOff>
    </xdr:from>
    <xdr:to>
      <xdr:col>21</xdr:col>
      <xdr:colOff>504825</xdr:colOff>
      <xdr:row>18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E17383F-E211-54D9-5C57-70492F733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155575</xdr:colOff>
      <xdr:row>8</xdr:row>
      <xdr:rowOff>47625</xdr:rowOff>
    </xdr:from>
    <xdr:to>
      <xdr:col>53</xdr:col>
      <xdr:colOff>279400</xdr:colOff>
      <xdr:row>17</xdr:row>
      <xdr:rowOff>114300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7811F6E-CBF8-BE4F-D70A-56B1FED09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390525</xdr:colOff>
      <xdr:row>7</xdr:row>
      <xdr:rowOff>3175</xdr:rowOff>
    </xdr:from>
    <xdr:to>
      <xdr:col>60</xdr:col>
      <xdr:colOff>285750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5717E89-0C55-73F0-F428-1421AB3AF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23A5298-8053-E2F1-F885-585B8CCBE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EA6CE41-3E40-9F23-29BF-B3EF302BD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E6178DE-2A25-AB1A-21A3-0F8F59AC4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0B391DB-2A1D-DDB6-4C01-9CD0385CF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6FF71E9-BA7F-05AC-F2DD-607175A73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9BAA39C-3652-47C4-CCEC-3C681CCF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AEE1216-8C2C-23EA-94FB-1676793D7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FB2B487-1209-C5DC-EFFA-02781871F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9E57B23-8142-10B8-048B-E50BC7651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0CE7A678-EF4F-A65F-52CA-C51A2B780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05D0D749-067F-F76D-4866-9007BF39E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A39E8DB1-D676-60C9-E091-46F21EC70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F01BC-F347-40B7-89F0-D3D8F6115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0AF4CA-5470-4D8F-B474-0E59B8033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73AA0ED-AC21-4A25-0CDF-E506D56EF1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B25B7C7-4C17-B578-D306-DCACDBBEE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3175</xdr:colOff>
      <xdr:row>9</xdr:row>
      <xdr:rowOff>15875</xdr:rowOff>
    </xdr:from>
    <xdr:to>
      <xdr:col>13</xdr:col>
      <xdr:colOff>1371600</xdr:colOff>
      <xdr:row>23</xdr:row>
      <xdr:rowOff>60325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3EF900A-C585-FF30-C06F-6A231E1383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8D935EC0-7249-4BEF-784C-C3B9DD5F2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649F6C4-50D4-F418-C314-F32767AF2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73F38F9-76AE-3EAA-D9AC-30C6013D1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3F65B7F-10B3-40F9-9F74-2DF28AE7B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19BBCDE-28D2-4B09-A6EE-7B5B55C1A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5648B22-4448-4196-ADBF-E60BB0FDD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1B017AC-1D90-79CE-CDE9-492C7BCBB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A3D0767-1C9F-07C3-3061-3412BB5517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3C525E5-07DB-4DEF-73C9-1A3FE6132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B26A69E-3705-42ED-ADDC-25A97227C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861018A-36A9-4086-B80C-9B9C4BC6F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E0C3214-7A5C-DEE8-1B89-DD4A53C49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787BD4F-BEA9-DE01-7FC0-62BC93CC2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F591471-7C9E-48B8-9765-057F77A23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CEA1739-E409-4BF8-A93B-37F66F022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AB4621D-568B-23E4-27E2-781E42674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A031D80-D851-A01E-35F9-E05D793A1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156DA390-FEE7-C862-C8A7-657F21950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00723DD1-ED5D-46D5-CE7B-FF6A14854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3198690-1B96-AD56-4616-A05A93700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F42BA4A-2BFB-062F-A6AB-79F634DC2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9DB132C-D113-DBAA-36D7-BCF8AF5C6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06A4A99-1702-0124-9A4F-605B0D6E8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4F30F66-B68B-2166-6125-02E7531D3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D67C36FD-0707-FDAF-1BA1-7137455DA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CD30AC8-3825-CD20-74F4-5EA144E05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7C1E5B7-330F-79F5-A4BB-47CF7A742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917B149-0C71-D11F-CCA5-8F2FA0690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0" t="s">
        <v>1</v>
      </c>
      <c r="B3" s="170"/>
      <c r="C3" s="170"/>
      <c r="D3" s="170"/>
      <c r="E3" s="170"/>
      <c r="F3" s="170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Nf4Mbkwkg78SgJNIjeacHlN7yptnLdupQECCJ8QrieCDW+575W+XqScBPpk7n2zdnnPJjU4lJycdczA+Y0Lo7w==" saltValue="7YF452eMUND/HfRezp2Pk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>
      <selection activeCell="A280" sqref="A280:E377"/>
    </sheetView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1" t="s">
        <v>18</v>
      </c>
      <c r="B7" s="13" t="s">
        <v>19</v>
      </c>
      <c r="C7" s="14">
        <v>3443</v>
      </c>
      <c r="D7" s="14">
        <v>3039</v>
      </c>
      <c r="E7" s="15">
        <v>0.13293846660085601</v>
      </c>
    </row>
    <row r="8" spans="1:5" x14ac:dyDescent="0.25">
      <c r="A8" s="173"/>
      <c r="B8" s="13" t="s">
        <v>20</v>
      </c>
      <c r="C8" s="14">
        <v>7085</v>
      </c>
      <c r="D8" s="14">
        <v>7237</v>
      </c>
      <c r="E8" s="15">
        <v>-2.10031781124775E-2</v>
      </c>
    </row>
    <row r="9" spans="1:5" x14ac:dyDescent="0.25">
      <c r="A9" s="173"/>
      <c r="B9" s="13" t="s">
        <v>21</v>
      </c>
      <c r="C9" s="14">
        <v>6601</v>
      </c>
      <c r="D9" s="14">
        <v>6877</v>
      </c>
      <c r="E9" s="15">
        <v>-4.0133779264213999E-2</v>
      </c>
    </row>
    <row r="10" spans="1:5" x14ac:dyDescent="0.25">
      <c r="A10" s="173"/>
      <c r="B10" s="13" t="s">
        <v>22</v>
      </c>
      <c r="C10" s="14">
        <v>96</v>
      </c>
      <c r="D10" s="14">
        <v>129</v>
      </c>
      <c r="E10" s="15">
        <v>-0.25581395348837199</v>
      </c>
    </row>
    <row r="11" spans="1:5" x14ac:dyDescent="0.25">
      <c r="A11" s="172"/>
      <c r="B11" s="13" t="s">
        <v>23</v>
      </c>
      <c r="C11" s="14">
        <v>3291</v>
      </c>
      <c r="D11" s="14">
        <v>2971</v>
      </c>
      <c r="E11" s="15">
        <v>0.10770784247728001</v>
      </c>
    </row>
    <row r="12" spans="1:5" x14ac:dyDescent="0.25">
      <c r="A12" s="171" t="s">
        <v>24</v>
      </c>
      <c r="B12" s="13" t="s">
        <v>25</v>
      </c>
      <c r="C12" s="14">
        <v>3165</v>
      </c>
      <c r="D12" s="14">
        <v>2818</v>
      </c>
      <c r="E12" s="15">
        <v>0.123136976579134</v>
      </c>
    </row>
    <row r="13" spans="1:5" x14ac:dyDescent="0.25">
      <c r="A13" s="173"/>
      <c r="B13" s="13" t="s">
        <v>26</v>
      </c>
      <c r="C13" s="14">
        <v>750</v>
      </c>
      <c r="D13" s="14">
        <v>831</v>
      </c>
      <c r="E13" s="15">
        <v>-9.7472924187725601E-2</v>
      </c>
    </row>
    <row r="14" spans="1:5" x14ac:dyDescent="0.25">
      <c r="A14" s="172"/>
      <c r="B14" s="13" t="s">
        <v>27</v>
      </c>
      <c r="C14" s="14">
        <v>2498</v>
      </c>
      <c r="D14" s="14">
        <v>2358</v>
      </c>
      <c r="E14" s="15">
        <v>5.9372349448685302E-2</v>
      </c>
    </row>
    <row r="15" spans="1:5" x14ac:dyDescent="0.25">
      <c r="A15" s="171" t="s">
        <v>28</v>
      </c>
      <c r="B15" s="13" t="s">
        <v>29</v>
      </c>
      <c r="C15" s="14">
        <v>466</v>
      </c>
      <c r="D15" s="14">
        <v>544</v>
      </c>
      <c r="E15" s="15">
        <v>-0.14338235294117599</v>
      </c>
    </row>
    <row r="16" spans="1:5" x14ac:dyDescent="0.25">
      <c r="A16" s="173"/>
      <c r="B16" s="13" t="s">
        <v>30</v>
      </c>
      <c r="C16" s="14">
        <v>486</v>
      </c>
      <c r="D16" s="14">
        <v>608</v>
      </c>
      <c r="E16" s="15">
        <v>-0.20065789473684201</v>
      </c>
    </row>
    <row r="17" spans="1:5" x14ac:dyDescent="0.25">
      <c r="A17" s="173"/>
      <c r="B17" s="13" t="s">
        <v>31</v>
      </c>
      <c r="C17" s="14">
        <v>8</v>
      </c>
      <c r="D17" s="14">
        <v>7</v>
      </c>
      <c r="E17" s="15">
        <v>0.14285714285714299</v>
      </c>
    </row>
    <row r="18" spans="1:5" x14ac:dyDescent="0.25">
      <c r="A18" s="173"/>
      <c r="B18" s="13" t="s">
        <v>32</v>
      </c>
      <c r="C18" s="14">
        <v>0</v>
      </c>
      <c r="D18" s="14">
        <v>0</v>
      </c>
      <c r="E18" s="15">
        <v>0</v>
      </c>
    </row>
    <row r="19" spans="1:5" x14ac:dyDescent="0.25">
      <c r="A19" s="172"/>
      <c r="B19" s="13" t="s">
        <v>33</v>
      </c>
      <c r="C19" s="14">
        <v>110</v>
      </c>
      <c r="D19" s="14">
        <v>141</v>
      </c>
      <c r="E19" s="15">
        <v>-0.219858156028369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4">
        <v>0</v>
      </c>
      <c r="D23" s="14">
        <v>0</v>
      </c>
      <c r="E23" s="15">
        <v>0</v>
      </c>
    </row>
    <row r="24" spans="1:5" x14ac:dyDescent="0.25">
      <c r="A24" s="12" t="s">
        <v>36</v>
      </c>
      <c r="B24" s="16"/>
      <c r="C24" s="14">
        <v>0</v>
      </c>
      <c r="D24" s="14">
        <v>0</v>
      </c>
      <c r="E24" s="15">
        <v>0</v>
      </c>
    </row>
    <row r="25" spans="1:5" x14ac:dyDescent="0.25">
      <c r="A25" s="12" t="s">
        <v>37</v>
      </c>
      <c r="B25" s="16"/>
      <c r="C25" s="14">
        <v>115</v>
      </c>
      <c r="D25" s="14">
        <v>107</v>
      </c>
      <c r="E25" s="15">
        <v>7.4766355140186896E-2</v>
      </c>
    </row>
    <row r="26" spans="1:5" x14ac:dyDescent="0.25">
      <c r="A26" s="12" t="s">
        <v>38</v>
      </c>
      <c r="B26" s="16"/>
      <c r="C26" s="14">
        <v>134</v>
      </c>
      <c r="D26" s="14">
        <v>117</v>
      </c>
      <c r="E26" s="15">
        <v>0.145299145299145</v>
      </c>
    </row>
    <row r="27" spans="1:5" x14ac:dyDescent="0.25">
      <c r="A27" s="12" t="s">
        <v>39</v>
      </c>
      <c r="B27" s="16"/>
      <c r="C27" s="14">
        <v>4</v>
      </c>
      <c r="D27" s="14">
        <v>1</v>
      </c>
      <c r="E27" s="15">
        <v>3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457</v>
      </c>
      <c r="D31" s="14">
        <v>480</v>
      </c>
      <c r="E31" s="15">
        <v>-4.7916666666666698E-2</v>
      </c>
    </row>
    <row r="32" spans="1:5" x14ac:dyDescent="0.25">
      <c r="A32" s="171" t="s">
        <v>42</v>
      </c>
      <c r="B32" s="13" t="s">
        <v>43</v>
      </c>
      <c r="C32" s="14">
        <v>41</v>
      </c>
      <c r="D32" s="14">
        <v>26</v>
      </c>
      <c r="E32" s="15">
        <v>0.57692307692307698</v>
      </c>
    </row>
    <row r="33" spans="1:5" x14ac:dyDescent="0.25">
      <c r="A33" s="173"/>
      <c r="B33" s="13" t="s">
        <v>44</v>
      </c>
      <c r="C33" s="14">
        <v>50</v>
      </c>
      <c r="D33" s="14">
        <v>8</v>
      </c>
      <c r="E33" s="15">
        <v>5.25</v>
      </c>
    </row>
    <row r="34" spans="1:5" x14ac:dyDescent="0.25">
      <c r="A34" s="173"/>
      <c r="B34" s="13" t="s">
        <v>45</v>
      </c>
      <c r="C34" s="14">
        <v>3</v>
      </c>
      <c r="D34" s="14">
        <v>0</v>
      </c>
      <c r="E34" s="15">
        <v>0</v>
      </c>
    </row>
    <row r="35" spans="1:5" x14ac:dyDescent="0.25">
      <c r="A35" s="173"/>
      <c r="B35" s="13" t="s">
        <v>46</v>
      </c>
      <c r="C35" s="14">
        <v>15</v>
      </c>
      <c r="D35" s="14">
        <v>2</v>
      </c>
      <c r="E35" s="15">
        <v>6.5</v>
      </c>
    </row>
    <row r="36" spans="1:5" x14ac:dyDescent="0.25">
      <c r="A36" s="172"/>
      <c r="B36" s="13" t="s">
        <v>47</v>
      </c>
      <c r="C36" s="14">
        <v>347</v>
      </c>
      <c r="D36" s="14">
        <v>401</v>
      </c>
      <c r="E36" s="15">
        <v>-0.134663341645885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954</v>
      </c>
      <c r="D40" s="14">
        <v>935</v>
      </c>
      <c r="E40" s="15">
        <v>2.03208556149733E-2</v>
      </c>
    </row>
    <row r="41" spans="1:5" x14ac:dyDescent="0.25">
      <c r="A41" s="12" t="s">
        <v>50</v>
      </c>
      <c r="B41" s="16"/>
      <c r="C41" s="14">
        <v>509</v>
      </c>
      <c r="D41" s="14">
        <v>536</v>
      </c>
      <c r="E41" s="15">
        <v>-5.0373134328358202E-2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1" t="s">
        <v>52</v>
      </c>
      <c r="B45" s="13" t="s">
        <v>19</v>
      </c>
      <c r="C45" s="14">
        <v>444</v>
      </c>
      <c r="D45" s="14">
        <v>318</v>
      </c>
      <c r="E45" s="15">
        <v>0.39622641509433998</v>
      </c>
    </row>
    <row r="46" spans="1:5" x14ac:dyDescent="0.25">
      <c r="A46" s="173"/>
      <c r="B46" s="13" t="s">
        <v>53</v>
      </c>
      <c r="C46" s="14">
        <v>20</v>
      </c>
      <c r="D46" s="14">
        <v>22</v>
      </c>
      <c r="E46" s="15">
        <v>-9.0909090909090898E-2</v>
      </c>
    </row>
    <row r="47" spans="1:5" x14ac:dyDescent="0.25">
      <c r="A47" s="173"/>
      <c r="B47" s="13" t="s">
        <v>54</v>
      </c>
      <c r="C47" s="14">
        <v>532</v>
      </c>
      <c r="D47" s="14">
        <v>608</v>
      </c>
      <c r="E47" s="15">
        <v>-0.125</v>
      </c>
    </row>
    <row r="48" spans="1:5" x14ac:dyDescent="0.25">
      <c r="A48" s="172"/>
      <c r="B48" s="13" t="s">
        <v>23</v>
      </c>
      <c r="C48" s="14">
        <v>258</v>
      </c>
      <c r="D48" s="14">
        <v>264</v>
      </c>
      <c r="E48" s="15">
        <v>-2.27272727272727E-2</v>
      </c>
    </row>
    <row r="49" spans="1:5" x14ac:dyDescent="0.25">
      <c r="A49" s="171" t="s">
        <v>55</v>
      </c>
      <c r="B49" s="13" t="s">
        <v>56</v>
      </c>
      <c r="C49" s="14">
        <v>460</v>
      </c>
      <c r="D49" s="14">
        <v>420</v>
      </c>
      <c r="E49" s="15">
        <v>9.5238095238095205E-2</v>
      </c>
    </row>
    <row r="50" spans="1:5" x14ac:dyDescent="0.25">
      <c r="A50" s="173"/>
      <c r="B50" s="13" t="s">
        <v>57</v>
      </c>
      <c r="C50" s="14">
        <v>18</v>
      </c>
      <c r="D50" s="14">
        <v>23</v>
      </c>
      <c r="E50" s="15">
        <v>-0.217391304347826</v>
      </c>
    </row>
    <row r="51" spans="1:5" x14ac:dyDescent="0.25">
      <c r="A51" s="173"/>
      <c r="B51" s="13" t="s">
        <v>58</v>
      </c>
      <c r="C51" s="14">
        <v>39</v>
      </c>
      <c r="D51" s="14">
        <v>42</v>
      </c>
      <c r="E51" s="15">
        <v>-7.1428571428571397E-2</v>
      </c>
    </row>
    <row r="52" spans="1:5" x14ac:dyDescent="0.25">
      <c r="A52" s="172"/>
      <c r="B52" s="13" t="s">
        <v>59</v>
      </c>
      <c r="C52" s="14">
        <v>12</v>
      </c>
      <c r="D52" s="14">
        <v>9</v>
      </c>
      <c r="E52" s="15">
        <v>0.33333333333333298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1" t="s">
        <v>61</v>
      </c>
      <c r="B56" s="13" t="s">
        <v>54</v>
      </c>
      <c r="C56" s="14">
        <v>8</v>
      </c>
      <c r="D56" s="14">
        <v>11</v>
      </c>
      <c r="E56" s="15">
        <v>-0.27272727272727298</v>
      </c>
    </row>
    <row r="57" spans="1:5" x14ac:dyDescent="0.25">
      <c r="A57" s="173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25">
      <c r="A58" s="173"/>
      <c r="B58" s="13" t="s">
        <v>19</v>
      </c>
      <c r="C58" s="14">
        <v>10</v>
      </c>
      <c r="D58" s="14">
        <v>7</v>
      </c>
      <c r="E58" s="15">
        <v>0.42857142857142799</v>
      </c>
    </row>
    <row r="59" spans="1:5" x14ac:dyDescent="0.25">
      <c r="A59" s="173"/>
      <c r="B59" s="13" t="s">
        <v>23</v>
      </c>
      <c r="C59" s="14">
        <v>12</v>
      </c>
      <c r="D59" s="14">
        <v>10</v>
      </c>
      <c r="E59" s="15">
        <v>0.2</v>
      </c>
    </row>
    <row r="60" spans="1:5" x14ac:dyDescent="0.25">
      <c r="A60" s="173"/>
      <c r="B60" s="13" t="s">
        <v>62</v>
      </c>
      <c r="C60" s="14">
        <v>4</v>
      </c>
      <c r="D60" s="14">
        <v>7</v>
      </c>
      <c r="E60" s="15">
        <v>-0.42857142857142799</v>
      </c>
    </row>
    <row r="61" spans="1:5" x14ac:dyDescent="0.25">
      <c r="A61" s="172"/>
      <c r="B61" s="13" t="s">
        <v>63</v>
      </c>
      <c r="C61" s="14">
        <v>0</v>
      </c>
      <c r="D61" s="14">
        <v>0</v>
      </c>
      <c r="E61" s="15">
        <v>0</v>
      </c>
    </row>
    <row r="62" spans="1:5" x14ac:dyDescent="0.25">
      <c r="A62" s="171" t="s">
        <v>64</v>
      </c>
      <c r="B62" s="13" t="s">
        <v>65</v>
      </c>
      <c r="C62" s="14">
        <v>4</v>
      </c>
      <c r="D62" s="14">
        <v>9</v>
      </c>
      <c r="E62" s="15">
        <v>-0.55555555555555503</v>
      </c>
    </row>
    <row r="63" spans="1:5" x14ac:dyDescent="0.25">
      <c r="A63" s="173"/>
      <c r="B63" s="13" t="s">
        <v>58</v>
      </c>
      <c r="C63" s="14">
        <v>0</v>
      </c>
      <c r="D63" s="14">
        <v>0</v>
      </c>
      <c r="E63" s="15">
        <v>0</v>
      </c>
    </row>
    <row r="64" spans="1:5" x14ac:dyDescent="0.25">
      <c r="A64" s="172"/>
      <c r="B64" s="13" t="s">
        <v>66</v>
      </c>
      <c r="C64" s="14">
        <v>3</v>
      </c>
      <c r="D64" s="14">
        <v>0</v>
      </c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25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25">
      <c r="A70" s="12" t="s">
        <v>37</v>
      </c>
      <c r="B70" s="16"/>
      <c r="C70" s="14">
        <v>0</v>
      </c>
      <c r="D70" s="14">
        <v>0</v>
      </c>
      <c r="E70" s="15">
        <v>0</v>
      </c>
    </row>
    <row r="71" spans="1:5" x14ac:dyDescent="0.25">
      <c r="A71" s="12" t="s">
        <v>38</v>
      </c>
      <c r="B71" s="16"/>
      <c r="C71" s="14">
        <v>0</v>
      </c>
      <c r="D71" s="14">
        <v>0</v>
      </c>
      <c r="E71" s="15">
        <v>0</v>
      </c>
    </row>
    <row r="72" spans="1:5" x14ac:dyDescent="0.25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4"/>
      <c r="B76" s="13" t="s">
        <v>49</v>
      </c>
      <c r="C76" s="14">
        <v>0</v>
      </c>
      <c r="D76" s="14">
        <v>0</v>
      </c>
      <c r="E76" s="15">
        <v>0</v>
      </c>
    </row>
    <row r="77" spans="1:5" x14ac:dyDescent="0.25">
      <c r="A77" s="175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25">
      <c r="A78" s="175"/>
      <c r="B78" s="13" t="s">
        <v>65</v>
      </c>
      <c r="C78" s="14">
        <v>0</v>
      </c>
      <c r="D78" s="14">
        <v>0</v>
      </c>
      <c r="E78" s="15">
        <v>0</v>
      </c>
    </row>
    <row r="79" spans="1:5" x14ac:dyDescent="0.25">
      <c r="A79" s="175"/>
      <c r="B79" s="13" t="s">
        <v>69</v>
      </c>
      <c r="C79" s="14">
        <v>0</v>
      </c>
      <c r="D79" s="14">
        <v>0</v>
      </c>
      <c r="E79" s="15">
        <v>0</v>
      </c>
    </row>
    <row r="80" spans="1:5" x14ac:dyDescent="0.25">
      <c r="A80" s="176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1" t="s">
        <v>72</v>
      </c>
      <c r="B84" s="13" t="s">
        <v>73</v>
      </c>
      <c r="C84" s="14">
        <v>509</v>
      </c>
      <c r="D84" s="14">
        <v>536</v>
      </c>
      <c r="E84" s="15">
        <v>-5.0373134328358202E-2</v>
      </c>
    </row>
    <row r="85" spans="1:5" x14ac:dyDescent="0.25">
      <c r="A85" s="172"/>
      <c r="B85" s="13" t="s">
        <v>74</v>
      </c>
      <c r="C85" s="14">
        <v>363</v>
      </c>
      <c r="D85" s="14">
        <v>263</v>
      </c>
      <c r="E85" s="15">
        <v>0.38022813688212898</v>
      </c>
    </row>
    <row r="86" spans="1:5" x14ac:dyDescent="0.25">
      <c r="A86" s="171" t="s">
        <v>75</v>
      </c>
      <c r="B86" s="13" t="s">
        <v>73</v>
      </c>
      <c r="C86" s="14">
        <v>406</v>
      </c>
      <c r="D86" s="14">
        <v>343</v>
      </c>
      <c r="E86" s="15">
        <v>0.183673469387755</v>
      </c>
    </row>
    <row r="87" spans="1:5" x14ac:dyDescent="0.25">
      <c r="A87" s="172"/>
      <c r="B87" s="13" t="s">
        <v>74</v>
      </c>
      <c r="C87" s="14">
        <v>226</v>
      </c>
      <c r="D87" s="14">
        <v>211</v>
      </c>
      <c r="E87" s="15">
        <v>7.10900473933649E-2</v>
      </c>
    </row>
    <row r="88" spans="1:5" x14ac:dyDescent="0.25">
      <c r="A88" s="171" t="s">
        <v>76</v>
      </c>
      <c r="B88" s="13" t="s">
        <v>73</v>
      </c>
      <c r="C88" s="14">
        <v>25</v>
      </c>
      <c r="D88" s="14">
        <v>16</v>
      </c>
      <c r="E88" s="15">
        <v>0.5625</v>
      </c>
    </row>
    <row r="89" spans="1:5" x14ac:dyDescent="0.25">
      <c r="A89" s="172"/>
      <c r="B89" s="13" t="s">
        <v>74</v>
      </c>
      <c r="C89" s="14">
        <v>7</v>
      </c>
      <c r="D89" s="14">
        <v>6</v>
      </c>
      <c r="E89" s="15">
        <v>0.16666666666666699</v>
      </c>
    </row>
    <row r="90" spans="1:5" x14ac:dyDescent="0.25">
      <c r="A90" s="171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25">
      <c r="A91" s="172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7"/>
      <c r="B95" s="16"/>
      <c r="C95" s="14">
        <v>312</v>
      </c>
      <c r="D95" s="14">
        <v>352</v>
      </c>
      <c r="E95" s="15">
        <v>-0.11363636363636399</v>
      </c>
    </row>
    <row r="96" spans="1:5" x14ac:dyDescent="0.25">
      <c r="A96" s="12" t="s">
        <v>79</v>
      </c>
      <c r="B96" s="16"/>
      <c r="C96" s="14">
        <v>1</v>
      </c>
      <c r="D96" s="14">
        <v>2</v>
      </c>
      <c r="E96" s="15">
        <v>-0.5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244</v>
      </c>
      <c r="D100" s="14">
        <v>273</v>
      </c>
      <c r="E100" s="15">
        <v>-0.106227106227106</v>
      </c>
    </row>
    <row r="101" spans="1:5" x14ac:dyDescent="0.25">
      <c r="A101" s="12" t="s">
        <v>82</v>
      </c>
      <c r="B101" s="16"/>
      <c r="C101" s="14">
        <v>248</v>
      </c>
      <c r="D101" s="14">
        <v>242</v>
      </c>
      <c r="E101" s="15">
        <v>2.4793388429752101E-2</v>
      </c>
    </row>
    <row r="102" spans="1:5" x14ac:dyDescent="0.25">
      <c r="A102" s="12" t="s">
        <v>79</v>
      </c>
      <c r="B102" s="16"/>
      <c r="C102" s="14">
        <v>1</v>
      </c>
      <c r="D102" s="14">
        <v>2</v>
      </c>
      <c r="E102" s="15">
        <v>-0.5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1" t="s">
        <v>81</v>
      </c>
      <c r="B106" s="13" t="s">
        <v>84</v>
      </c>
      <c r="C106" s="14">
        <v>288</v>
      </c>
      <c r="D106" s="14">
        <v>222</v>
      </c>
      <c r="E106" s="15">
        <v>0.29729729729729698</v>
      </c>
    </row>
    <row r="107" spans="1:5" x14ac:dyDescent="0.25">
      <c r="A107" s="173"/>
      <c r="B107" s="13" t="s">
        <v>85</v>
      </c>
      <c r="C107" s="14">
        <v>39</v>
      </c>
      <c r="D107" s="14">
        <v>61</v>
      </c>
      <c r="E107" s="15">
        <v>-0.36065573770491799</v>
      </c>
    </row>
    <row r="108" spans="1:5" x14ac:dyDescent="0.25">
      <c r="A108" s="172"/>
      <c r="B108" s="13" t="s">
        <v>86</v>
      </c>
      <c r="C108" s="14">
        <v>57</v>
      </c>
      <c r="D108" s="14">
        <v>31</v>
      </c>
      <c r="E108" s="15">
        <v>0.83870967741935498</v>
      </c>
    </row>
    <row r="109" spans="1:5" x14ac:dyDescent="0.25">
      <c r="A109" s="171" t="s">
        <v>82</v>
      </c>
      <c r="B109" s="13" t="s">
        <v>87</v>
      </c>
      <c r="C109" s="14">
        <v>14</v>
      </c>
      <c r="D109" s="14">
        <v>8</v>
      </c>
      <c r="E109" s="15">
        <v>0.75</v>
      </c>
    </row>
    <row r="110" spans="1:5" x14ac:dyDescent="0.25">
      <c r="A110" s="172"/>
      <c r="B110" s="13" t="s">
        <v>86</v>
      </c>
      <c r="C110" s="14">
        <v>28</v>
      </c>
      <c r="D110" s="14">
        <v>23</v>
      </c>
      <c r="E110" s="15">
        <v>0.217391304347826</v>
      </c>
    </row>
    <row r="111" spans="1:5" x14ac:dyDescent="0.25">
      <c r="A111" s="12" t="s">
        <v>79</v>
      </c>
      <c r="B111" s="16"/>
      <c r="C111" s="14">
        <v>5</v>
      </c>
      <c r="D111" s="14">
        <v>2</v>
      </c>
      <c r="E111" s="15">
        <v>1.5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1" t="s">
        <v>81</v>
      </c>
      <c r="B115" s="13" t="s">
        <v>84</v>
      </c>
      <c r="C115" s="14">
        <v>19</v>
      </c>
      <c r="D115" s="14">
        <v>8</v>
      </c>
      <c r="E115" s="15">
        <v>1.375</v>
      </c>
    </row>
    <row r="116" spans="1:5" x14ac:dyDescent="0.25">
      <c r="A116" s="173"/>
      <c r="B116" s="13" t="s">
        <v>85</v>
      </c>
      <c r="C116" s="14">
        <v>6</v>
      </c>
      <c r="D116" s="14">
        <v>2</v>
      </c>
      <c r="E116" s="15">
        <v>2</v>
      </c>
    </row>
    <row r="117" spans="1:5" x14ac:dyDescent="0.25">
      <c r="A117" s="172"/>
      <c r="B117" s="13" t="s">
        <v>86</v>
      </c>
      <c r="C117" s="14">
        <v>4</v>
      </c>
      <c r="D117" s="14">
        <v>2</v>
      </c>
      <c r="E117" s="15">
        <v>1</v>
      </c>
    </row>
    <row r="118" spans="1:5" x14ac:dyDescent="0.25">
      <c r="A118" s="171" t="s">
        <v>82</v>
      </c>
      <c r="B118" s="13" t="s">
        <v>87</v>
      </c>
      <c r="C118" s="14">
        <v>0</v>
      </c>
      <c r="D118" s="14">
        <v>0</v>
      </c>
      <c r="E118" s="15">
        <v>0</v>
      </c>
    </row>
    <row r="119" spans="1:5" x14ac:dyDescent="0.25">
      <c r="A119" s="172"/>
      <c r="B119" s="13" t="s">
        <v>86</v>
      </c>
      <c r="C119" s="14">
        <v>1</v>
      </c>
      <c r="D119" s="14">
        <v>2</v>
      </c>
      <c r="E119" s="15">
        <v>-0.5</v>
      </c>
    </row>
    <row r="120" spans="1:5" x14ac:dyDescent="0.25">
      <c r="A120" s="12" t="s">
        <v>79</v>
      </c>
      <c r="B120" s="16"/>
      <c r="C120" s="14">
        <v>3</v>
      </c>
      <c r="D120" s="14">
        <v>0</v>
      </c>
      <c r="E120" s="15">
        <v>0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1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2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71" t="s">
        <v>93</v>
      </c>
      <c r="B126" s="13" t="s">
        <v>91</v>
      </c>
      <c r="C126" s="14">
        <v>26</v>
      </c>
      <c r="D126" s="14">
        <v>16</v>
      </c>
      <c r="E126" s="15">
        <v>0.625</v>
      </c>
    </row>
    <row r="127" spans="1:5" x14ac:dyDescent="0.25">
      <c r="A127" s="172"/>
      <c r="B127" s="13" t="s">
        <v>92</v>
      </c>
      <c r="C127" s="14">
        <v>204</v>
      </c>
      <c r="D127" s="14">
        <v>256</v>
      </c>
      <c r="E127" s="15">
        <v>-0.203125</v>
      </c>
    </row>
    <row r="128" spans="1:5" x14ac:dyDescent="0.25">
      <c r="A128" s="171" t="s">
        <v>94</v>
      </c>
      <c r="B128" s="13" t="s">
        <v>91</v>
      </c>
      <c r="C128" s="14">
        <v>1346</v>
      </c>
      <c r="D128" s="14">
        <v>1274</v>
      </c>
      <c r="E128" s="15">
        <v>5.6514913657770803E-2</v>
      </c>
    </row>
    <row r="129" spans="1:5" x14ac:dyDescent="0.25">
      <c r="A129" s="172"/>
      <c r="B129" s="13" t="s">
        <v>92</v>
      </c>
      <c r="C129" s="14">
        <v>3075</v>
      </c>
      <c r="D129" s="14">
        <v>3125</v>
      </c>
      <c r="E129" s="15">
        <v>-1.6E-2</v>
      </c>
    </row>
    <row r="130" spans="1:5" x14ac:dyDescent="0.25">
      <c r="A130" s="171" t="s">
        <v>95</v>
      </c>
      <c r="B130" s="13" t="s">
        <v>91</v>
      </c>
      <c r="C130" s="14">
        <v>463</v>
      </c>
      <c r="D130" s="14">
        <v>424</v>
      </c>
      <c r="E130" s="15">
        <v>9.1981132075471705E-2</v>
      </c>
    </row>
    <row r="131" spans="1:5" x14ac:dyDescent="0.25">
      <c r="A131" s="172"/>
      <c r="B131" s="13" t="s">
        <v>92</v>
      </c>
      <c r="C131" s="14">
        <v>1020</v>
      </c>
      <c r="D131" s="14">
        <v>1046</v>
      </c>
      <c r="E131" s="15">
        <v>-2.4856596558317401E-2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1" t="s">
        <v>97</v>
      </c>
      <c r="B135" s="13" t="s">
        <v>98</v>
      </c>
      <c r="C135" s="14">
        <v>43</v>
      </c>
      <c r="D135" s="14">
        <v>39</v>
      </c>
      <c r="E135" s="15">
        <v>0.10256410256410201</v>
      </c>
    </row>
    <row r="136" spans="1:5" x14ac:dyDescent="0.25">
      <c r="A136" s="172"/>
      <c r="B136" s="13" t="s">
        <v>99</v>
      </c>
      <c r="C136" s="14">
        <v>1</v>
      </c>
      <c r="D136" s="14">
        <v>3</v>
      </c>
      <c r="E136" s="15">
        <v>-0.66666666666666696</v>
      </c>
    </row>
    <row r="137" spans="1:5" x14ac:dyDescent="0.25">
      <c r="A137" s="171" t="s">
        <v>100</v>
      </c>
      <c r="B137" s="13" t="s">
        <v>98</v>
      </c>
      <c r="C137" s="14">
        <v>0</v>
      </c>
      <c r="D137" s="14">
        <v>0</v>
      </c>
      <c r="E137" s="15">
        <v>0</v>
      </c>
    </row>
    <row r="138" spans="1:5" x14ac:dyDescent="0.25">
      <c r="A138" s="172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25">
      <c r="A139" s="171" t="s">
        <v>101</v>
      </c>
      <c r="B139" s="13" t="s">
        <v>98</v>
      </c>
      <c r="C139" s="14">
        <v>2</v>
      </c>
      <c r="D139" s="14">
        <v>9</v>
      </c>
      <c r="E139" s="15">
        <v>-0.77777777777777801</v>
      </c>
    </row>
    <row r="140" spans="1:5" x14ac:dyDescent="0.25">
      <c r="A140" s="172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59</v>
      </c>
      <c r="D144" s="14">
        <v>41</v>
      </c>
      <c r="E144" s="15">
        <v>0.439024390243902</v>
      </c>
    </row>
    <row r="145" spans="1:5" x14ac:dyDescent="0.25">
      <c r="A145" s="171" t="s">
        <v>105</v>
      </c>
      <c r="B145" s="13" t="s">
        <v>106</v>
      </c>
      <c r="C145" s="14">
        <v>8</v>
      </c>
      <c r="D145" s="14">
        <v>1</v>
      </c>
      <c r="E145" s="15">
        <v>7</v>
      </c>
    </row>
    <row r="146" spans="1:5" x14ac:dyDescent="0.25">
      <c r="A146" s="173"/>
      <c r="B146" s="13" t="s">
        <v>107</v>
      </c>
      <c r="C146" s="14">
        <v>16</v>
      </c>
      <c r="D146" s="14">
        <v>12</v>
      </c>
      <c r="E146" s="15">
        <v>0.33333333333333298</v>
      </c>
    </row>
    <row r="147" spans="1:5" x14ac:dyDescent="0.25">
      <c r="A147" s="173"/>
      <c r="B147" s="13" t="s">
        <v>108</v>
      </c>
      <c r="C147" s="14">
        <v>6</v>
      </c>
      <c r="D147" s="14">
        <v>4</v>
      </c>
      <c r="E147" s="15">
        <v>0.5</v>
      </c>
    </row>
    <row r="148" spans="1:5" x14ac:dyDescent="0.25">
      <c r="A148" s="173"/>
      <c r="B148" s="13" t="s">
        <v>109</v>
      </c>
      <c r="C148" s="14">
        <v>2</v>
      </c>
      <c r="D148" s="14">
        <v>1</v>
      </c>
      <c r="E148" s="15">
        <v>1</v>
      </c>
    </row>
    <row r="149" spans="1:5" x14ac:dyDescent="0.25">
      <c r="A149" s="173"/>
      <c r="B149" s="13" t="s">
        <v>110</v>
      </c>
      <c r="C149" s="14">
        <v>27</v>
      </c>
      <c r="D149" s="14">
        <v>22</v>
      </c>
      <c r="E149" s="15">
        <v>0.22727272727272699</v>
      </c>
    </row>
    <row r="150" spans="1:5" x14ac:dyDescent="0.25">
      <c r="A150" s="172"/>
      <c r="B150" s="13" t="s">
        <v>111</v>
      </c>
      <c r="C150" s="14">
        <v>0</v>
      </c>
      <c r="D150" s="14">
        <v>1</v>
      </c>
      <c r="E150" s="15">
        <v>-1</v>
      </c>
    </row>
    <row r="151" spans="1:5" x14ac:dyDescent="0.25">
      <c r="A151" s="171" t="s">
        <v>112</v>
      </c>
      <c r="B151" s="13" t="s">
        <v>113</v>
      </c>
      <c r="C151" s="14">
        <v>16</v>
      </c>
      <c r="D151" s="14">
        <v>13</v>
      </c>
      <c r="E151" s="15">
        <v>0.230769230769231</v>
      </c>
    </row>
    <row r="152" spans="1:5" x14ac:dyDescent="0.25">
      <c r="A152" s="172"/>
      <c r="B152" s="13" t="s">
        <v>114</v>
      </c>
      <c r="C152" s="14">
        <v>46</v>
      </c>
      <c r="D152" s="14">
        <v>21</v>
      </c>
      <c r="E152" s="15">
        <v>1.19047619047619</v>
      </c>
    </row>
    <row r="153" spans="1:5" x14ac:dyDescent="0.25">
      <c r="A153" s="171" t="s">
        <v>115</v>
      </c>
      <c r="B153" s="13" t="s">
        <v>19</v>
      </c>
      <c r="C153" s="14">
        <v>12</v>
      </c>
      <c r="D153" s="14">
        <v>5</v>
      </c>
      <c r="E153" s="15">
        <v>1.4</v>
      </c>
    </row>
    <row r="154" spans="1:5" x14ac:dyDescent="0.25">
      <c r="A154" s="172"/>
      <c r="B154" s="13" t="s">
        <v>23</v>
      </c>
      <c r="C154" s="14">
        <v>9</v>
      </c>
      <c r="D154" s="14">
        <v>12</v>
      </c>
      <c r="E154" s="15">
        <v>-0.25</v>
      </c>
    </row>
    <row r="155" spans="1:5" x14ac:dyDescent="0.25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1" t="s">
        <v>118</v>
      </c>
      <c r="B159" s="13" t="s">
        <v>119</v>
      </c>
      <c r="C159" s="14">
        <v>83</v>
      </c>
      <c r="D159" s="14">
        <v>95</v>
      </c>
      <c r="E159" s="15">
        <v>-0.12631578947368399</v>
      </c>
    </row>
    <row r="160" spans="1:5" x14ac:dyDescent="0.25">
      <c r="A160" s="173"/>
      <c r="B160" s="13" t="s">
        <v>120</v>
      </c>
      <c r="C160" s="14">
        <v>98</v>
      </c>
      <c r="D160" s="14">
        <v>81</v>
      </c>
      <c r="E160" s="15">
        <v>0.209876543209876</v>
      </c>
    </row>
    <row r="161" spans="1:5" x14ac:dyDescent="0.25">
      <c r="A161" s="173"/>
      <c r="B161" s="13" t="s">
        <v>121</v>
      </c>
      <c r="C161" s="14">
        <v>442</v>
      </c>
      <c r="D161" s="14">
        <v>264</v>
      </c>
      <c r="E161" s="15">
        <v>0.67424242424242398</v>
      </c>
    </row>
    <row r="162" spans="1:5" x14ac:dyDescent="0.25">
      <c r="A162" s="173"/>
      <c r="B162" s="13" t="s">
        <v>122</v>
      </c>
      <c r="C162" s="14">
        <v>10</v>
      </c>
      <c r="D162" s="14">
        <v>18</v>
      </c>
      <c r="E162" s="15">
        <v>-0.44444444444444398</v>
      </c>
    </row>
    <row r="163" spans="1:5" x14ac:dyDescent="0.25">
      <c r="A163" s="173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3"/>
      <c r="B164" s="13" t="s">
        <v>124</v>
      </c>
      <c r="C164" s="14">
        <v>0</v>
      </c>
      <c r="D164" s="14">
        <v>0</v>
      </c>
      <c r="E164" s="15">
        <v>0</v>
      </c>
    </row>
    <row r="165" spans="1:5" x14ac:dyDescent="0.25">
      <c r="A165" s="173"/>
      <c r="B165" s="13" t="s">
        <v>125</v>
      </c>
      <c r="C165" s="14">
        <v>160</v>
      </c>
      <c r="D165" s="14">
        <v>145</v>
      </c>
      <c r="E165" s="15">
        <v>0.10344827586206901</v>
      </c>
    </row>
    <row r="166" spans="1:5" x14ac:dyDescent="0.25">
      <c r="A166" s="173"/>
      <c r="B166" s="13" t="s">
        <v>126</v>
      </c>
      <c r="C166" s="14">
        <v>0</v>
      </c>
      <c r="D166" s="14">
        <v>1</v>
      </c>
      <c r="E166" s="15">
        <v>-1</v>
      </c>
    </row>
    <row r="167" spans="1:5" x14ac:dyDescent="0.25">
      <c r="A167" s="173"/>
      <c r="B167" s="13" t="s">
        <v>127</v>
      </c>
      <c r="C167" s="14">
        <v>101</v>
      </c>
      <c r="D167" s="14">
        <v>97</v>
      </c>
      <c r="E167" s="15">
        <v>4.1237113402061903E-2</v>
      </c>
    </row>
    <row r="168" spans="1:5" x14ac:dyDescent="0.25">
      <c r="A168" s="173"/>
      <c r="B168" s="13" t="s">
        <v>128</v>
      </c>
      <c r="C168" s="14">
        <v>342</v>
      </c>
      <c r="D168" s="14">
        <v>338</v>
      </c>
      <c r="E168" s="15">
        <v>1.18343195266272E-2</v>
      </c>
    </row>
    <row r="169" spans="1:5" x14ac:dyDescent="0.25">
      <c r="A169" s="173"/>
      <c r="B169" s="13" t="s">
        <v>129</v>
      </c>
      <c r="C169" s="14">
        <v>11</v>
      </c>
      <c r="D169" s="14">
        <v>27</v>
      </c>
      <c r="E169" s="15">
        <v>-0.592592592592593</v>
      </c>
    </row>
    <row r="170" spans="1:5" x14ac:dyDescent="0.25">
      <c r="A170" s="173"/>
      <c r="B170" s="13" t="s">
        <v>130</v>
      </c>
      <c r="C170" s="14">
        <v>653</v>
      </c>
      <c r="D170" s="14">
        <v>504</v>
      </c>
      <c r="E170" s="15">
        <v>0.29563492063492097</v>
      </c>
    </row>
    <row r="171" spans="1:5" x14ac:dyDescent="0.25">
      <c r="A171" s="173"/>
      <c r="B171" s="13" t="s">
        <v>131</v>
      </c>
      <c r="C171" s="14">
        <v>0</v>
      </c>
      <c r="D171" s="14">
        <v>2</v>
      </c>
      <c r="E171" s="15">
        <v>-1</v>
      </c>
    </row>
    <row r="172" spans="1:5" x14ac:dyDescent="0.25">
      <c r="A172" s="173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25">
      <c r="A173" s="173"/>
      <c r="B173" s="13" t="s">
        <v>133</v>
      </c>
      <c r="C173" s="14">
        <v>7</v>
      </c>
      <c r="D173" s="14">
        <v>8</v>
      </c>
      <c r="E173" s="15">
        <v>-0.125</v>
      </c>
    </row>
    <row r="174" spans="1:5" x14ac:dyDescent="0.25">
      <c r="A174" s="173"/>
      <c r="B174" s="13" t="s">
        <v>134</v>
      </c>
      <c r="C174" s="14">
        <v>1</v>
      </c>
      <c r="D174" s="14">
        <v>0</v>
      </c>
      <c r="E174" s="15">
        <v>0</v>
      </c>
    </row>
    <row r="175" spans="1:5" x14ac:dyDescent="0.25">
      <c r="A175" s="173"/>
      <c r="B175" s="13" t="s">
        <v>135</v>
      </c>
      <c r="C175" s="14">
        <v>1</v>
      </c>
      <c r="D175" s="14">
        <v>0</v>
      </c>
      <c r="E175" s="15">
        <v>0</v>
      </c>
    </row>
    <row r="176" spans="1:5" x14ac:dyDescent="0.25">
      <c r="A176" s="173"/>
      <c r="B176" s="13" t="s">
        <v>136</v>
      </c>
      <c r="C176" s="14">
        <v>1104</v>
      </c>
      <c r="D176" s="14">
        <v>877</v>
      </c>
      <c r="E176" s="15">
        <v>0.25883694412770802</v>
      </c>
    </row>
    <row r="177" spans="1:5" x14ac:dyDescent="0.25">
      <c r="A177" s="173"/>
      <c r="B177" s="13" t="s">
        <v>137</v>
      </c>
      <c r="C177" s="14">
        <v>28</v>
      </c>
      <c r="D177" s="14">
        <v>26</v>
      </c>
      <c r="E177" s="15">
        <v>7.69230769230769E-2</v>
      </c>
    </row>
    <row r="178" spans="1:5" x14ac:dyDescent="0.25">
      <c r="A178" s="173"/>
      <c r="B178" s="13" t="s">
        <v>138</v>
      </c>
      <c r="C178" s="14">
        <v>220</v>
      </c>
      <c r="D178" s="14">
        <v>200</v>
      </c>
      <c r="E178" s="15">
        <v>0.1</v>
      </c>
    </row>
    <row r="179" spans="1:5" x14ac:dyDescent="0.25">
      <c r="A179" s="173"/>
      <c r="B179" s="13" t="s">
        <v>139</v>
      </c>
      <c r="C179" s="14">
        <v>138</v>
      </c>
      <c r="D179" s="14">
        <v>114</v>
      </c>
      <c r="E179" s="15">
        <v>0.21052631578947401</v>
      </c>
    </row>
    <row r="180" spans="1:5" x14ac:dyDescent="0.25">
      <c r="A180" s="173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25">
      <c r="A181" s="173"/>
      <c r="B181" s="13" t="s">
        <v>141</v>
      </c>
      <c r="C181" s="14">
        <v>0</v>
      </c>
      <c r="D181" s="14">
        <v>2</v>
      </c>
      <c r="E181" s="15">
        <v>-1</v>
      </c>
    </row>
    <row r="182" spans="1:5" x14ac:dyDescent="0.25">
      <c r="A182" s="173"/>
      <c r="B182" s="13" t="s">
        <v>142</v>
      </c>
      <c r="C182" s="14">
        <v>11</v>
      </c>
      <c r="D182" s="14">
        <v>15</v>
      </c>
      <c r="E182" s="15">
        <v>-0.266666666666667</v>
      </c>
    </row>
    <row r="183" spans="1:5" x14ac:dyDescent="0.25">
      <c r="A183" s="173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25">
      <c r="A184" s="173"/>
      <c r="B184" s="13" t="s">
        <v>144</v>
      </c>
      <c r="C184" s="14">
        <v>4</v>
      </c>
      <c r="D184" s="14">
        <v>10</v>
      </c>
      <c r="E184" s="15">
        <v>-0.6</v>
      </c>
    </row>
    <row r="185" spans="1:5" x14ac:dyDescent="0.25">
      <c r="A185" s="173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25">
      <c r="A186" s="173"/>
      <c r="B186" s="13" t="s">
        <v>146</v>
      </c>
      <c r="C186" s="14">
        <v>11</v>
      </c>
      <c r="D186" s="14">
        <v>2</v>
      </c>
      <c r="E186" s="15">
        <v>4.5</v>
      </c>
    </row>
    <row r="187" spans="1:5" x14ac:dyDescent="0.25">
      <c r="A187" s="173"/>
      <c r="B187" s="13" t="s">
        <v>147</v>
      </c>
      <c r="C187" s="14">
        <v>0</v>
      </c>
      <c r="D187" s="14">
        <v>0</v>
      </c>
      <c r="E187" s="15">
        <v>0</v>
      </c>
    </row>
    <row r="188" spans="1:5" x14ac:dyDescent="0.25">
      <c r="A188" s="173"/>
      <c r="B188" s="13" t="s">
        <v>148</v>
      </c>
      <c r="C188" s="14">
        <v>1</v>
      </c>
      <c r="D188" s="14">
        <v>0</v>
      </c>
      <c r="E188" s="15">
        <v>0</v>
      </c>
    </row>
    <row r="189" spans="1:5" x14ac:dyDescent="0.25">
      <c r="A189" s="173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25">
      <c r="A190" s="173"/>
      <c r="B190" s="13" t="s">
        <v>150</v>
      </c>
      <c r="C190" s="14">
        <v>99</v>
      </c>
      <c r="D190" s="14">
        <v>76</v>
      </c>
      <c r="E190" s="15">
        <v>0.30263157894736797</v>
      </c>
    </row>
    <row r="191" spans="1:5" x14ac:dyDescent="0.25">
      <c r="A191" s="173"/>
      <c r="B191" s="13" t="s">
        <v>151</v>
      </c>
      <c r="C191" s="14">
        <v>0</v>
      </c>
      <c r="D191" s="14">
        <v>155</v>
      </c>
      <c r="E191" s="15">
        <v>-1</v>
      </c>
    </row>
    <row r="192" spans="1:5" x14ac:dyDescent="0.25">
      <c r="A192" s="173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25">
      <c r="A193" s="173"/>
      <c r="B193" s="13" t="s">
        <v>153</v>
      </c>
      <c r="C193" s="14">
        <v>630</v>
      </c>
      <c r="D193" s="14">
        <v>768</v>
      </c>
      <c r="E193" s="15">
        <v>-0.1796875</v>
      </c>
    </row>
    <row r="194" spans="1:5" x14ac:dyDescent="0.25">
      <c r="A194" s="173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25">
      <c r="A195" s="173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25">
      <c r="A196" s="173"/>
      <c r="B196" s="13" t="s">
        <v>156</v>
      </c>
      <c r="C196" s="14">
        <v>14</v>
      </c>
      <c r="D196" s="14">
        <v>8</v>
      </c>
      <c r="E196" s="15">
        <v>0.75</v>
      </c>
    </row>
    <row r="197" spans="1:5" x14ac:dyDescent="0.25">
      <c r="A197" s="173"/>
      <c r="B197" s="13" t="s">
        <v>157</v>
      </c>
      <c r="C197" s="14">
        <v>0</v>
      </c>
      <c r="D197" s="14">
        <v>0</v>
      </c>
      <c r="E197" s="15">
        <v>0</v>
      </c>
    </row>
    <row r="198" spans="1:5" x14ac:dyDescent="0.25">
      <c r="A198" s="173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25">
      <c r="A199" s="173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25">
      <c r="A200" s="172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25">
      <c r="A201" s="171" t="s">
        <v>161</v>
      </c>
      <c r="B201" s="13" t="s">
        <v>162</v>
      </c>
      <c r="C201" s="14">
        <v>183</v>
      </c>
      <c r="D201" s="14">
        <v>199</v>
      </c>
      <c r="E201" s="15">
        <v>-8.0402010050251299E-2</v>
      </c>
    </row>
    <row r="202" spans="1:5" x14ac:dyDescent="0.25">
      <c r="A202" s="173"/>
      <c r="B202" s="13" t="s">
        <v>120</v>
      </c>
      <c r="C202" s="14">
        <v>185</v>
      </c>
      <c r="D202" s="14">
        <v>204</v>
      </c>
      <c r="E202" s="15">
        <v>-9.31372549019608E-2</v>
      </c>
    </row>
    <row r="203" spans="1:5" x14ac:dyDescent="0.25">
      <c r="A203" s="173"/>
      <c r="B203" s="13" t="s">
        <v>163</v>
      </c>
      <c r="C203" s="14">
        <v>727</v>
      </c>
      <c r="D203" s="14">
        <v>443</v>
      </c>
      <c r="E203" s="15">
        <v>0.64108352144469505</v>
      </c>
    </row>
    <row r="204" spans="1:5" x14ac:dyDescent="0.25">
      <c r="A204" s="173"/>
      <c r="B204" s="13" t="s">
        <v>122</v>
      </c>
      <c r="C204" s="14">
        <v>98</v>
      </c>
      <c r="D204" s="14">
        <v>71</v>
      </c>
      <c r="E204" s="15">
        <v>0.38028169014084501</v>
      </c>
    </row>
    <row r="205" spans="1:5" x14ac:dyDescent="0.25">
      <c r="A205" s="173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25">
      <c r="A206" s="173"/>
      <c r="B206" s="13" t="s">
        <v>124</v>
      </c>
      <c r="C206" s="14">
        <v>1</v>
      </c>
      <c r="D206" s="14">
        <v>5</v>
      </c>
      <c r="E206" s="15">
        <v>-0.8</v>
      </c>
    </row>
    <row r="207" spans="1:5" x14ac:dyDescent="0.25">
      <c r="A207" s="173"/>
      <c r="B207" s="13" t="s">
        <v>125</v>
      </c>
      <c r="C207" s="14">
        <v>352</v>
      </c>
      <c r="D207" s="14">
        <v>211</v>
      </c>
      <c r="E207" s="15">
        <v>0.66824644549763001</v>
      </c>
    </row>
    <row r="208" spans="1:5" x14ac:dyDescent="0.25">
      <c r="A208" s="173"/>
      <c r="B208" s="13" t="s">
        <v>164</v>
      </c>
      <c r="C208" s="14">
        <v>0</v>
      </c>
      <c r="D208" s="14">
        <v>3</v>
      </c>
      <c r="E208" s="15">
        <v>-1</v>
      </c>
    </row>
    <row r="209" spans="1:5" x14ac:dyDescent="0.25">
      <c r="A209" s="173"/>
      <c r="B209" s="13" t="s">
        <v>127</v>
      </c>
      <c r="C209" s="14">
        <v>189</v>
      </c>
      <c r="D209" s="14">
        <v>187</v>
      </c>
      <c r="E209" s="15">
        <v>1.06951871657754E-2</v>
      </c>
    </row>
    <row r="210" spans="1:5" x14ac:dyDescent="0.25">
      <c r="A210" s="173"/>
      <c r="B210" s="13" t="s">
        <v>165</v>
      </c>
      <c r="C210" s="14">
        <v>685</v>
      </c>
      <c r="D210" s="14">
        <v>624</v>
      </c>
      <c r="E210" s="15">
        <v>9.7756410256410298E-2</v>
      </c>
    </row>
    <row r="211" spans="1:5" x14ac:dyDescent="0.25">
      <c r="A211" s="173"/>
      <c r="B211" s="13" t="s">
        <v>129</v>
      </c>
      <c r="C211" s="14">
        <v>23</v>
      </c>
      <c r="D211" s="14">
        <v>55</v>
      </c>
      <c r="E211" s="15">
        <v>-0.58181818181818201</v>
      </c>
    </row>
    <row r="212" spans="1:5" x14ac:dyDescent="0.25">
      <c r="A212" s="173"/>
      <c r="B212" s="13" t="s">
        <v>130</v>
      </c>
      <c r="C212" s="14">
        <v>1237</v>
      </c>
      <c r="D212" s="14">
        <v>968</v>
      </c>
      <c r="E212" s="15">
        <v>0.27789256198347101</v>
      </c>
    </row>
    <row r="213" spans="1:5" x14ac:dyDescent="0.25">
      <c r="A213" s="173"/>
      <c r="B213" s="13" t="s">
        <v>131</v>
      </c>
      <c r="C213" s="14">
        <v>0</v>
      </c>
      <c r="D213" s="14">
        <v>8</v>
      </c>
      <c r="E213" s="15">
        <v>-1</v>
      </c>
    </row>
    <row r="214" spans="1:5" x14ac:dyDescent="0.25">
      <c r="A214" s="173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25">
      <c r="A215" s="173"/>
      <c r="B215" s="13" t="s">
        <v>133</v>
      </c>
      <c r="C215" s="14">
        <v>27</v>
      </c>
      <c r="D215" s="14">
        <v>9</v>
      </c>
      <c r="E215" s="15">
        <v>2</v>
      </c>
    </row>
    <row r="216" spans="1:5" x14ac:dyDescent="0.25">
      <c r="A216" s="173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25">
      <c r="A217" s="173"/>
      <c r="B217" s="13" t="s">
        <v>135</v>
      </c>
      <c r="C217" s="14">
        <v>0</v>
      </c>
      <c r="D217" s="14">
        <v>0</v>
      </c>
      <c r="E217" s="15">
        <v>0</v>
      </c>
    </row>
    <row r="218" spans="1:5" x14ac:dyDescent="0.25">
      <c r="A218" s="173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25">
      <c r="A219" s="173"/>
      <c r="B219" s="13" t="s">
        <v>137</v>
      </c>
      <c r="C219" s="14">
        <v>27</v>
      </c>
      <c r="D219" s="14">
        <v>14</v>
      </c>
      <c r="E219" s="15">
        <v>0.92857142857142805</v>
      </c>
    </row>
    <row r="220" spans="1:5" x14ac:dyDescent="0.25">
      <c r="A220" s="173"/>
      <c r="B220" s="13" t="s">
        <v>138</v>
      </c>
      <c r="C220" s="14">
        <v>23</v>
      </c>
      <c r="D220" s="14">
        <v>0</v>
      </c>
      <c r="E220" s="15">
        <v>0</v>
      </c>
    </row>
    <row r="221" spans="1:5" x14ac:dyDescent="0.25">
      <c r="A221" s="173"/>
      <c r="B221" s="13" t="s">
        <v>139</v>
      </c>
      <c r="C221" s="14">
        <v>322</v>
      </c>
      <c r="D221" s="14">
        <v>346</v>
      </c>
      <c r="E221" s="15">
        <v>-6.9364161849711004E-2</v>
      </c>
    </row>
    <row r="222" spans="1:5" x14ac:dyDescent="0.25">
      <c r="A222" s="173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25">
      <c r="A223" s="173"/>
      <c r="B223" s="13" t="s">
        <v>141</v>
      </c>
      <c r="C223" s="14">
        <v>0</v>
      </c>
      <c r="D223" s="14">
        <v>0</v>
      </c>
      <c r="E223" s="15">
        <v>0</v>
      </c>
    </row>
    <row r="224" spans="1:5" x14ac:dyDescent="0.25">
      <c r="A224" s="173"/>
      <c r="B224" s="13" t="s">
        <v>142</v>
      </c>
      <c r="C224" s="14">
        <v>30</v>
      </c>
      <c r="D224" s="14">
        <v>34</v>
      </c>
      <c r="E224" s="15">
        <v>-0.11764705882352899</v>
      </c>
    </row>
    <row r="225" spans="1:5" x14ac:dyDescent="0.25">
      <c r="A225" s="173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25">
      <c r="A226" s="173"/>
      <c r="B226" s="13" t="s">
        <v>144</v>
      </c>
      <c r="C226" s="14">
        <v>24</v>
      </c>
      <c r="D226" s="14">
        <v>13</v>
      </c>
      <c r="E226" s="15">
        <v>0.84615384615384603</v>
      </c>
    </row>
    <row r="227" spans="1:5" x14ac:dyDescent="0.25">
      <c r="A227" s="173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25">
      <c r="A228" s="173"/>
      <c r="B228" s="13" t="s">
        <v>146</v>
      </c>
      <c r="C228" s="14">
        <v>23</v>
      </c>
      <c r="D228" s="14">
        <v>4</v>
      </c>
      <c r="E228" s="15">
        <v>4.75</v>
      </c>
    </row>
    <row r="229" spans="1:5" x14ac:dyDescent="0.25">
      <c r="A229" s="173"/>
      <c r="B229" s="13" t="s">
        <v>147</v>
      </c>
      <c r="C229" s="14">
        <v>0</v>
      </c>
      <c r="D229" s="14">
        <v>0</v>
      </c>
      <c r="E229" s="15">
        <v>0</v>
      </c>
    </row>
    <row r="230" spans="1:5" x14ac:dyDescent="0.25">
      <c r="A230" s="173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25">
      <c r="A231" s="173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25">
      <c r="A232" s="173"/>
      <c r="B232" s="13" t="s">
        <v>150</v>
      </c>
      <c r="C232" s="14">
        <v>200</v>
      </c>
      <c r="D232" s="14">
        <v>145</v>
      </c>
      <c r="E232" s="15">
        <v>0.37931034482758602</v>
      </c>
    </row>
    <row r="233" spans="1:5" x14ac:dyDescent="0.25">
      <c r="A233" s="173"/>
      <c r="B233" s="13" t="s">
        <v>151</v>
      </c>
      <c r="C233" s="14">
        <v>0</v>
      </c>
      <c r="D233" s="14">
        <v>301</v>
      </c>
      <c r="E233" s="15">
        <v>-1</v>
      </c>
    </row>
    <row r="234" spans="1:5" x14ac:dyDescent="0.25">
      <c r="A234" s="173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25">
      <c r="A235" s="173"/>
      <c r="B235" s="13" t="s">
        <v>153</v>
      </c>
      <c r="C235" s="14">
        <v>0</v>
      </c>
      <c r="D235" s="14">
        <v>1</v>
      </c>
      <c r="E235" s="15">
        <v>-1</v>
      </c>
    </row>
    <row r="236" spans="1:5" x14ac:dyDescent="0.25">
      <c r="A236" s="173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25">
      <c r="A237" s="173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25">
      <c r="A238" s="173"/>
      <c r="B238" s="13" t="s">
        <v>156</v>
      </c>
      <c r="C238" s="14">
        <v>50</v>
      </c>
      <c r="D238" s="14">
        <v>31</v>
      </c>
      <c r="E238" s="15">
        <v>0.61290322580645196</v>
      </c>
    </row>
    <row r="239" spans="1:5" x14ac:dyDescent="0.25">
      <c r="A239" s="173"/>
      <c r="B239" s="13" t="s">
        <v>157</v>
      </c>
      <c r="C239" s="14">
        <v>0</v>
      </c>
      <c r="D239" s="14">
        <v>0</v>
      </c>
      <c r="E239" s="15">
        <v>0</v>
      </c>
    </row>
    <row r="240" spans="1:5" x14ac:dyDescent="0.25">
      <c r="A240" s="173"/>
      <c r="B240" s="13" t="s">
        <v>158</v>
      </c>
      <c r="C240" s="14">
        <v>0</v>
      </c>
      <c r="D240" s="14">
        <v>0</v>
      </c>
      <c r="E240" s="15">
        <v>0</v>
      </c>
    </row>
    <row r="241" spans="1:5" x14ac:dyDescent="0.25">
      <c r="A241" s="173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25">
      <c r="A242" s="172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1</v>
      </c>
      <c r="D246" s="14">
        <v>15</v>
      </c>
      <c r="E246" s="15">
        <v>-0.93333333333333302</v>
      </c>
    </row>
    <row r="247" spans="1:5" x14ac:dyDescent="0.25">
      <c r="A247" s="12" t="s">
        <v>170</v>
      </c>
      <c r="B247" s="16"/>
      <c r="C247" s="14">
        <v>0</v>
      </c>
      <c r="D247" s="14">
        <v>2</v>
      </c>
      <c r="E247" s="15">
        <v>-1</v>
      </c>
    </row>
    <row r="248" spans="1:5" x14ac:dyDescent="0.25">
      <c r="A248" s="12" t="s">
        <v>171</v>
      </c>
      <c r="B248" s="16"/>
      <c r="C248" s="14">
        <v>2</v>
      </c>
      <c r="D248" s="14">
        <v>4</v>
      </c>
      <c r="E248" s="15">
        <v>-0.5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5</v>
      </c>
      <c r="D252" s="14">
        <v>8</v>
      </c>
      <c r="E252" s="15">
        <v>-0.375</v>
      </c>
    </row>
    <row r="253" spans="1:5" x14ac:dyDescent="0.25">
      <c r="A253" s="171" t="s">
        <v>174</v>
      </c>
      <c r="B253" s="13" t="s">
        <v>175</v>
      </c>
      <c r="C253" s="14">
        <v>2</v>
      </c>
      <c r="D253" s="14">
        <v>1</v>
      </c>
      <c r="E253" s="15">
        <v>1</v>
      </c>
    </row>
    <row r="254" spans="1:5" x14ac:dyDescent="0.25">
      <c r="A254" s="173"/>
      <c r="B254" s="13" t="s">
        <v>176</v>
      </c>
      <c r="C254" s="14">
        <v>0</v>
      </c>
      <c r="D254" s="14">
        <v>10</v>
      </c>
      <c r="E254" s="15">
        <v>-1</v>
      </c>
    </row>
    <row r="255" spans="1:5" x14ac:dyDescent="0.25">
      <c r="A255" s="172"/>
      <c r="B255" s="13" t="s">
        <v>177</v>
      </c>
      <c r="C255" s="14">
        <v>0</v>
      </c>
      <c r="D255" s="14">
        <v>0</v>
      </c>
      <c r="E255" s="15">
        <v>0</v>
      </c>
    </row>
    <row r="256" spans="1:5" x14ac:dyDescent="0.25">
      <c r="A256" s="12" t="s">
        <v>178</v>
      </c>
      <c r="B256" s="16"/>
      <c r="C256" s="14">
        <v>1</v>
      </c>
      <c r="D256" s="14">
        <v>0</v>
      </c>
      <c r="E256" s="15">
        <v>0</v>
      </c>
    </row>
    <row r="257" spans="1:5" x14ac:dyDescent="0.25">
      <c r="A257" s="12" t="s">
        <v>179</v>
      </c>
      <c r="B257" s="16"/>
      <c r="C257" s="14">
        <v>16</v>
      </c>
      <c r="D257" s="14">
        <v>11</v>
      </c>
      <c r="E257" s="15">
        <v>0.45454545454545398</v>
      </c>
    </row>
    <row r="258" spans="1:5" x14ac:dyDescent="0.25">
      <c r="A258" s="12" t="s">
        <v>111</v>
      </c>
      <c r="B258" s="16"/>
      <c r="C258" s="14">
        <v>6</v>
      </c>
      <c r="D258" s="14">
        <v>12</v>
      </c>
      <c r="E258" s="15">
        <v>-0.5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6</v>
      </c>
      <c r="D262" s="14">
        <v>7</v>
      </c>
      <c r="E262" s="15">
        <v>-0.14285714285714299</v>
      </c>
    </row>
    <row r="263" spans="1:5" x14ac:dyDescent="0.25">
      <c r="A263" s="171" t="s">
        <v>69</v>
      </c>
      <c r="B263" s="13" t="s">
        <v>182</v>
      </c>
      <c r="C263" s="14">
        <v>13</v>
      </c>
      <c r="D263" s="14">
        <v>9</v>
      </c>
      <c r="E263" s="15">
        <v>0.44444444444444398</v>
      </c>
    </row>
    <row r="264" spans="1:5" x14ac:dyDescent="0.25">
      <c r="A264" s="172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183</v>
      </c>
      <c r="B265" s="16"/>
      <c r="C265" s="14">
        <v>0</v>
      </c>
      <c r="D265" s="14">
        <v>24</v>
      </c>
      <c r="E265" s="15">
        <v>-1</v>
      </c>
    </row>
    <row r="266" spans="1:5" x14ac:dyDescent="0.25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1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25">
      <c r="A272" s="172"/>
      <c r="B272" s="13" t="s">
        <v>189</v>
      </c>
      <c r="C272" s="14">
        <v>8</v>
      </c>
      <c r="D272" s="14">
        <v>4</v>
      </c>
      <c r="E272" s="15">
        <v>1</v>
      </c>
    </row>
    <row r="273" spans="1:5" x14ac:dyDescent="0.25">
      <c r="A273" s="12" t="s">
        <v>190</v>
      </c>
      <c r="B273" s="16"/>
      <c r="C273" s="14">
        <v>7</v>
      </c>
      <c r="D273" s="14">
        <v>0</v>
      </c>
      <c r="E273" s="15">
        <v>0</v>
      </c>
    </row>
    <row r="274" spans="1:5" x14ac:dyDescent="0.25">
      <c r="A274" s="12" t="s">
        <v>191</v>
      </c>
      <c r="B274" s="16"/>
      <c r="C274" s="14">
        <v>1</v>
      </c>
      <c r="D274" s="14">
        <v>0</v>
      </c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25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25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77" t="s">
        <v>198</v>
      </c>
      <c r="B283" s="13" t="s">
        <v>199</v>
      </c>
      <c r="C283" s="14">
        <v>0</v>
      </c>
      <c r="D283" s="14">
        <v>0</v>
      </c>
      <c r="E283" s="21">
        <v>0</v>
      </c>
    </row>
    <row r="284" spans="1:5" x14ac:dyDescent="0.25">
      <c r="A284" s="178"/>
      <c r="B284" s="13" t="s">
        <v>200</v>
      </c>
      <c r="C284" s="14">
        <v>167</v>
      </c>
      <c r="D284" s="14">
        <v>165</v>
      </c>
      <c r="E284" s="21">
        <v>0</v>
      </c>
    </row>
    <row r="285" spans="1:5" x14ac:dyDescent="0.25">
      <c r="A285" s="179"/>
      <c r="B285" s="13" t="s">
        <v>201</v>
      </c>
      <c r="C285" s="14">
        <v>4</v>
      </c>
      <c r="D285" s="14">
        <v>3</v>
      </c>
      <c r="E285" s="21">
        <v>0</v>
      </c>
    </row>
    <row r="286" spans="1:5" x14ac:dyDescent="0.25">
      <c r="A286" s="177" t="s">
        <v>202</v>
      </c>
      <c r="B286" s="13" t="s">
        <v>203</v>
      </c>
      <c r="C286" s="14">
        <v>0</v>
      </c>
      <c r="D286" s="14">
        <v>0</v>
      </c>
      <c r="E286" s="21">
        <v>0</v>
      </c>
    </row>
    <row r="287" spans="1:5" x14ac:dyDescent="0.25">
      <c r="A287" s="178"/>
      <c r="B287" s="13" t="s">
        <v>204</v>
      </c>
      <c r="C287" s="14">
        <v>7</v>
      </c>
      <c r="D287" s="14">
        <v>6</v>
      </c>
      <c r="E287" s="21">
        <v>0</v>
      </c>
    </row>
    <row r="288" spans="1:5" x14ac:dyDescent="0.25">
      <c r="A288" s="179"/>
      <c r="B288" s="13" t="s">
        <v>205</v>
      </c>
      <c r="C288" s="14">
        <v>0</v>
      </c>
      <c r="D288" s="14">
        <v>0</v>
      </c>
      <c r="E288" s="21">
        <v>0</v>
      </c>
    </row>
    <row r="289" spans="1:5" x14ac:dyDescent="0.25">
      <c r="A289" s="20" t="s">
        <v>206</v>
      </c>
      <c r="B289" s="13" t="s">
        <v>207</v>
      </c>
      <c r="C289" s="14">
        <v>10</v>
      </c>
      <c r="D289" s="14">
        <v>15</v>
      </c>
      <c r="E289" s="21">
        <v>1</v>
      </c>
    </row>
    <row r="290" spans="1:5" x14ac:dyDescent="0.25">
      <c r="A290" s="177" t="s">
        <v>208</v>
      </c>
      <c r="B290" s="13" t="s">
        <v>209</v>
      </c>
      <c r="C290" s="14">
        <v>47</v>
      </c>
      <c r="D290" s="14">
        <v>40</v>
      </c>
      <c r="E290" s="21">
        <v>4</v>
      </c>
    </row>
    <row r="291" spans="1:5" x14ac:dyDescent="0.25">
      <c r="A291" s="178"/>
      <c r="B291" s="13" t="s">
        <v>210</v>
      </c>
      <c r="C291" s="14">
        <v>0</v>
      </c>
      <c r="D291" s="14">
        <v>0</v>
      </c>
      <c r="E291" s="21">
        <v>0</v>
      </c>
    </row>
    <row r="292" spans="1:5" x14ac:dyDescent="0.25">
      <c r="A292" s="179"/>
      <c r="B292" s="13" t="s">
        <v>211</v>
      </c>
      <c r="C292" s="14">
        <v>3</v>
      </c>
      <c r="D292" s="14">
        <v>4</v>
      </c>
      <c r="E292" s="21">
        <v>0</v>
      </c>
    </row>
    <row r="293" spans="1:5" x14ac:dyDescent="0.25">
      <c r="A293" s="20" t="s">
        <v>212</v>
      </c>
      <c r="B293" s="13" t="s">
        <v>213</v>
      </c>
      <c r="C293" s="14">
        <v>0</v>
      </c>
      <c r="D293" s="14">
        <v>0</v>
      </c>
      <c r="E293" s="21">
        <v>0</v>
      </c>
    </row>
    <row r="294" spans="1:5" x14ac:dyDescent="0.25">
      <c r="A294" s="177" t="s">
        <v>214</v>
      </c>
      <c r="B294" s="13" t="s">
        <v>205</v>
      </c>
      <c r="C294" s="14">
        <v>0</v>
      </c>
      <c r="D294" s="14">
        <v>0</v>
      </c>
      <c r="E294" s="21">
        <v>0</v>
      </c>
    </row>
    <row r="295" spans="1:5" x14ac:dyDescent="0.25">
      <c r="A295" s="178"/>
      <c r="B295" s="13" t="s">
        <v>215</v>
      </c>
      <c r="C295" s="14">
        <v>6</v>
      </c>
      <c r="D295" s="14">
        <v>6</v>
      </c>
      <c r="E295" s="21">
        <v>0</v>
      </c>
    </row>
    <row r="296" spans="1:5" x14ac:dyDescent="0.25">
      <c r="A296" s="179"/>
      <c r="B296" s="13" t="s">
        <v>216</v>
      </c>
      <c r="C296" s="14">
        <v>0</v>
      </c>
      <c r="D296" s="14">
        <v>0</v>
      </c>
      <c r="E296" s="21">
        <v>0</v>
      </c>
    </row>
    <row r="297" spans="1:5" x14ac:dyDescent="0.25">
      <c r="A297" s="177" t="s">
        <v>217</v>
      </c>
      <c r="B297" s="13" t="s">
        <v>218</v>
      </c>
      <c r="C297" s="14">
        <v>7</v>
      </c>
      <c r="D297" s="14">
        <v>10</v>
      </c>
      <c r="E297" s="21">
        <v>1</v>
      </c>
    </row>
    <row r="298" spans="1:5" x14ac:dyDescent="0.25">
      <c r="A298" s="178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25">
      <c r="A299" s="178"/>
      <c r="B299" s="13" t="s">
        <v>220</v>
      </c>
      <c r="C299" s="14">
        <v>65</v>
      </c>
      <c r="D299" s="14">
        <v>137</v>
      </c>
      <c r="E299" s="21">
        <v>23</v>
      </c>
    </row>
    <row r="300" spans="1:5" x14ac:dyDescent="0.25">
      <c r="A300" s="178"/>
      <c r="B300" s="13" t="s">
        <v>221</v>
      </c>
      <c r="C300" s="14">
        <v>81</v>
      </c>
      <c r="D300" s="14">
        <v>156</v>
      </c>
      <c r="E300" s="21">
        <v>0</v>
      </c>
    </row>
    <row r="301" spans="1:5" x14ac:dyDescent="0.25">
      <c r="A301" s="178"/>
      <c r="B301" s="13" t="s">
        <v>222</v>
      </c>
      <c r="C301" s="14">
        <v>20</v>
      </c>
      <c r="D301" s="14">
        <v>9</v>
      </c>
      <c r="E301" s="21">
        <v>0</v>
      </c>
    </row>
    <row r="302" spans="1:5" x14ac:dyDescent="0.25">
      <c r="A302" s="178"/>
      <c r="B302" s="13" t="s">
        <v>223</v>
      </c>
      <c r="C302" s="14">
        <v>55</v>
      </c>
      <c r="D302" s="14">
        <v>106</v>
      </c>
      <c r="E302" s="21">
        <v>28</v>
      </c>
    </row>
    <row r="303" spans="1:5" x14ac:dyDescent="0.25">
      <c r="A303" s="178"/>
      <c r="B303" s="13" t="s">
        <v>224</v>
      </c>
      <c r="C303" s="14">
        <v>11</v>
      </c>
      <c r="D303" s="14">
        <v>29</v>
      </c>
      <c r="E303" s="21">
        <v>0</v>
      </c>
    </row>
    <row r="304" spans="1:5" x14ac:dyDescent="0.25">
      <c r="A304" s="178"/>
      <c r="B304" s="13" t="s">
        <v>225</v>
      </c>
      <c r="C304" s="14">
        <v>1</v>
      </c>
      <c r="D304" s="14">
        <v>1</v>
      </c>
      <c r="E304" s="21">
        <v>0</v>
      </c>
    </row>
    <row r="305" spans="1:5" x14ac:dyDescent="0.25">
      <c r="A305" s="178"/>
      <c r="B305" s="13" t="s">
        <v>226</v>
      </c>
      <c r="C305" s="14">
        <v>93</v>
      </c>
      <c r="D305" s="14">
        <v>41</v>
      </c>
      <c r="E305" s="21">
        <v>54</v>
      </c>
    </row>
    <row r="306" spans="1:5" x14ac:dyDescent="0.25">
      <c r="A306" s="178"/>
      <c r="B306" s="13" t="s">
        <v>227</v>
      </c>
      <c r="C306" s="14">
        <v>0</v>
      </c>
      <c r="D306" s="14">
        <v>0</v>
      </c>
      <c r="E306" s="21">
        <v>0</v>
      </c>
    </row>
    <row r="307" spans="1:5" x14ac:dyDescent="0.25">
      <c r="A307" s="178"/>
      <c r="B307" s="13" t="s">
        <v>228</v>
      </c>
      <c r="C307" s="14">
        <v>1</v>
      </c>
      <c r="D307" s="14">
        <v>1</v>
      </c>
      <c r="E307" s="21">
        <v>0</v>
      </c>
    </row>
    <row r="308" spans="1:5" x14ac:dyDescent="0.25">
      <c r="A308" s="178"/>
      <c r="B308" s="13" t="s">
        <v>229</v>
      </c>
      <c r="C308" s="14">
        <v>55</v>
      </c>
      <c r="D308" s="14">
        <v>114</v>
      </c>
      <c r="E308" s="21">
        <v>24</v>
      </c>
    </row>
    <row r="309" spans="1:5" x14ac:dyDescent="0.25">
      <c r="A309" s="178"/>
      <c r="B309" s="13" t="s">
        <v>230</v>
      </c>
      <c r="C309" s="14">
        <v>37</v>
      </c>
      <c r="D309" s="14">
        <v>66</v>
      </c>
      <c r="E309" s="21">
        <v>0</v>
      </c>
    </row>
    <row r="310" spans="1:5" x14ac:dyDescent="0.25">
      <c r="A310" s="178"/>
      <c r="B310" s="13" t="s">
        <v>231</v>
      </c>
      <c r="C310" s="14">
        <v>1</v>
      </c>
      <c r="D310" s="14">
        <v>1</v>
      </c>
      <c r="E310" s="21">
        <v>0</v>
      </c>
    </row>
    <row r="311" spans="1:5" x14ac:dyDescent="0.25">
      <c r="A311" s="179"/>
      <c r="B311" s="13" t="s">
        <v>232</v>
      </c>
      <c r="C311" s="14">
        <v>5</v>
      </c>
      <c r="D311" s="14">
        <v>9</v>
      </c>
      <c r="E311" s="21">
        <v>0</v>
      </c>
    </row>
    <row r="312" spans="1:5" x14ac:dyDescent="0.25">
      <c r="A312" s="177" t="s">
        <v>233</v>
      </c>
      <c r="B312" s="13" t="s">
        <v>234</v>
      </c>
      <c r="C312" s="14">
        <v>0</v>
      </c>
      <c r="D312" s="14">
        <v>0</v>
      </c>
      <c r="E312" s="21">
        <v>0</v>
      </c>
    </row>
    <row r="313" spans="1:5" x14ac:dyDescent="0.25">
      <c r="A313" s="178"/>
      <c r="B313" s="13" t="s">
        <v>235</v>
      </c>
      <c r="C313" s="14">
        <v>0</v>
      </c>
      <c r="D313" s="14">
        <v>0</v>
      </c>
      <c r="E313" s="21">
        <v>0</v>
      </c>
    </row>
    <row r="314" spans="1:5" x14ac:dyDescent="0.25">
      <c r="A314" s="178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25">
      <c r="A315" s="178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25">
      <c r="A316" s="178"/>
      <c r="B316" s="13" t="s">
        <v>238</v>
      </c>
      <c r="C316" s="14">
        <v>5</v>
      </c>
      <c r="D316" s="14">
        <v>11</v>
      </c>
      <c r="E316" s="21">
        <v>1</v>
      </c>
    </row>
    <row r="317" spans="1:5" x14ac:dyDescent="0.25">
      <c r="A317" s="178"/>
      <c r="B317" s="13" t="s">
        <v>239</v>
      </c>
      <c r="C317" s="14">
        <v>0</v>
      </c>
      <c r="D317" s="14">
        <v>0</v>
      </c>
      <c r="E317" s="21">
        <v>0</v>
      </c>
    </row>
    <row r="318" spans="1:5" x14ac:dyDescent="0.25">
      <c r="A318" s="178"/>
      <c r="B318" s="13" t="s">
        <v>240</v>
      </c>
      <c r="C318" s="14">
        <v>1</v>
      </c>
      <c r="D318" s="14">
        <v>1</v>
      </c>
      <c r="E318" s="21">
        <v>0</v>
      </c>
    </row>
    <row r="319" spans="1:5" x14ac:dyDescent="0.25">
      <c r="A319" s="178"/>
      <c r="B319" s="13" t="s">
        <v>241</v>
      </c>
      <c r="C319" s="14">
        <v>10</v>
      </c>
      <c r="D319" s="14">
        <v>13</v>
      </c>
      <c r="E319" s="21">
        <v>0</v>
      </c>
    </row>
    <row r="320" spans="1:5" x14ac:dyDescent="0.25">
      <c r="A320" s="178"/>
      <c r="B320" s="13" t="s">
        <v>242</v>
      </c>
      <c r="C320" s="14">
        <v>257</v>
      </c>
      <c r="D320" s="14">
        <v>336</v>
      </c>
      <c r="E320" s="21">
        <v>0</v>
      </c>
    </row>
    <row r="321" spans="1:5" x14ac:dyDescent="0.25">
      <c r="A321" s="178"/>
      <c r="B321" s="13" t="s">
        <v>243</v>
      </c>
      <c r="C321" s="14">
        <v>10</v>
      </c>
      <c r="D321" s="14">
        <v>15</v>
      </c>
      <c r="E321" s="21">
        <v>0</v>
      </c>
    </row>
    <row r="322" spans="1:5" x14ac:dyDescent="0.25">
      <c r="A322" s="178"/>
      <c r="B322" s="13" t="s">
        <v>244</v>
      </c>
      <c r="C322" s="14">
        <v>0</v>
      </c>
      <c r="D322" s="14">
        <v>0</v>
      </c>
      <c r="E322" s="21">
        <v>0</v>
      </c>
    </row>
    <row r="323" spans="1:5" x14ac:dyDescent="0.25">
      <c r="A323" s="178"/>
      <c r="B323" s="13" t="s">
        <v>245</v>
      </c>
      <c r="C323" s="14">
        <v>0</v>
      </c>
      <c r="D323" s="14">
        <v>0</v>
      </c>
      <c r="E323" s="21">
        <v>0</v>
      </c>
    </row>
    <row r="324" spans="1:5" x14ac:dyDescent="0.25">
      <c r="A324" s="178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25">
      <c r="A325" s="178"/>
      <c r="B325" s="13" t="s">
        <v>247</v>
      </c>
      <c r="C325" s="14">
        <v>0</v>
      </c>
      <c r="D325" s="14">
        <v>0</v>
      </c>
      <c r="E325" s="21">
        <v>0</v>
      </c>
    </row>
    <row r="326" spans="1:5" x14ac:dyDescent="0.25">
      <c r="A326" s="178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25">
      <c r="A327" s="178"/>
      <c r="B327" s="13" t="s">
        <v>249</v>
      </c>
      <c r="C327" s="14">
        <v>0</v>
      </c>
      <c r="D327" s="14">
        <v>0</v>
      </c>
      <c r="E327" s="21">
        <v>0</v>
      </c>
    </row>
    <row r="328" spans="1:5" x14ac:dyDescent="0.25">
      <c r="A328" s="178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25">
      <c r="A329" s="178"/>
      <c r="B329" s="13" t="s">
        <v>251</v>
      </c>
      <c r="C329" s="14">
        <v>0</v>
      </c>
      <c r="D329" s="14">
        <v>1</v>
      </c>
      <c r="E329" s="21">
        <v>1</v>
      </c>
    </row>
    <row r="330" spans="1:5" x14ac:dyDescent="0.25">
      <c r="A330" s="178"/>
      <c r="B330" s="13" t="s">
        <v>252</v>
      </c>
      <c r="C330" s="14">
        <v>7</v>
      </c>
      <c r="D330" s="14">
        <v>16</v>
      </c>
      <c r="E330" s="21">
        <v>4</v>
      </c>
    </row>
    <row r="331" spans="1:5" x14ac:dyDescent="0.25">
      <c r="A331" s="178"/>
      <c r="B331" s="13" t="s">
        <v>253</v>
      </c>
      <c r="C331" s="14">
        <v>1</v>
      </c>
      <c r="D331" s="14">
        <v>2</v>
      </c>
      <c r="E331" s="21">
        <v>0</v>
      </c>
    </row>
    <row r="332" spans="1:5" x14ac:dyDescent="0.25">
      <c r="A332" s="178"/>
      <c r="B332" s="13" t="s">
        <v>254</v>
      </c>
      <c r="C332" s="14">
        <v>0</v>
      </c>
      <c r="D332" s="14">
        <v>0</v>
      </c>
      <c r="E332" s="21">
        <v>0</v>
      </c>
    </row>
    <row r="333" spans="1:5" x14ac:dyDescent="0.25">
      <c r="A333" s="178"/>
      <c r="B333" s="13" t="s">
        <v>255</v>
      </c>
      <c r="C333" s="14">
        <v>0</v>
      </c>
      <c r="D333" s="14">
        <v>0</v>
      </c>
      <c r="E333" s="21">
        <v>0</v>
      </c>
    </row>
    <row r="334" spans="1:5" x14ac:dyDescent="0.25">
      <c r="A334" s="178"/>
      <c r="B334" s="13" t="s">
        <v>256</v>
      </c>
      <c r="C334" s="14">
        <v>0</v>
      </c>
      <c r="D334" s="14">
        <v>0</v>
      </c>
      <c r="E334" s="21">
        <v>0</v>
      </c>
    </row>
    <row r="335" spans="1:5" x14ac:dyDescent="0.25">
      <c r="A335" s="178"/>
      <c r="B335" s="13" t="s">
        <v>257</v>
      </c>
      <c r="C335" s="14">
        <v>1</v>
      </c>
      <c r="D335" s="14">
        <v>19</v>
      </c>
      <c r="E335" s="21">
        <v>4</v>
      </c>
    </row>
    <row r="336" spans="1:5" x14ac:dyDescent="0.25">
      <c r="A336" s="178"/>
      <c r="B336" s="13" t="s">
        <v>258</v>
      </c>
      <c r="C336" s="14">
        <v>30</v>
      </c>
      <c r="D336" s="14">
        <v>35</v>
      </c>
      <c r="E336" s="21">
        <v>19</v>
      </c>
    </row>
    <row r="337" spans="1:5" x14ac:dyDescent="0.25">
      <c r="A337" s="178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25">
      <c r="A338" s="178"/>
      <c r="B338" s="13" t="s">
        <v>260</v>
      </c>
      <c r="C338" s="14">
        <v>0</v>
      </c>
      <c r="D338" s="14">
        <v>0</v>
      </c>
      <c r="E338" s="21">
        <v>0</v>
      </c>
    </row>
    <row r="339" spans="1:5" x14ac:dyDescent="0.25">
      <c r="A339" s="178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25">
      <c r="A340" s="178"/>
      <c r="B340" s="13" t="s">
        <v>262</v>
      </c>
      <c r="C340" s="14">
        <v>0</v>
      </c>
      <c r="D340" s="14">
        <v>0</v>
      </c>
      <c r="E340" s="21">
        <v>0</v>
      </c>
    </row>
    <row r="341" spans="1:5" x14ac:dyDescent="0.25">
      <c r="A341" s="178"/>
      <c r="B341" s="13" t="s">
        <v>263</v>
      </c>
      <c r="C341" s="14">
        <v>0</v>
      </c>
      <c r="D341" s="14">
        <v>0</v>
      </c>
      <c r="E341" s="21">
        <v>0</v>
      </c>
    </row>
    <row r="342" spans="1:5" x14ac:dyDescent="0.25">
      <c r="A342" s="178"/>
      <c r="B342" s="13" t="s">
        <v>264</v>
      </c>
      <c r="C342" s="14">
        <v>2</v>
      </c>
      <c r="D342" s="14">
        <v>0</v>
      </c>
      <c r="E342" s="21">
        <v>2</v>
      </c>
    </row>
    <row r="343" spans="1:5" x14ac:dyDescent="0.25">
      <c r="A343" s="178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25">
      <c r="A344" s="179"/>
      <c r="B344" s="13" t="s">
        <v>266</v>
      </c>
      <c r="C344" s="14">
        <v>0</v>
      </c>
      <c r="D344" s="14">
        <v>6</v>
      </c>
      <c r="E344" s="21">
        <v>0</v>
      </c>
    </row>
    <row r="345" spans="1:5" x14ac:dyDescent="0.25">
      <c r="A345" s="177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25">
      <c r="A346" s="178"/>
      <c r="B346" s="13" t="s">
        <v>269</v>
      </c>
      <c r="C346" s="14">
        <v>0</v>
      </c>
      <c r="D346" s="14">
        <v>1</v>
      </c>
      <c r="E346" s="21">
        <v>0</v>
      </c>
    </row>
    <row r="347" spans="1:5" x14ac:dyDescent="0.25">
      <c r="A347" s="178"/>
      <c r="B347" s="13" t="s">
        <v>270</v>
      </c>
      <c r="C347" s="14">
        <v>0</v>
      </c>
      <c r="D347" s="14">
        <v>0</v>
      </c>
      <c r="E347" s="21">
        <v>0</v>
      </c>
    </row>
    <row r="348" spans="1:5" x14ac:dyDescent="0.25">
      <c r="A348" s="178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25">
      <c r="A349" s="178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25">
      <c r="A350" s="178"/>
      <c r="B350" s="13" t="s">
        <v>273</v>
      </c>
      <c r="C350" s="14">
        <v>0</v>
      </c>
      <c r="D350" s="14">
        <v>1</v>
      </c>
      <c r="E350" s="21">
        <v>1</v>
      </c>
    </row>
    <row r="351" spans="1:5" x14ac:dyDescent="0.25">
      <c r="A351" s="178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25">
      <c r="A352" s="178"/>
      <c r="B352" s="13" t="s">
        <v>275</v>
      </c>
      <c r="C352" s="14">
        <v>0</v>
      </c>
      <c r="D352" s="14">
        <v>0</v>
      </c>
      <c r="E352" s="21">
        <v>0</v>
      </c>
    </row>
    <row r="353" spans="1:5" x14ac:dyDescent="0.25">
      <c r="A353" s="178"/>
      <c r="B353" s="13" t="s">
        <v>276</v>
      </c>
      <c r="C353" s="14">
        <v>0</v>
      </c>
      <c r="D353" s="14">
        <v>0</v>
      </c>
      <c r="E353" s="21">
        <v>0</v>
      </c>
    </row>
    <row r="354" spans="1:5" x14ac:dyDescent="0.25">
      <c r="A354" s="178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25">
      <c r="A355" s="179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25">
      <c r="A356" s="177" t="s">
        <v>279</v>
      </c>
      <c r="B356" s="13" t="s">
        <v>280</v>
      </c>
      <c r="C356" s="14">
        <v>8</v>
      </c>
      <c r="D356" s="14">
        <v>5</v>
      </c>
      <c r="E356" s="21">
        <v>0</v>
      </c>
    </row>
    <row r="357" spans="1:5" x14ac:dyDescent="0.25">
      <c r="A357" s="178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25">
      <c r="A358" s="178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25">
      <c r="A359" s="178"/>
      <c r="B359" s="13" t="s">
        <v>283</v>
      </c>
      <c r="C359" s="14">
        <v>0</v>
      </c>
      <c r="D359" s="14">
        <v>1</v>
      </c>
      <c r="E359" s="21">
        <v>1</v>
      </c>
    </row>
    <row r="360" spans="1:5" x14ac:dyDescent="0.25">
      <c r="A360" s="178"/>
      <c r="B360" s="13" t="s">
        <v>284</v>
      </c>
      <c r="C360" s="14">
        <v>0</v>
      </c>
      <c r="D360" s="14">
        <v>0</v>
      </c>
      <c r="E360" s="21">
        <v>0</v>
      </c>
    </row>
    <row r="361" spans="1:5" x14ac:dyDescent="0.25">
      <c r="A361" s="178"/>
      <c r="B361" s="13" t="s">
        <v>285</v>
      </c>
      <c r="C361" s="14">
        <v>0</v>
      </c>
      <c r="D361" s="14">
        <v>0</v>
      </c>
      <c r="E361" s="21">
        <v>0</v>
      </c>
    </row>
    <row r="362" spans="1:5" x14ac:dyDescent="0.25">
      <c r="A362" s="178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25">
      <c r="A363" s="178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25">
      <c r="A364" s="179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25">
      <c r="A365" s="177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25">
      <c r="A366" s="178"/>
      <c r="B366" s="13" t="s">
        <v>291</v>
      </c>
      <c r="C366" s="14">
        <v>0</v>
      </c>
      <c r="D366" s="14">
        <v>0</v>
      </c>
      <c r="E366" s="21">
        <v>0</v>
      </c>
    </row>
    <row r="367" spans="1:5" x14ac:dyDescent="0.25">
      <c r="A367" s="178"/>
      <c r="B367" s="13" t="s">
        <v>292</v>
      </c>
      <c r="C367" s="14">
        <v>0</v>
      </c>
      <c r="D367" s="14">
        <v>0</v>
      </c>
      <c r="E367" s="21">
        <v>0</v>
      </c>
    </row>
    <row r="368" spans="1:5" x14ac:dyDescent="0.25">
      <c r="A368" s="178"/>
      <c r="B368" s="13" t="s">
        <v>293</v>
      </c>
      <c r="C368" s="14">
        <v>0</v>
      </c>
      <c r="D368" s="14">
        <v>0</v>
      </c>
      <c r="E368" s="21">
        <v>0</v>
      </c>
    </row>
    <row r="369" spans="1:5" x14ac:dyDescent="0.25">
      <c r="A369" s="178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25">
      <c r="A370" s="178"/>
      <c r="B370" s="13" t="s">
        <v>294</v>
      </c>
      <c r="C370" s="14">
        <v>12</v>
      </c>
      <c r="D370" s="14">
        <v>24</v>
      </c>
      <c r="E370" s="21">
        <v>0</v>
      </c>
    </row>
    <row r="371" spans="1:5" x14ac:dyDescent="0.25">
      <c r="A371" s="178"/>
      <c r="B371" s="13" t="s">
        <v>295</v>
      </c>
      <c r="C371" s="14">
        <v>1</v>
      </c>
      <c r="D371" s="14">
        <v>0</v>
      </c>
      <c r="E371" s="21">
        <v>0</v>
      </c>
    </row>
    <row r="372" spans="1:5" x14ac:dyDescent="0.25">
      <c r="A372" s="178"/>
      <c r="B372" s="13" t="s">
        <v>296</v>
      </c>
      <c r="C372" s="14">
        <v>3</v>
      </c>
      <c r="D372" s="14">
        <v>1</v>
      </c>
      <c r="E372" s="21">
        <v>0</v>
      </c>
    </row>
    <row r="373" spans="1:5" x14ac:dyDescent="0.25">
      <c r="A373" s="178"/>
      <c r="B373" s="13" t="s">
        <v>297</v>
      </c>
      <c r="C373" s="14">
        <v>5</v>
      </c>
      <c r="D373" s="14">
        <v>7</v>
      </c>
      <c r="E373" s="21">
        <v>0</v>
      </c>
    </row>
    <row r="374" spans="1:5" x14ac:dyDescent="0.25">
      <c r="A374" s="178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25">
      <c r="A375" s="178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25">
      <c r="A376" s="178"/>
      <c r="B376" s="13" t="s">
        <v>300</v>
      </c>
      <c r="C376" s="14">
        <v>0</v>
      </c>
      <c r="D376" s="14">
        <v>0</v>
      </c>
      <c r="E376" s="21">
        <v>0</v>
      </c>
    </row>
    <row r="377" spans="1:5" x14ac:dyDescent="0.25">
      <c r="A377" s="179"/>
      <c r="B377" s="13" t="s">
        <v>301</v>
      </c>
      <c r="C377" s="14">
        <v>45</v>
      </c>
      <c r="D377" s="14">
        <v>65</v>
      </c>
      <c r="E377" s="21">
        <v>0</v>
      </c>
    </row>
  </sheetData>
  <sheetProtection algorithmName="SHA-512" hashValue="prVWIHU4IhU2vsRr+U6oYwkpX0/7Xq3mB1WfVcoE1cEdOCB2usDo9J4n8E6iY2pryHVK+M3ivUqouv4n4zlDPQ==" saltValue="qIZ0o9oMwFTxcNjkJgjE9g==" spinCount="100000" sheet="1" objects="1" scenarios="1"/>
  <mergeCells count="41"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263:A264"/>
    <mergeCell ref="A271:A272"/>
    <mergeCell ref="A151:A152"/>
    <mergeCell ref="A153:A154"/>
    <mergeCell ref="A159:A200"/>
    <mergeCell ref="A201:A242"/>
    <mergeCell ref="A253:A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80" t="s">
        <v>318</v>
      </c>
      <c r="B5" s="181"/>
      <c r="C5" s="23">
        <v>2</v>
      </c>
      <c r="D5" s="23">
        <v>4</v>
      </c>
      <c r="E5" s="24">
        <v>-0.5</v>
      </c>
      <c r="F5" s="23">
        <v>0</v>
      </c>
      <c r="G5" s="23">
        <v>0</v>
      </c>
      <c r="H5" s="23">
        <v>1</v>
      </c>
      <c r="I5" s="23">
        <v>1</v>
      </c>
      <c r="J5" s="23">
        <v>0</v>
      </c>
      <c r="K5" s="23">
        <v>1</v>
      </c>
      <c r="L5" s="23">
        <v>0</v>
      </c>
      <c r="M5" s="23">
        <v>0</v>
      </c>
      <c r="N5" s="23">
        <v>0</v>
      </c>
      <c r="O5" s="23">
        <v>0</v>
      </c>
      <c r="P5" s="25">
        <v>2</v>
      </c>
    </row>
    <row r="6" spans="1:16" x14ac:dyDescent="0.25">
      <c r="A6" s="26" t="s">
        <v>319</v>
      </c>
      <c r="B6" s="26" t="s">
        <v>320</v>
      </c>
      <c r="C6" s="14">
        <v>0</v>
      </c>
      <c r="D6" s="14">
        <v>2</v>
      </c>
      <c r="E6" s="27">
        <v>-1</v>
      </c>
      <c r="F6" s="14">
        <v>0</v>
      </c>
      <c r="G6" s="14">
        <v>0</v>
      </c>
      <c r="H6" s="14">
        <v>1</v>
      </c>
      <c r="I6" s="14">
        <v>0</v>
      </c>
      <c r="J6" s="14">
        <v>0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21">
        <v>0</v>
      </c>
    </row>
    <row r="7" spans="1:16" x14ac:dyDescent="0.25">
      <c r="A7" s="26" t="s">
        <v>321</v>
      </c>
      <c r="B7" s="26" t="s">
        <v>322</v>
      </c>
      <c r="C7" s="14">
        <v>0</v>
      </c>
      <c r="D7" s="14">
        <v>0</v>
      </c>
      <c r="E7" s="27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0</v>
      </c>
    </row>
    <row r="8" spans="1:16" x14ac:dyDescent="0.25">
      <c r="A8" s="26" t="s">
        <v>323</v>
      </c>
      <c r="B8" s="26" t="s">
        <v>324</v>
      </c>
      <c r="C8" s="14">
        <v>2</v>
      </c>
      <c r="D8" s="14">
        <v>1</v>
      </c>
      <c r="E8" s="27">
        <v>1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2</v>
      </c>
    </row>
    <row r="9" spans="1:16" x14ac:dyDescent="0.25">
      <c r="A9" s="26" t="s">
        <v>325</v>
      </c>
      <c r="B9" s="26" t="s">
        <v>326</v>
      </c>
      <c r="C9" s="14">
        <v>0</v>
      </c>
      <c r="D9" s="14">
        <v>1</v>
      </c>
      <c r="E9" s="27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25">
      <c r="A10" s="180" t="s">
        <v>327</v>
      </c>
      <c r="B10" s="181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4">
        <v>0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25">
      <c r="A13" s="180" t="s">
        <v>332</v>
      </c>
      <c r="B13" s="181"/>
      <c r="C13" s="23">
        <v>1730</v>
      </c>
      <c r="D13" s="23">
        <v>1703</v>
      </c>
      <c r="E13" s="24">
        <v>1.5854374633000601E-2</v>
      </c>
      <c r="F13" s="23">
        <v>41</v>
      </c>
      <c r="G13" s="23">
        <v>15</v>
      </c>
      <c r="H13" s="23">
        <v>86</v>
      </c>
      <c r="I13" s="23">
        <v>113</v>
      </c>
      <c r="J13" s="23">
        <v>2</v>
      </c>
      <c r="K13" s="23">
        <v>0</v>
      </c>
      <c r="L13" s="23">
        <v>0</v>
      </c>
      <c r="M13" s="23">
        <v>0</v>
      </c>
      <c r="N13" s="23">
        <v>2</v>
      </c>
      <c r="O13" s="23">
        <v>3</v>
      </c>
      <c r="P13" s="25">
        <v>144</v>
      </c>
    </row>
    <row r="14" spans="1:16" x14ac:dyDescent="0.25">
      <c r="A14" s="26" t="s">
        <v>333</v>
      </c>
      <c r="B14" s="26" t="s">
        <v>334</v>
      </c>
      <c r="C14" s="14">
        <v>1211</v>
      </c>
      <c r="D14" s="14">
        <v>1255</v>
      </c>
      <c r="E14" s="27">
        <v>-3.5059760956175301E-2</v>
      </c>
      <c r="F14" s="14">
        <v>5</v>
      </c>
      <c r="G14" s="14">
        <v>6</v>
      </c>
      <c r="H14" s="14">
        <v>59</v>
      </c>
      <c r="I14" s="14">
        <v>62</v>
      </c>
      <c r="J14" s="14">
        <v>1</v>
      </c>
      <c r="K14" s="14">
        <v>0</v>
      </c>
      <c r="L14" s="14">
        <v>0</v>
      </c>
      <c r="M14" s="14">
        <v>0</v>
      </c>
      <c r="N14" s="14">
        <v>1</v>
      </c>
      <c r="O14" s="14">
        <v>2</v>
      </c>
      <c r="P14" s="21">
        <v>90</v>
      </c>
    </row>
    <row r="15" spans="1:16" x14ac:dyDescent="0.25">
      <c r="A15" s="26" t="s">
        <v>335</v>
      </c>
      <c r="B15" s="26" t="s">
        <v>336</v>
      </c>
      <c r="C15" s="14">
        <v>10</v>
      </c>
      <c r="D15" s="14">
        <v>5</v>
      </c>
      <c r="E15" s="27">
        <v>1</v>
      </c>
      <c r="F15" s="14">
        <v>1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1">
        <v>0</v>
      </c>
    </row>
    <row r="16" spans="1:16" x14ac:dyDescent="0.25">
      <c r="A16" s="26" t="s">
        <v>337</v>
      </c>
      <c r="B16" s="26" t="s">
        <v>338</v>
      </c>
      <c r="C16" s="14">
        <v>305</v>
      </c>
      <c r="D16" s="14">
        <v>294</v>
      </c>
      <c r="E16" s="27">
        <v>3.7414965986394599E-2</v>
      </c>
      <c r="F16" s="14">
        <v>0</v>
      </c>
      <c r="G16" s="14">
        <v>0</v>
      </c>
      <c r="H16" s="14">
        <v>6</v>
      </c>
      <c r="I16" s="14">
        <v>6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1">
        <v>5</v>
      </c>
    </row>
    <row r="17" spans="1:16" ht="33.75" x14ac:dyDescent="0.25">
      <c r="A17" s="26" t="s">
        <v>339</v>
      </c>
      <c r="B17" s="26" t="s">
        <v>340</v>
      </c>
      <c r="C17" s="14">
        <v>202</v>
      </c>
      <c r="D17" s="14">
        <v>149</v>
      </c>
      <c r="E17" s="27">
        <v>0.355704697986577</v>
      </c>
      <c r="F17" s="14">
        <v>35</v>
      </c>
      <c r="G17" s="14">
        <v>9</v>
      </c>
      <c r="H17" s="14">
        <v>20</v>
      </c>
      <c r="I17" s="14">
        <v>45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21">
        <v>49</v>
      </c>
    </row>
    <row r="18" spans="1:16" x14ac:dyDescent="0.25">
      <c r="A18" s="26" t="s">
        <v>341</v>
      </c>
      <c r="B18" s="26" t="s">
        <v>342</v>
      </c>
      <c r="C18" s="14">
        <v>2</v>
      </c>
      <c r="D18" s="14">
        <v>0</v>
      </c>
      <c r="E18" s="27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25">
      <c r="A20" s="180" t="s">
        <v>345</v>
      </c>
      <c r="B20" s="181"/>
      <c r="C20" s="23">
        <v>0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1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4">
        <v>0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4">
        <v>0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21">
        <v>0</v>
      </c>
    </row>
    <row r="23" spans="1:16" x14ac:dyDescent="0.25">
      <c r="A23" s="180" t="s">
        <v>350</v>
      </c>
      <c r="B23" s="181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25">
      <c r="A30" s="180" t="s">
        <v>363</v>
      </c>
      <c r="B30" s="181"/>
      <c r="C30" s="23">
        <v>310</v>
      </c>
      <c r="D30" s="23">
        <v>409</v>
      </c>
      <c r="E30" s="24">
        <v>-0.24205378973105099</v>
      </c>
      <c r="F30" s="23">
        <v>5</v>
      </c>
      <c r="G30" s="23">
        <v>17</v>
      </c>
      <c r="H30" s="23">
        <v>15</v>
      </c>
      <c r="I30" s="23">
        <v>82</v>
      </c>
      <c r="J30" s="23">
        <v>1</v>
      </c>
      <c r="K30" s="23">
        <v>1</v>
      </c>
      <c r="L30" s="23">
        <v>0</v>
      </c>
      <c r="M30" s="23">
        <v>0</v>
      </c>
      <c r="N30" s="23">
        <v>1</v>
      </c>
      <c r="O30" s="23">
        <v>1</v>
      </c>
      <c r="P30" s="25">
        <v>85</v>
      </c>
    </row>
    <row r="31" spans="1:16" x14ac:dyDescent="0.25">
      <c r="A31" s="26" t="s">
        <v>364</v>
      </c>
      <c r="B31" s="26" t="s">
        <v>365</v>
      </c>
      <c r="C31" s="14">
        <v>0</v>
      </c>
      <c r="D31" s="14">
        <v>1</v>
      </c>
      <c r="E31" s="27">
        <v>-1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1">
        <v>0</v>
      </c>
    </row>
    <row r="32" spans="1:16" x14ac:dyDescent="0.25">
      <c r="A32" s="26" t="s">
        <v>366</v>
      </c>
      <c r="B32" s="26" t="s">
        <v>367</v>
      </c>
      <c r="C32" s="14">
        <v>3</v>
      </c>
      <c r="D32" s="14">
        <v>0</v>
      </c>
      <c r="E32" s="2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4">
        <v>224</v>
      </c>
      <c r="D33" s="14">
        <v>297</v>
      </c>
      <c r="E33" s="27">
        <v>-0.245791245791246</v>
      </c>
      <c r="F33" s="14">
        <v>1</v>
      </c>
      <c r="G33" s="14">
        <v>5</v>
      </c>
      <c r="H33" s="14">
        <v>8</v>
      </c>
      <c r="I33" s="14">
        <v>9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21">
        <v>43</v>
      </c>
    </row>
    <row r="34" spans="1:16" x14ac:dyDescent="0.25">
      <c r="A34" s="26" t="s">
        <v>370</v>
      </c>
      <c r="B34" s="26" t="s">
        <v>371</v>
      </c>
      <c r="C34" s="14">
        <v>0</v>
      </c>
      <c r="D34" s="14">
        <v>1</v>
      </c>
      <c r="E34" s="27">
        <v>-1</v>
      </c>
      <c r="F34" s="14">
        <v>0</v>
      </c>
      <c r="G34" s="14">
        <v>2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1">
        <v>2</v>
      </c>
    </row>
    <row r="35" spans="1:16" x14ac:dyDescent="0.25">
      <c r="A35" s="26" t="s">
        <v>372</v>
      </c>
      <c r="B35" s="26" t="s">
        <v>373</v>
      </c>
      <c r="C35" s="14">
        <v>39</v>
      </c>
      <c r="D35" s="14">
        <v>43</v>
      </c>
      <c r="E35" s="27">
        <v>-9.3023255813953501E-2</v>
      </c>
      <c r="F35" s="14">
        <v>0</v>
      </c>
      <c r="G35" s="14">
        <v>3</v>
      </c>
      <c r="H35" s="14">
        <v>2</v>
      </c>
      <c r="I35" s="14">
        <v>4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1">
        <v>10</v>
      </c>
    </row>
    <row r="36" spans="1:16" ht="22.5" x14ac:dyDescent="0.25">
      <c r="A36" s="26" t="s">
        <v>374</v>
      </c>
      <c r="B36" s="26" t="s">
        <v>375</v>
      </c>
      <c r="C36" s="14">
        <v>9</v>
      </c>
      <c r="D36" s="14">
        <v>11</v>
      </c>
      <c r="E36" s="27">
        <v>-0.18181818181818199</v>
      </c>
      <c r="F36" s="14">
        <v>2</v>
      </c>
      <c r="G36" s="14">
        <v>6</v>
      </c>
      <c r="H36" s="14">
        <v>2</v>
      </c>
      <c r="I36" s="14">
        <v>47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1">
        <v>22</v>
      </c>
    </row>
    <row r="37" spans="1:16" ht="22.5" x14ac:dyDescent="0.25">
      <c r="A37" s="26" t="s">
        <v>376</v>
      </c>
      <c r="B37" s="26" t="s">
        <v>377</v>
      </c>
      <c r="C37" s="14">
        <v>2</v>
      </c>
      <c r="D37" s="14">
        <v>0</v>
      </c>
      <c r="E37" s="27">
        <v>0</v>
      </c>
      <c r="F37" s="14">
        <v>0</v>
      </c>
      <c r="G37" s="14">
        <v>0</v>
      </c>
      <c r="H37" s="14">
        <v>0</v>
      </c>
      <c r="I37" s="14">
        <v>11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1">
        <v>3</v>
      </c>
    </row>
    <row r="38" spans="1:16" ht="22.5" x14ac:dyDescent="0.25">
      <c r="A38" s="26" t="s">
        <v>378</v>
      </c>
      <c r="B38" s="26" t="s">
        <v>379</v>
      </c>
      <c r="C38" s="14">
        <v>4</v>
      </c>
      <c r="D38" s="14">
        <v>8</v>
      </c>
      <c r="E38" s="27">
        <v>-0.5</v>
      </c>
      <c r="F38" s="14">
        <v>1</v>
      </c>
      <c r="G38" s="14">
        <v>0</v>
      </c>
      <c r="H38" s="14">
        <v>1</v>
      </c>
      <c r="I38" s="14">
        <v>8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1">
        <v>2</v>
      </c>
    </row>
    <row r="39" spans="1:16" ht="33.75" x14ac:dyDescent="0.25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4">
        <v>0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4">
        <v>29</v>
      </c>
      <c r="D41" s="14">
        <v>48</v>
      </c>
      <c r="E41" s="27">
        <v>-0.39583333333333298</v>
      </c>
      <c r="F41" s="14">
        <v>1</v>
      </c>
      <c r="G41" s="14">
        <v>1</v>
      </c>
      <c r="H41" s="14">
        <v>2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1">
        <v>3</v>
      </c>
    </row>
    <row r="42" spans="1:16" x14ac:dyDescent="0.25">
      <c r="A42" s="180" t="s">
        <v>386</v>
      </c>
      <c r="B42" s="181"/>
      <c r="C42" s="23">
        <v>201</v>
      </c>
      <c r="D42" s="23">
        <v>199</v>
      </c>
      <c r="E42" s="24">
        <v>1.00502512562814E-2</v>
      </c>
      <c r="F42" s="23">
        <v>57</v>
      </c>
      <c r="G42" s="23">
        <v>18</v>
      </c>
      <c r="H42" s="23">
        <v>80</v>
      </c>
      <c r="I42" s="23">
        <v>24</v>
      </c>
      <c r="J42" s="23">
        <v>1</v>
      </c>
      <c r="K42" s="23">
        <v>0</v>
      </c>
      <c r="L42" s="23">
        <v>0</v>
      </c>
      <c r="M42" s="23">
        <v>0</v>
      </c>
      <c r="N42" s="23">
        <v>2</v>
      </c>
      <c r="O42" s="23">
        <v>1</v>
      </c>
      <c r="P42" s="25">
        <v>58</v>
      </c>
    </row>
    <row r="43" spans="1:16" x14ac:dyDescent="0.25">
      <c r="A43" s="26" t="s">
        <v>387</v>
      </c>
      <c r="B43" s="26" t="s">
        <v>388</v>
      </c>
      <c r="C43" s="14">
        <v>3</v>
      </c>
      <c r="D43" s="14">
        <v>7</v>
      </c>
      <c r="E43" s="27">
        <v>-0.57142857142857095</v>
      </c>
      <c r="F43" s="14">
        <v>0</v>
      </c>
      <c r="G43" s="14">
        <v>0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4">
        <v>196</v>
      </c>
      <c r="D44" s="14">
        <v>189</v>
      </c>
      <c r="E44" s="27">
        <v>3.7037037037037E-2</v>
      </c>
      <c r="F44" s="14">
        <v>57</v>
      </c>
      <c r="G44" s="14">
        <v>18</v>
      </c>
      <c r="H44" s="14">
        <v>78</v>
      </c>
      <c r="I44" s="14">
        <v>24</v>
      </c>
      <c r="J44" s="14">
        <v>1</v>
      </c>
      <c r="K44" s="14">
        <v>0</v>
      </c>
      <c r="L44" s="14">
        <v>0</v>
      </c>
      <c r="M44" s="14">
        <v>0</v>
      </c>
      <c r="N44" s="14">
        <v>1</v>
      </c>
      <c r="O44" s="14">
        <v>1</v>
      </c>
      <c r="P44" s="21">
        <v>58</v>
      </c>
    </row>
    <row r="45" spans="1:16" x14ac:dyDescent="0.25">
      <c r="A45" s="26" t="s">
        <v>391</v>
      </c>
      <c r="B45" s="26" t="s">
        <v>392</v>
      </c>
      <c r="C45" s="14">
        <v>0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4">
        <v>0</v>
      </c>
      <c r="D46" s="14">
        <v>0</v>
      </c>
      <c r="E46" s="2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0</v>
      </c>
    </row>
    <row r="47" spans="1:16" ht="22.5" x14ac:dyDescent="0.25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4">
        <v>2</v>
      </c>
      <c r="D48" s="14">
        <v>3</v>
      </c>
      <c r="E48" s="27">
        <v>-0.33333333333333298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4">
        <v>0</v>
      </c>
      <c r="D49" s="14">
        <v>0</v>
      </c>
      <c r="E49" s="2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0</v>
      </c>
    </row>
    <row r="50" spans="1:16" x14ac:dyDescent="0.25">
      <c r="A50" s="180" t="s">
        <v>401</v>
      </c>
      <c r="B50" s="181"/>
      <c r="C50" s="23">
        <v>61</v>
      </c>
      <c r="D50" s="23">
        <v>88</v>
      </c>
      <c r="E50" s="24">
        <v>-0.30681818181818199</v>
      </c>
      <c r="F50" s="23">
        <v>1</v>
      </c>
      <c r="G50" s="23">
        <v>1</v>
      </c>
      <c r="H50" s="23">
        <v>22</v>
      </c>
      <c r="I50" s="23">
        <v>14</v>
      </c>
      <c r="J50" s="23">
        <v>4</v>
      </c>
      <c r="K50" s="23">
        <v>2</v>
      </c>
      <c r="L50" s="23">
        <v>0</v>
      </c>
      <c r="M50" s="23">
        <v>0</v>
      </c>
      <c r="N50" s="23">
        <v>1</v>
      </c>
      <c r="O50" s="23">
        <v>0</v>
      </c>
      <c r="P50" s="25">
        <v>12</v>
      </c>
    </row>
    <row r="51" spans="1:16" x14ac:dyDescent="0.25">
      <c r="A51" s="26" t="s">
        <v>402</v>
      </c>
      <c r="B51" s="26" t="s">
        <v>403</v>
      </c>
      <c r="C51" s="14">
        <v>23</v>
      </c>
      <c r="D51" s="14">
        <v>24</v>
      </c>
      <c r="E51" s="27">
        <v>-4.1666666666666699E-2</v>
      </c>
      <c r="F51" s="14">
        <v>1</v>
      </c>
      <c r="G51" s="14">
        <v>0</v>
      </c>
      <c r="H51" s="14">
        <v>6</v>
      </c>
      <c r="I51" s="14">
        <v>5</v>
      </c>
      <c r="J51" s="14">
        <v>2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1">
        <v>2</v>
      </c>
    </row>
    <row r="52" spans="1:16" x14ac:dyDescent="0.25">
      <c r="A52" s="26" t="s">
        <v>404</v>
      </c>
      <c r="B52" s="26" t="s">
        <v>405</v>
      </c>
      <c r="C52" s="14">
        <v>0</v>
      </c>
      <c r="D52" s="14">
        <v>1</v>
      </c>
      <c r="E52" s="27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1">
        <v>1</v>
      </c>
    </row>
    <row r="53" spans="1:16" x14ac:dyDescent="0.25">
      <c r="A53" s="26" t="s">
        <v>406</v>
      </c>
      <c r="B53" s="26" t="s">
        <v>407</v>
      </c>
      <c r="C53" s="14">
        <v>14</v>
      </c>
      <c r="D53" s="14">
        <v>31</v>
      </c>
      <c r="E53" s="27">
        <v>-0.54838709677419395</v>
      </c>
      <c r="F53" s="14">
        <v>0</v>
      </c>
      <c r="G53" s="14">
        <v>1</v>
      </c>
      <c r="H53" s="14">
        <v>5</v>
      </c>
      <c r="I53" s="14">
        <v>4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1">
        <v>1</v>
      </c>
    </row>
    <row r="54" spans="1:16" ht="22.5" x14ac:dyDescent="0.25">
      <c r="A54" s="26" t="s">
        <v>408</v>
      </c>
      <c r="B54" s="26" t="s">
        <v>409</v>
      </c>
      <c r="C54" s="14">
        <v>0</v>
      </c>
      <c r="D54" s="14">
        <v>1</v>
      </c>
      <c r="E54" s="27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1">
        <v>0</v>
      </c>
    </row>
    <row r="55" spans="1:16" x14ac:dyDescent="0.25">
      <c r="A55" s="26" t="s">
        <v>410</v>
      </c>
      <c r="B55" s="26" t="s">
        <v>411</v>
      </c>
      <c r="C55" s="14">
        <v>0</v>
      </c>
      <c r="D55" s="14">
        <v>0</v>
      </c>
      <c r="E55" s="2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4">
        <v>8</v>
      </c>
      <c r="D56" s="14">
        <v>6</v>
      </c>
      <c r="E56" s="27">
        <v>0.33333333333333298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1">
        <v>1</v>
      </c>
    </row>
    <row r="57" spans="1:16" ht="22.5" x14ac:dyDescent="0.25">
      <c r="A57" s="26" t="s">
        <v>414</v>
      </c>
      <c r="B57" s="26" t="s">
        <v>415</v>
      </c>
      <c r="C57" s="14">
        <v>7</v>
      </c>
      <c r="D57" s="14">
        <v>5</v>
      </c>
      <c r="E57" s="27">
        <v>0.4</v>
      </c>
      <c r="F57" s="14">
        <v>0</v>
      </c>
      <c r="G57" s="14">
        <v>0</v>
      </c>
      <c r="H57" s="14">
        <v>4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3</v>
      </c>
    </row>
    <row r="58" spans="1:16" ht="22.5" x14ac:dyDescent="0.25">
      <c r="A58" s="26" t="s">
        <v>416</v>
      </c>
      <c r="B58" s="26" t="s">
        <v>417</v>
      </c>
      <c r="C58" s="14">
        <v>0</v>
      </c>
      <c r="D58" s="14">
        <v>0</v>
      </c>
      <c r="E58" s="27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4">
        <v>0</v>
      </c>
      <c r="D59" s="14">
        <v>0</v>
      </c>
      <c r="E59" s="27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4">
        <v>2</v>
      </c>
      <c r="D60" s="14">
        <v>3</v>
      </c>
      <c r="E60" s="27">
        <v>-0.33333333333333298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1">
        <v>0</v>
      </c>
    </row>
    <row r="61" spans="1:16" ht="33.75" x14ac:dyDescent="0.25">
      <c r="A61" s="26" t="s">
        <v>422</v>
      </c>
      <c r="B61" s="26" t="s">
        <v>423</v>
      </c>
      <c r="C61" s="14">
        <v>1</v>
      </c>
      <c r="D61" s="14">
        <v>5</v>
      </c>
      <c r="E61" s="27">
        <v>-0.8</v>
      </c>
      <c r="F61" s="14">
        <v>0</v>
      </c>
      <c r="G61" s="14">
        <v>0</v>
      </c>
      <c r="H61" s="14">
        <v>4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1">
        <v>1</v>
      </c>
    </row>
    <row r="62" spans="1:16" x14ac:dyDescent="0.25">
      <c r="A62" s="26" t="s">
        <v>424</v>
      </c>
      <c r="B62" s="26" t="s">
        <v>425</v>
      </c>
      <c r="C62" s="14">
        <v>3</v>
      </c>
      <c r="D62" s="14">
        <v>6</v>
      </c>
      <c r="E62" s="27">
        <v>-0.5</v>
      </c>
      <c r="F62" s="14">
        <v>0</v>
      </c>
      <c r="G62" s="14">
        <v>0</v>
      </c>
      <c r="H62" s="14">
        <v>2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1">
        <v>2</v>
      </c>
    </row>
    <row r="63" spans="1:16" ht="22.5" x14ac:dyDescent="0.25">
      <c r="A63" s="26" t="s">
        <v>426</v>
      </c>
      <c r="B63" s="26" t="s">
        <v>427</v>
      </c>
      <c r="C63" s="14">
        <v>1</v>
      </c>
      <c r="D63" s="14">
        <v>6</v>
      </c>
      <c r="E63" s="27">
        <v>-0.83333333333333304</v>
      </c>
      <c r="F63" s="14">
        <v>0</v>
      </c>
      <c r="G63" s="14">
        <v>0</v>
      </c>
      <c r="H63" s="14">
        <v>0</v>
      </c>
      <c r="I63" s="14">
        <v>0</v>
      </c>
      <c r="J63" s="14">
        <v>2</v>
      </c>
      <c r="K63" s="14">
        <v>2</v>
      </c>
      <c r="L63" s="14">
        <v>0</v>
      </c>
      <c r="M63" s="14">
        <v>0</v>
      </c>
      <c r="N63" s="14">
        <v>1</v>
      </c>
      <c r="O63" s="14">
        <v>0</v>
      </c>
      <c r="P63" s="21">
        <v>0</v>
      </c>
    </row>
    <row r="64" spans="1:16" ht="22.5" x14ac:dyDescent="0.25">
      <c r="A64" s="26" t="s">
        <v>428</v>
      </c>
      <c r="B64" s="26" t="s">
        <v>429</v>
      </c>
      <c r="C64" s="14">
        <v>2</v>
      </c>
      <c r="D64" s="14">
        <v>0</v>
      </c>
      <c r="E64" s="27">
        <v>0</v>
      </c>
      <c r="F64" s="14">
        <v>0</v>
      </c>
      <c r="G64" s="14">
        <v>0</v>
      </c>
      <c r="H64" s="14">
        <v>0</v>
      </c>
      <c r="I64" s="14">
        <v>1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1">
        <v>1</v>
      </c>
    </row>
    <row r="65" spans="1:16" ht="33.75" x14ac:dyDescent="0.25">
      <c r="A65" s="26" t="s">
        <v>430</v>
      </c>
      <c r="B65" s="26" t="s">
        <v>431</v>
      </c>
      <c r="C65" s="14">
        <v>0</v>
      </c>
      <c r="D65" s="14">
        <v>0</v>
      </c>
      <c r="E65" s="27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4">
        <v>0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4">
        <v>0</v>
      </c>
      <c r="D67" s="14">
        <v>0</v>
      </c>
      <c r="E67" s="27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1">
        <v>0</v>
      </c>
    </row>
    <row r="68" spans="1:16" ht="33.75" x14ac:dyDescent="0.25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4">
        <v>0</v>
      </c>
      <c r="D69" s="14">
        <v>0</v>
      </c>
      <c r="E69" s="27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4">
        <v>0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25">
      <c r="A72" s="180" t="s">
        <v>444</v>
      </c>
      <c r="B72" s="181"/>
      <c r="C72" s="23">
        <v>0</v>
      </c>
      <c r="D72" s="23">
        <v>0</v>
      </c>
      <c r="E72" s="24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1</v>
      </c>
    </row>
    <row r="73" spans="1:16" x14ac:dyDescent="0.25">
      <c r="A73" s="26" t="s">
        <v>445</v>
      </c>
      <c r="B73" s="26" t="s">
        <v>446</v>
      </c>
      <c r="C73" s="14">
        <v>0</v>
      </c>
      <c r="D73" s="14">
        <v>0</v>
      </c>
      <c r="E73" s="27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1">
        <v>1</v>
      </c>
    </row>
    <row r="74" spans="1:16" x14ac:dyDescent="0.25">
      <c r="A74" s="180" t="s">
        <v>447</v>
      </c>
      <c r="B74" s="181"/>
      <c r="C74" s="23">
        <v>28</v>
      </c>
      <c r="D74" s="23">
        <v>17</v>
      </c>
      <c r="E74" s="24">
        <v>0.64705882352941202</v>
      </c>
      <c r="F74" s="23">
        <v>0</v>
      </c>
      <c r="G74" s="23">
        <v>1</v>
      </c>
      <c r="H74" s="23">
        <v>2</v>
      </c>
      <c r="I74" s="23">
        <v>1</v>
      </c>
      <c r="J74" s="23">
        <v>0</v>
      </c>
      <c r="K74" s="23">
        <v>0</v>
      </c>
      <c r="L74" s="23">
        <v>0</v>
      </c>
      <c r="M74" s="23">
        <v>0</v>
      </c>
      <c r="N74" s="23">
        <v>2</v>
      </c>
      <c r="O74" s="23">
        <v>0</v>
      </c>
      <c r="P74" s="25">
        <v>1</v>
      </c>
    </row>
    <row r="75" spans="1:16" x14ac:dyDescent="0.25">
      <c r="A75" s="26" t="s">
        <v>448</v>
      </c>
      <c r="B75" s="26" t="s">
        <v>449</v>
      </c>
      <c r="C75" s="14">
        <v>5</v>
      </c>
      <c r="D75" s="14">
        <v>6</v>
      </c>
      <c r="E75" s="27">
        <v>-0.16666666666666699</v>
      </c>
      <c r="F75" s="14">
        <v>0</v>
      </c>
      <c r="G75" s="14">
        <v>1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1">
        <v>1</v>
      </c>
    </row>
    <row r="76" spans="1:16" ht="33.75" x14ac:dyDescent="0.25">
      <c r="A76" s="26" t="s">
        <v>450</v>
      </c>
      <c r="B76" s="26" t="s">
        <v>451</v>
      </c>
      <c r="C76" s="14">
        <v>2</v>
      </c>
      <c r="D76" s="14">
        <v>1</v>
      </c>
      <c r="E76" s="27">
        <v>1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4">
        <v>11</v>
      </c>
      <c r="D77" s="14">
        <v>1</v>
      </c>
      <c r="E77" s="27">
        <v>10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1">
        <v>0</v>
      </c>
    </row>
    <row r="78" spans="1:16" x14ac:dyDescent="0.25">
      <c r="A78" s="26" t="s">
        <v>454</v>
      </c>
      <c r="B78" s="26" t="s">
        <v>455</v>
      </c>
      <c r="C78" s="14">
        <v>0</v>
      </c>
      <c r="D78" s="14">
        <v>4</v>
      </c>
      <c r="E78" s="27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4">
        <v>7</v>
      </c>
      <c r="D79" s="14">
        <v>2</v>
      </c>
      <c r="E79" s="27">
        <v>2.5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1">
        <v>0</v>
      </c>
    </row>
    <row r="80" spans="1:16" ht="33.75" x14ac:dyDescent="0.25">
      <c r="A80" s="26" t="s">
        <v>458</v>
      </c>
      <c r="B80" s="26" t="s">
        <v>459</v>
      </c>
      <c r="C80" s="14">
        <v>1</v>
      </c>
      <c r="D80" s="14">
        <v>2</v>
      </c>
      <c r="E80" s="27">
        <v>-0.5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4">
        <v>2</v>
      </c>
      <c r="D81" s="14">
        <v>1</v>
      </c>
      <c r="E81" s="27">
        <v>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25">
      <c r="A82" s="180" t="s">
        <v>462</v>
      </c>
      <c r="B82" s="181"/>
      <c r="C82" s="23">
        <v>38</v>
      </c>
      <c r="D82" s="23">
        <v>29</v>
      </c>
      <c r="E82" s="24">
        <v>0.31034482758620702</v>
      </c>
      <c r="F82" s="23">
        <v>0</v>
      </c>
      <c r="G82" s="23">
        <v>4</v>
      </c>
      <c r="H82" s="23">
        <v>0</v>
      </c>
      <c r="I82" s="23">
        <v>1</v>
      </c>
      <c r="J82" s="23">
        <v>0</v>
      </c>
      <c r="K82" s="23">
        <v>0</v>
      </c>
      <c r="L82" s="23">
        <v>0</v>
      </c>
      <c r="M82" s="23">
        <v>0</v>
      </c>
      <c r="N82" s="23">
        <v>1</v>
      </c>
      <c r="O82" s="23">
        <v>0</v>
      </c>
      <c r="P82" s="25">
        <v>17</v>
      </c>
    </row>
    <row r="83" spans="1:16" x14ac:dyDescent="0.25">
      <c r="A83" s="26" t="s">
        <v>463</v>
      </c>
      <c r="B83" s="26" t="s">
        <v>464</v>
      </c>
      <c r="C83" s="14">
        <v>8</v>
      </c>
      <c r="D83" s="14">
        <v>6</v>
      </c>
      <c r="E83" s="27">
        <v>0.33333333333333298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4">
        <v>30</v>
      </c>
      <c r="D84" s="14">
        <v>23</v>
      </c>
      <c r="E84" s="27">
        <v>0.30434782608695599</v>
      </c>
      <c r="F84" s="14">
        <v>0</v>
      </c>
      <c r="G84" s="14">
        <v>4</v>
      </c>
      <c r="H84" s="14">
        <v>0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1">
        <v>17</v>
      </c>
    </row>
    <row r="85" spans="1:16" x14ac:dyDescent="0.25">
      <c r="A85" s="180" t="s">
        <v>467</v>
      </c>
      <c r="B85" s="181"/>
      <c r="C85" s="23">
        <v>66</v>
      </c>
      <c r="D85" s="23">
        <v>97</v>
      </c>
      <c r="E85" s="24">
        <v>-0.31958762886597902</v>
      </c>
      <c r="F85" s="23">
        <v>1</v>
      </c>
      <c r="G85" s="23">
        <v>1</v>
      </c>
      <c r="H85" s="23">
        <v>17</v>
      </c>
      <c r="I85" s="23">
        <v>10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5">
        <v>11</v>
      </c>
    </row>
    <row r="86" spans="1:16" x14ac:dyDescent="0.25">
      <c r="A86" s="26" t="s">
        <v>468</v>
      </c>
      <c r="B86" s="26" t="s">
        <v>469</v>
      </c>
      <c r="C86" s="14">
        <v>0</v>
      </c>
      <c r="D86" s="14">
        <v>2</v>
      </c>
      <c r="E86" s="27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4">
        <v>0</v>
      </c>
      <c r="D88" s="14">
        <v>0</v>
      </c>
      <c r="E88" s="2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4">
        <v>6</v>
      </c>
      <c r="D89" s="14">
        <v>15</v>
      </c>
      <c r="E89" s="27">
        <v>-0.6</v>
      </c>
      <c r="F89" s="14">
        <v>0</v>
      </c>
      <c r="G89" s="14">
        <v>0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4">
        <v>0</v>
      </c>
      <c r="D90" s="14">
        <v>1</v>
      </c>
      <c r="E90" s="27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4">
        <v>7</v>
      </c>
      <c r="D91" s="14">
        <v>10</v>
      </c>
      <c r="E91" s="27">
        <v>-0.3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1">
        <v>0</v>
      </c>
    </row>
    <row r="92" spans="1:16" x14ac:dyDescent="0.25">
      <c r="A92" s="26" t="s">
        <v>480</v>
      </c>
      <c r="B92" s="26" t="s">
        <v>481</v>
      </c>
      <c r="C92" s="14">
        <v>15</v>
      </c>
      <c r="D92" s="14">
        <v>16</v>
      </c>
      <c r="E92" s="27">
        <v>-6.25E-2</v>
      </c>
      <c r="F92" s="14">
        <v>0</v>
      </c>
      <c r="G92" s="14">
        <v>1</v>
      </c>
      <c r="H92" s="14">
        <v>4</v>
      </c>
      <c r="I92" s="14">
        <v>8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1">
        <v>4</v>
      </c>
    </row>
    <row r="93" spans="1:16" x14ac:dyDescent="0.25">
      <c r="A93" s="26" t="s">
        <v>482</v>
      </c>
      <c r="B93" s="26" t="s">
        <v>483</v>
      </c>
      <c r="C93" s="14">
        <v>2</v>
      </c>
      <c r="D93" s="14">
        <v>0</v>
      </c>
      <c r="E93" s="27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0</v>
      </c>
    </row>
    <row r="94" spans="1:16" x14ac:dyDescent="0.25">
      <c r="A94" s="26" t="s">
        <v>484</v>
      </c>
      <c r="B94" s="26" t="s">
        <v>485</v>
      </c>
      <c r="C94" s="14">
        <v>36</v>
      </c>
      <c r="D94" s="14">
        <v>53</v>
      </c>
      <c r="E94" s="27">
        <v>-0.320754716981132</v>
      </c>
      <c r="F94" s="14">
        <v>1</v>
      </c>
      <c r="G94" s="14">
        <v>0</v>
      </c>
      <c r="H94" s="14">
        <v>13</v>
      </c>
      <c r="I94" s="14">
        <v>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7</v>
      </c>
    </row>
    <row r="95" spans="1:16" ht="22.5" x14ac:dyDescent="0.25">
      <c r="A95" s="26" t="s">
        <v>486</v>
      </c>
      <c r="B95" s="26" t="s">
        <v>487</v>
      </c>
      <c r="C95" s="14">
        <v>0</v>
      </c>
      <c r="D95" s="14">
        <v>0</v>
      </c>
      <c r="E95" s="2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4">
        <v>0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25">
      <c r="A97" s="180" t="s">
        <v>490</v>
      </c>
      <c r="B97" s="181"/>
      <c r="C97" s="23">
        <v>1608</v>
      </c>
      <c r="D97" s="23">
        <v>1553</v>
      </c>
      <c r="E97" s="24">
        <v>3.5415325177076601E-2</v>
      </c>
      <c r="F97" s="23">
        <v>5</v>
      </c>
      <c r="G97" s="23">
        <v>11</v>
      </c>
      <c r="H97" s="23">
        <v>187</v>
      </c>
      <c r="I97" s="23">
        <v>102</v>
      </c>
      <c r="J97" s="23">
        <v>0</v>
      </c>
      <c r="K97" s="23">
        <v>0</v>
      </c>
      <c r="L97" s="23">
        <v>0</v>
      </c>
      <c r="M97" s="23">
        <v>0</v>
      </c>
      <c r="N97" s="23">
        <v>7</v>
      </c>
      <c r="O97" s="23">
        <v>7</v>
      </c>
      <c r="P97" s="25">
        <v>129</v>
      </c>
    </row>
    <row r="98" spans="1:16" x14ac:dyDescent="0.25">
      <c r="A98" s="26" t="s">
        <v>491</v>
      </c>
      <c r="B98" s="26" t="s">
        <v>492</v>
      </c>
      <c r="C98" s="14">
        <v>256</v>
      </c>
      <c r="D98" s="14">
        <v>236</v>
      </c>
      <c r="E98" s="27">
        <v>8.4745762711864403E-2</v>
      </c>
      <c r="F98" s="14">
        <v>2</v>
      </c>
      <c r="G98" s="14">
        <v>4</v>
      </c>
      <c r="H98" s="14">
        <v>16</v>
      </c>
      <c r="I98" s="14">
        <v>16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1">
        <v>24</v>
      </c>
    </row>
    <row r="99" spans="1:16" x14ac:dyDescent="0.25">
      <c r="A99" s="26" t="s">
        <v>493</v>
      </c>
      <c r="B99" s="26" t="s">
        <v>494</v>
      </c>
      <c r="C99" s="14">
        <v>105</v>
      </c>
      <c r="D99" s="14">
        <v>122</v>
      </c>
      <c r="E99" s="27">
        <v>-0.13934426229508201</v>
      </c>
      <c r="F99" s="14">
        <v>1</v>
      </c>
      <c r="G99" s="14">
        <v>2</v>
      </c>
      <c r="H99" s="14">
        <v>28</v>
      </c>
      <c r="I99" s="14">
        <v>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1">
        <v>10</v>
      </c>
    </row>
    <row r="100" spans="1:16" ht="33.75" x14ac:dyDescent="0.25">
      <c r="A100" s="26" t="s">
        <v>495</v>
      </c>
      <c r="B100" s="26" t="s">
        <v>496</v>
      </c>
      <c r="C100" s="14">
        <v>5</v>
      </c>
      <c r="D100" s="14">
        <v>4</v>
      </c>
      <c r="E100" s="27">
        <v>0.25</v>
      </c>
      <c r="F100" s="14">
        <v>0</v>
      </c>
      <c r="G100" s="14">
        <v>0</v>
      </c>
      <c r="H100" s="14">
        <v>0</v>
      </c>
      <c r="I100" s="14">
        <v>10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1">
        <v>7</v>
      </c>
    </row>
    <row r="101" spans="1:16" ht="22.5" x14ac:dyDescent="0.25">
      <c r="A101" s="26" t="s">
        <v>497</v>
      </c>
      <c r="B101" s="26" t="s">
        <v>498</v>
      </c>
      <c r="C101" s="14">
        <v>50</v>
      </c>
      <c r="D101" s="14">
        <v>44</v>
      </c>
      <c r="E101" s="27">
        <v>0.13636363636363599</v>
      </c>
      <c r="F101" s="14">
        <v>0</v>
      </c>
      <c r="G101" s="14">
        <v>1</v>
      </c>
      <c r="H101" s="14">
        <v>15</v>
      </c>
      <c r="I101" s="14">
        <v>15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7</v>
      </c>
      <c r="P101" s="21">
        <v>20</v>
      </c>
    </row>
    <row r="102" spans="1:16" x14ac:dyDescent="0.25">
      <c r="A102" s="26" t="s">
        <v>499</v>
      </c>
      <c r="B102" s="26" t="s">
        <v>500</v>
      </c>
      <c r="C102" s="14">
        <v>5</v>
      </c>
      <c r="D102" s="14">
        <v>8</v>
      </c>
      <c r="E102" s="27">
        <v>-0.375</v>
      </c>
      <c r="F102" s="14">
        <v>0</v>
      </c>
      <c r="G102" s="14">
        <v>0</v>
      </c>
      <c r="H102" s="14">
        <v>4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1">
        <v>1</v>
      </c>
    </row>
    <row r="103" spans="1:16" ht="22.5" x14ac:dyDescent="0.25">
      <c r="A103" s="26" t="s">
        <v>501</v>
      </c>
      <c r="B103" s="26" t="s">
        <v>502</v>
      </c>
      <c r="C103" s="14">
        <v>8</v>
      </c>
      <c r="D103" s="14">
        <v>24</v>
      </c>
      <c r="E103" s="27">
        <v>-0.66666666666666696</v>
      </c>
      <c r="F103" s="14">
        <v>1</v>
      </c>
      <c r="G103" s="14">
        <v>0</v>
      </c>
      <c r="H103" s="14">
        <v>1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1">
        <v>1</v>
      </c>
    </row>
    <row r="104" spans="1:16" x14ac:dyDescent="0.25">
      <c r="A104" s="26" t="s">
        <v>503</v>
      </c>
      <c r="B104" s="26" t="s">
        <v>504</v>
      </c>
      <c r="C104" s="14">
        <v>12</v>
      </c>
      <c r="D104" s="14">
        <v>51</v>
      </c>
      <c r="E104" s="27">
        <v>-0.76470588235294101</v>
      </c>
      <c r="F104" s="14">
        <v>0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1">
        <v>1</v>
      </c>
    </row>
    <row r="105" spans="1:16" x14ac:dyDescent="0.25">
      <c r="A105" s="26" t="s">
        <v>505</v>
      </c>
      <c r="B105" s="26" t="s">
        <v>506</v>
      </c>
      <c r="C105" s="14">
        <v>774</v>
      </c>
      <c r="D105" s="14">
        <v>693</v>
      </c>
      <c r="E105" s="27">
        <v>0.11688311688311701</v>
      </c>
      <c r="F105" s="14">
        <v>1</v>
      </c>
      <c r="G105" s="14">
        <v>2</v>
      </c>
      <c r="H105" s="14">
        <v>87</v>
      </c>
      <c r="I105" s="14">
        <v>22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1">
        <v>40</v>
      </c>
    </row>
    <row r="106" spans="1:16" ht="22.5" x14ac:dyDescent="0.25">
      <c r="A106" s="26" t="s">
        <v>507</v>
      </c>
      <c r="B106" s="26" t="s">
        <v>508</v>
      </c>
      <c r="C106" s="14">
        <v>93</v>
      </c>
      <c r="D106" s="14">
        <v>92</v>
      </c>
      <c r="E106" s="27">
        <v>1.0869565217391301E-2</v>
      </c>
      <c r="F106" s="14">
        <v>0</v>
      </c>
      <c r="G106" s="14">
        <v>0</v>
      </c>
      <c r="H106" s="14">
        <v>6</v>
      </c>
      <c r="I106" s="14">
        <v>9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1">
        <v>6</v>
      </c>
    </row>
    <row r="107" spans="1:16" ht="22.5" x14ac:dyDescent="0.25">
      <c r="A107" s="26" t="s">
        <v>509</v>
      </c>
      <c r="B107" s="26" t="s">
        <v>510</v>
      </c>
      <c r="C107" s="14">
        <v>7</v>
      </c>
      <c r="D107" s="14">
        <v>4</v>
      </c>
      <c r="E107" s="27">
        <v>0.75</v>
      </c>
      <c r="F107" s="14">
        <v>0</v>
      </c>
      <c r="G107" s="14">
        <v>0</v>
      </c>
      <c r="H107" s="14">
        <v>1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1">
        <v>0</v>
      </c>
    </row>
    <row r="108" spans="1:16" x14ac:dyDescent="0.25">
      <c r="A108" s="26" t="s">
        <v>511</v>
      </c>
      <c r="B108" s="26" t="s">
        <v>512</v>
      </c>
      <c r="C108" s="14">
        <v>2</v>
      </c>
      <c r="D108" s="14">
        <v>3</v>
      </c>
      <c r="E108" s="27">
        <v>-0.33333333333333298</v>
      </c>
      <c r="F108" s="14">
        <v>0</v>
      </c>
      <c r="G108" s="14">
        <v>0</v>
      </c>
      <c r="H108" s="14">
        <v>5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1">
        <v>1</v>
      </c>
    </row>
    <row r="109" spans="1:16" x14ac:dyDescent="0.25">
      <c r="A109" s="26" t="s">
        <v>513</v>
      </c>
      <c r="B109" s="26" t="s">
        <v>514</v>
      </c>
      <c r="C109" s="14">
        <v>5</v>
      </c>
      <c r="D109" s="14">
        <v>0</v>
      </c>
      <c r="E109" s="27">
        <v>0</v>
      </c>
      <c r="F109" s="14">
        <v>0</v>
      </c>
      <c r="G109" s="14">
        <v>0</v>
      </c>
      <c r="H109" s="14">
        <v>0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1">
        <v>1</v>
      </c>
    </row>
    <row r="110" spans="1:16" ht="22.5" x14ac:dyDescent="0.25">
      <c r="A110" s="26" t="s">
        <v>515</v>
      </c>
      <c r="B110" s="26" t="s">
        <v>516</v>
      </c>
      <c r="C110" s="14">
        <v>3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3</v>
      </c>
      <c r="O110" s="14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4">
        <v>255</v>
      </c>
      <c r="D111" s="14">
        <v>259</v>
      </c>
      <c r="E111" s="27">
        <v>-1.5444015444015399E-2</v>
      </c>
      <c r="F111" s="14">
        <v>0</v>
      </c>
      <c r="G111" s="14">
        <v>2</v>
      </c>
      <c r="H111" s="14">
        <v>23</v>
      </c>
      <c r="I111" s="14">
        <v>15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1">
        <v>13</v>
      </c>
    </row>
    <row r="112" spans="1:16" ht="22.5" x14ac:dyDescent="0.25">
      <c r="A112" s="26" t="s">
        <v>519</v>
      </c>
      <c r="B112" s="26" t="s">
        <v>520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4">
        <v>0</v>
      </c>
      <c r="D113" s="14">
        <v>0</v>
      </c>
      <c r="E113" s="27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4">
        <v>10</v>
      </c>
      <c r="D114" s="14">
        <v>4</v>
      </c>
      <c r="E114" s="27">
        <v>1.5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1</v>
      </c>
      <c r="O114" s="14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4">
        <v>1</v>
      </c>
      <c r="D115" s="14">
        <v>0</v>
      </c>
      <c r="E115" s="27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0</v>
      </c>
    </row>
    <row r="116" spans="1:16" ht="22.5" x14ac:dyDescent="0.25">
      <c r="A116" s="26" t="s">
        <v>527</v>
      </c>
      <c r="B116" s="26" t="s">
        <v>528</v>
      </c>
      <c r="C116" s="14">
        <v>9</v>
      </c>
      <c r="D116" s="14">
        <v>3</v>
      </c>
      <c r="E116" s="27">
        <v>2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0</v>
      </c>
    </row>
    <row r="117" spans="1:16" ht="22.5" x14ac:dyDescent="0.25">
      <c r="A117" s="26" t="s">
        <v>529</v>
      </c>
      <c r="B117" s="26" t="s">
        <v>530</v>
      </c>
      <c r="C117" s="14">
        <v>0</v>
      </c>
      <c r="D117" s="14">
        <v>0</v>
      </c>
      <c r="E117" s="27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4">
        <v>0</v>
      </c>
      <c r="D118" s="14">
        <v>0</v>
      </c>
      <c r="E118" s="27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4">
        <v>0</v>
      </c>
      <c r="D119" s="14">
        <v>0</v>
      </c>
      <c r="E119" s="2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4">
        <v>0</v>
      </c>
      <c r="D120" s="14">
        <v>4</v>
      </c>
      <c r="E120" s="27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4">
        <v>1</v>
      </c>
      <c r="D121" s="14">
        <v>0</v>
      </c>
      <c r="E121" s="27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2</v>
      </c>
    </row>
    <row r="122" spans="1:16" x14ac:dyDescent="0.25">
      <c r="A122" s="26" t="s">
        <v>539</v>
      </c>
      <c r="B122" s="26" t="s">
        <v>540</v>
      </c>
      <c r="C122" s="14">
        <v>0</v>
      </c>
      <c r="D122" s="14">
        <v>0</v>
      </c>
      <c r="E122" s="27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1</v>
      </c>
    </row>
    <row r="123" spans="1:16" x14ac:dyDescent="0.25">
      <c r="A123" s="26" t="s">
        <v>541</v>
      </c>
      <c r="B123" s="26" t="s">
        <v>542</v>
      </c>
      <c r="C123" s="14">
        <v>1</v>
      </c>
      <c r="D123" s="14">
        <v>1</v>
      </c>
      <c r="E123" s="27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4">
        <v>0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4">
        <v>6</v>
      </c>
      <c r="D126" s="14">
        <v>1</v>
      </c>
      <c r="E126" s="27">
        <v>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0</v>
      </c>
    </row>
    <row r="127" spans="1:16" ht="22.5" x14ac:dyDescent="0.25">
      <c r="A127" s="26" t="s">
        <v>549</v>
      </c>
      <c r="B127" s="26" t="s">
        <v>550</v>
      </c>
      <c r="C127" s="14">
        <v>0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4">
        <v>0</v>
      </c>
      <c r="D128" s="14">
        <v>0</v>
      </c>
      <c r="E128" s="27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0</v>
      </c>
    </row>
    <row r="129" spans="1:16" ht="22.5" x14ac:dyDescent="0.25">
      <c r="A129" s="26" t="s">
        <v>553</v>
      </c>
      <c r="B129" s="26" t="s">
        <v>554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1</v>
      </c>
    </row>
    <row r="130" spans="1:16" ht="22.5" x14ac:dyDescent="0.25">
      <c r="A130" s="26" t="s">
        <v>555</v>
      </c>
      <c r="B130" s="26" t="s">
        <v>556</v>
      </c>
      <c r="C130" s="14">
        <v>0</v>
      </c>
      <c r="D130" s="14">
        <v>0</v>
      </c>
      <c r="E130" s="2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25">
      <c r="A131" s="180" t="s">
        <v>557</v>
      </c>
      <c r="B131" s="181"/>
      <c r="C131" s="23">
        <v>1</v>
      </c>
      <c r="D131" s="23">
        <v>1</v>
      </c>
      <c r="E131" s="24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5">
        <v>0</v>
      </c>
    </row>
    <row r="132" spans="1:16" x14ac:dyDescent="0.25">
      <c r="A132" s="26" t="s">
        <v>558</v>
      </c>
      <c r="B132" s="26" t="s">
        <v>559</v>
      </c>
      <c r="C132" s="14">
        <v>0</v>
      </c>
      <c r="D132" s="14">
        <v>0</v>
      </c>
      <c r="E132" s="27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1">
        <v>0</v>
      </c>
    </row>
    <row r="133" spans="1:16" x14ac:dyDescent="0.25">
      <c r="A133" s="26" t="s">
        <v>560</v>
      </c>
      <c r="B133" s="26" t="s">
        <v>561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4">
        <v>1</v>
      </c>
      <c r="D134" s="14">
        <v>1</v>
      </c>
      <c r="E134" s="27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0</v>
      </c>
    </row>
    <row r="135" spans="1:16" x14ac:dyDescent="0.25">
      <c r="A135" s="26" t="s">
        <v>564</v>
      </c>
      <c r="B135" s="26" t="s">
        <v>565</v>
      </c>
      <c r="C135" s="14">
        <v>0</v>
      </c>
      <c r="D135" s="14">
        <v>0</v>
      </c>
      <c r="E135" s="27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25">
      <c r="A137" s="180" t="s">
        <v>568</v>
      </c>
      <c r="B137" s="181"/>
      <c r="C137" s="23">
        <v>10</v>
      </c>
      <c r="D137" s="23">
        <v>7</v>
      </c>
      <c r="E137" s="24">
        <v>0.42857142857142799</v>
      </c>
      <c r="F137" s="23">
        <v>0</v>
      </c>
      <c r="G137" s="23">
        <v>0</v>
      </c>
      <c r="H137" s="23">
        <v>1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5">
        <v>1</v>
      </c>
    </row>
    <row r="138" spans="1:16" ht="22.5" x14ac:dyDescent="0.25">
      <c r="A138" s="26" t="s">
        <v>569</v>
      </c>
      <c r="B138" s="26" t="s">
        <v>570</v>
      </c>
      <c r="C138" s="14">
        <v>2</v>
      </c>
      <c r="D138" s="14">
        <v>2</v>
      </c>
      <c r="E138" s="27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4">
        <v>2</v>
      </c>
      <c r="D139" s="14">
        <v>0</v>
      </c>
      <c r="E139" s="27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4">
        <v>0</v>
      </c>
      <c r="D140" s="14">
        <v>2</v>
      </c>
      <c r="E140" s="27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4">
        <v>2</v>
      </c>
      <c r="D142" s="14">
        <v>2</v>
      </c>
      <c r="E142" s="27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1">
        <v>0</v>
      </c>
    </row>
    <row r="143" spans="1:16" ht="22.5" x14ac:dyDescent="0.25">
      <c r="A143" s="26" t="s">
        <v>579</v>
      </c>
      <c r="B143" s="26" t="s">
        <v>580</v>
      </c>
      <c r="C143" s="14">
        <v>4</v>
      </c>
      <c r="D143" s="14">
        <v>1</v>
      </c>
      <c r="E143" s="27">
        <v>3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1</v>
      </c>
    </row>
    <row r="144" spans="1:16" x14ac:dyDescent="0.25">
      <c r="A144" s="180" t="s">
        <v>581</v>
      </c>
      <c r="B144" s="181"/>
      <c r="C144" s="23">
        <v>2</v>
      </c>
      <c r="D144" s="23">
        <v>0</v>
      </c>
      <c r="E144" s="24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4">
        <v>0</v>
      </c>
      <c r="D145" s="14">
        <v>0</v>
      </c>
      <c r="E145" s="27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4">
        <v>2</v>
      </c>
      <c r="D146" s="14">
        <v>0</v>
      </c>
      <c r="E146" s="27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0</v>
      </c>
    </row>
    <row r="147" spans="1:16" x14ac:dyDescent="0.25">
      <c r="A147" s="180" t="s">
        <v>586</v>
      </c>
      <c r="B147" s="181"/>
      <c r="C147" s="23">
        <v>29</v>
      </c>
      <c r="D147" s="23">
        <v>31</v>
      </c>
      <c r="E147" s="24">
        <v>-6.4516129032258104E-2</v>
      </c>
      <c r="F147" s="23">
        <v>1</v>
      </c>
      <c r="G147" s="23">
        <v>2</v>
      </c>
      <c r="H147" s="23">
        <v>9</v>
      </c>
      <c r="I147" s="23">
        <v>5</v>
      </c>
      <c r="J147" s="23">
        <v>0</v>
      </c>
      <c r="K147" s="23">
        <v>0</v>
      </c>
      <c r="L147" s="23">
        <v>0</v>
      </c>
      <c r="M147" s="23">
        <v>0</v>
      </c>
      <c r="N147" s="23">
        <v>8</v>
      </c>
      <c r="O147" s="23">
        <v>0</v>
      </c>
      <c r="P147" s="25">
        <v>8</v>
      </c>
    </row>
    <row r="148" spans="1:16" ht="22.5" x14ac:dyDescent="0.25">
      <c r="A148" s="26" t="s">
        <v>587</v>
      </c>
      <c r="B148" s="26" t="s">
        <v>588</v>
      </c>
      <c r="C148" s="14">
        <v>0</v>
      </c>
      <c r="D148" s="14">
        <v>0</v>
      </c>
      <c r="E148" s="27">
        <v>0</v>
      </c>
      <c r="F148" s="14">
        <v>0</v>
      </c>
      <c r="G148" s="14">
        <v>0</v>
      </c>
      <c r="H148" s="14">
        <v>1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1">
        <v>0</v>
      </c>
    </row>
    <row r="149" spans="1:16" x14ac:dyDescent="0.25">
      <c r="A149" s="26" t="s">
        <v>589</v>
      </c>
      <c r="B149" s="26" t="s">
        <v>590</v>
      </c>
      <c r="C149" s="14">
        <v>0</v>
      </c>
      <c r="D149" s="14">
        <v>0</v>
      </c>
      <c r="E149" s="27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4">
        <v>0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4">
        <v>0</v>
      </c>
      <c r="D151" s="14">
        <v>2</v>
      </c>
      <c r="E151" s="27">
        <v>-1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1">
        <v>1</v>
      </c>
    </row>
    <row r="152" spans="1:16" ht="33.75" x14ac:dyDescent="0.25">
      <c r="A152" s="26" t="s">
        <v>595</v>
      </c>
      <c r="B152" s="26" t="s">
        <v>596</v>
      </c>
      <c r="C152" s="14">
        <v>0</v>
      </c>
      <c r="D152" s="14">
        <v>0</v>
      </c>
      <c r="E152" s="27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4">
        <v>0</v>
      </c>
      <c r="D153" s="14">
        <v>1</v>
      </c>
      <c r="E153" s="27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4">
        <v>14</v>
      </c>
      <c r="D154" s="14">
        <v>11</v>
      </c>
      <c r="E154" s="27">
        <v>0.27272727272727298</v>
      </c>
      <c r="F154" s="14">
        <v>0</v>
      </c>
      <c r="G154" s="14">
        <v>1</v>
      </c>
      <c r="H154" s="14">
        <v>6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7</v>
      </c>
      <c r="O154" s="14">
        <v>0</v>
      </c>
      <c r="P154" s="21">
        <v>6</v>
      </c>
    </row>
    <row r="155" spans="1:16" ht="22.5" x14ac:dyDescent="0.25">
      <c r="A155" s="26" t="s">
        <v>601</v>
      </c>
      <c r="B155" s="26" t="s">
        <v>602</v>
      </c>
      <c r="C155" s="14">
        <v>15</v>
      </c>
      <c r="D155" s="14">
        <v>17</v>
      </c>
      <c r="E155" s="27">
        <v>-0.11764705882352899</v>
      </c>
      <c r="F155" s="14">
        <v>1</v>
      </c>
      <c r="G155" s="14">
        <v>1</v>
      </c>
      <c r="H155" s="14">
        <v>2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1">
        <v>1</v>
      </c>
    </row>
    <row r="156" spans="1:16" x14ac:dyDescent="0.25">
      <c r="A156" s="180" t="s">
        <v>603</v>
      </c>
      <c r="B156" s="181"/>
      <c r="C156" s="23">
        <v>11</v>
      </c>
      <c r="D156" s="23">
        <v>27</v>
      </c>
      <c r="E156" s="24">
        <v>-0.592592592592593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5">
        <v>0</v>
      </c>
    </row>
    <row r="157" spans="1:16" ht="22.5" x14ac:dyDescent="0.25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4">
        <v>0</v>
      </c>
      <c r="D158" s="14">
        <v>0</v>
      </c>
      <c r="E158" s="2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4">
        <v>0</v>
      </c>
      <c r="D160" s="14">
        <v>0</v>
      </c>
      <c r="E160" s="2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4">
        <v>4</v>
      </c>
      <c r="D161" s="14">
        <v>9</v>
      </c>
      <c r="E161" s="27">
        <v>-0.55555555555555503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1">
        <v>0</v>
      </c>
    </row>
    <row r="162" spans="1:16" x14ac:dyDescent="0.25">
      <c r="A162" s="26" t="s">
        <v>614</v>
      </c>
      <c r="B162" s="26" t="s">
        <v>615</v>
      </c>
      <c r="C162" s="14">
        <v>1</v>
      </c>
      <c r="D162" s="14">
        <v>9</v>
      </c>
      <c r="E162" s="27">
        <v>-0.88888888888888895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1">
        <v>0</v>
      </c>
    </row>
    <row r="163" spans="1:16" ht="22.5" x14ac:dyDescent="0.25">
      <c r="A163" s="26" t="s">
        <v>616</v>
      </c>
      <c r="B163" s="26" t="s">
        <v>617</v>
      </c>
      <c r="C163" s="14">
        <v>1</v>
      </c>
      <c r="D163" s="14">
        <v>3</v>
      </c>
      <c r="E163" s="27">
        <v>-0.66666666666666696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4">
        <v>1</v>
      </c>
      <c r="D164" s="14">
        <v>4</v>
      </c>
      <c r="E164" s="27">
        <v>-0.75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4">
        <v>4</v>
      </c>
      <c r="D165" s="14">
        <v>2</v>
      </c>
      <c r="E165" s="27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0</v>
      </c>
    </row>
    <row r="166" spans="1:16" x14ac:dyDescent="0.25">
      <c r="A166" s="180" t="s">
        <v>622</v>
      </c>
      <c r="B166" s="181"/>
      <c r="C166" s="23">
        <v>109</v>
      </c>
      <c r="D166" s="23">
        <v>119</v>
      </c>
      <c r="E166" s="24">
        <v>-8.40336134453782E-2</v>
      </c>
      <c r="F166" s="23">
        <v>1</v>
      </c>
      <c r="G166" s="23">
        <v>1</v>
      </c>
      <c r="H166" s="23">
        <v>30</v>
      </c>
      <c r="I166" s="23">
        <v>23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21</v>
      </c>
      <c r="P166" s="25">
        <v>21</v>
      </c>
    </row>
    <row r="167" spans="1:16" ht="22.5" x14ac:dyDescent="0.25">
      <c r="A167" s="26" t="s">
        <v>623</v>
      </c>
      <c r="B167" s="26" t="s">
        <v>624</v>
      </c>
      <c r="C167" s="14">
        <v>62</v>
      </c>
      <c r="D167" s="14">
        <v>80</v>
      </c>
      <c r="E167" s="27">
        <v>-0.22500000000000001</v>
      </c>
      <c r="F167" s="14">
        <v>0</v>
      </c>
      <c r="G167" s="14">
        <v>0</v>
      </c>
      <c r="H167" s="14">
        <v>8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4">
        <v>0</v>
      </c>
      <c r="D168" s="14">
        <v>0</v>
      </c>
      <c r="E168" s="2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4">
        <v>0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4">
        <v>0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4">
        <v>2</v>
      </c>
      <c r="D171" s="14">
        <v>1</v>
      </c>
      <c r="E171" s="27">
        <v>1</v>
      </c>
      <c r="F171" s="14">
        <v>0</v>
      </c>
      <c r="G171" s="14">
        <v>0</v>
      </c>
      <c r="H171" s="14">
        <v>2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4">
        <v>17</v>
      </c>
      <c r="D173" s="14">
        <v>22</v>
      </c>
      <c r="E173" s="27">
        <v>-0.22727272727272699</v>
      </c>
      <c r="F173" s="14">
        <v>0</v>
      </c>
      <c r="G173" s="14">
        <v>0</v>
      </c>
      <c r="H173" s="14">
        <v>14</v>
      </c>
      <c r="I173" s="14">
        <v>8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12</v>
      </c>
      <c r="P173" s="21">
        <v>10</v>
      </c>
    </row>
    <row r="174" spans="1:16" ht="22.5" x14ac:dyDescent="0.25">
      <c r="A174" s="26" t="s">
        <v>637</v>
      </c>
      <c r="B174" s="26" t="s">
        <v>638</v>
      </c>
      <c r="C174" s="14">
        <v>24</v>
      </c>
      <c r="D174" s="14">
        <v>14</v>
      </c>
      <c r="E174" s="27">
        <v>0.71428571428571397</v>
      </c>
      <c r="F174" s="14">
        <v>1</v>
      </c>
      <c r="G174" s="14">
        <v>1</v>
      </c>
      <c r="H174" s="14">
        <v>4</v>
      </c>
      <c r="I174" s="14">
        <v>12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8</v>
      </c>
      <c r="P174" s="21">
        <v>10</v>
      </c>
    </row>
    <row r="175" spans="1:16" x14ac:dyDescent="0.25">
      <c r="A175" s="26" t="s">
        <v>639</v>
      </c>
      <c r="B175" s="26" t="s">
        <v>640</v>
      </c>
      <c r="C175" s="14">
        <v>2</v>
      </c>
      <c r="D175" s="14">
        <v>2</v>
      </c>
      <c r="E175" s="27">
        <v>0</v>
      </c>
      <c r="F175" s="14">
        <v>0</v>
      </c>
      <c r="G175" s="14">
        <v>0</v>
      </c>
      <c r="H175" s="14">
        <v>2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1">
        <v>1</v>
      </c>
    </row>
    <row r="176" spans="1:16" ht="22.5" x14ac:dyDescent="0.25">
      <c r="A176" s="26" t="s">
        <v>641</v>
      </c>
      <c r="B176" s="26" t="s">
        <v>642</v>
      </c>
      <c r="C176" s="14">
        <v>2</v>
      </c>
      <c r="D176" s="14">
        <v>0</v>
      </c>
      <c r="E176" s="27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25">
      <c r="A178" s="180" t="s">
        <v>645</v>
      </c>
      <c r="B178" s="181"/>
      <c r="C178" s="23">
        <v>154</v>
      </c>
      <c r="D178" s="23">
        <v>160</v>
      </c>
      <c r="E178" s="24">
        <v>-3.7499999999999999E-2</v>
      </c>
      <c r="F178" s="23">
        <v>253</v>
      </c>
      <c r="G178" s="23">
        <v>229</v>
      </c>
      <c r="H178" s="23">
        <v>33</v>
      </c>
      <c r="I178" s="23">
        <v>31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5">
        <v>272</v>
      </c>
    </row>
    <row r="179" spans="1:16" ht="22.5" x14ac:dyDescent="0.25">
      <c r="A179" s="26" t="s">
        <v>646</v>
      </c>
      <c r="B179" s="26" t="s">
        <v>647</v>
      </c>
      <c r="C179" s="14">
        <v>1</v>
      </c>
      <c r="D179" s="14">
        <v>3</v>
      </c>
      <c r="E179" s="27">
        <v>-0.66666666666666696</v>
      </c>
      <c r="F179" s="14">
        <v>3</v>
      </c>
      <c r="G179" s="14">
        <v>2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1">
        <v>2</v>
      </c>
    </row>
    <row r="180" spans="1:16" ht="22.5" x14ac:dyDescent="0.25">
      <c r="A180" s="26" t="s">
        <v>648</v>
      </c>
      <c r="B180" s="26" t="s">
        <v>649</v>
      </c>
      <c r="C180" s="14">
        <v>90</v>
      </c>
      <c r="D180" s="14">
        <v>99</v>
      </c>
      <c r="E180" s="27">
        <v>-9.0909090909090898E-2</v>
      </c>
      <c r="F180" s="14">
        <v>133</v>
      </c>
      <c r="G180" s="14">
        <v>118</v>
      </c>
      <c r="H180" s="14">
        <v>19</v>
      </c>
      <c r="I180" s="14">
        <v>14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1">
        <v>140</v>
      </c>
    </row>
    <row r="181" spans="1:16" x14ac:dyDescent="0.25">
      <c r="A181" s="26" t="s">
        <v>650</v>
      </c>
      <c r="B181" s="26" t="s">
        <v>651</v>
      </c>
      <c r="C181" s="14">
        <v>26</v>
      </c>
      <c r="D181" s="14">
        <v>11</v>
      </c>
      <c r="E181" s="27">
        <v>1.36363636363636</v>
      </c>
      <c r="F181" s="14">
        <v>9</v>
      </c>
      <c r="G181" s="14">
        <v>9</v>
      </c>
      <c r="H181" s="14">
        <v>1</v>
      </c>
      <c r="I181" s="14">
        <v>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1">
        <v>15</v>
      </c>
    </row>
    <row r="182" spans="1:16" ht="22.5" x14ac:dyDescent="0.25">
      <c r="A182" s="26" t="s">
        <v>652</v>
      </c>
      <c r="B182" s="26" t="s">
        <v>653</v>
      </c>
      <c r="C182" s="14">
        <v>2</v>
      </c>
      <c r="D182" s="14">
        <v>2</v>
      </c>
      <c r="E182" s="27">
        <v>0</v>
      </c>
      <c r="F182" s="14">
        <v>0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0</v>
      </c>
    </row>
    <row r="183" spans="1:16" ht="22.5" x14ac:dyDescent="0.25">
      <c r="A183" s="26" t="s">
        <v>654</v>
      </c>
      <c r="B183" s="26" t="s">
        <v>655</v>
      </c>
      <c r="C183" s="14">
        <v>2</v>
      </c>
      <c r="D183" s="14">
        <v>6</v>
      </c>
      <c r="E183" s="27">
        <v>-0.66666666666666696</v>
      </c>
      <c r="F183" s="14">
        <v>6</v>
      </c>
      <c r="G183" s="14">
        <v>6</v>
      </c>
      <c r="H183" s="14">
        <v>2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9</v>
      </c>
    </row>
    <row r="184" spans="1:16" ht="22.5" x14ac:dyDescent="0.25">
      <c r="A184" s="26" t="s">
        <v>656</v>
      </c>
      <c r="B184" s="26" t="s">
        <v>657</v>
      </c>
      <c r="C184" s="14">
        <v>27</v>
      </c>
      <c r="D184" s="14">
        <v>34</v>
      </c>
      <c r="E184" s="27">
        <v>-0.20588235294117599</v>
      </c>
      <c r="F184" s="14">
        <v>102</v>
      </c>
      <c r="G184" s="14">
        <v>94</v>
      </c>
      <c r="H184" s="14">
        <v>8</v>
      </c>
      <c r="I184" s="14">
        <v>6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1">
        <v>106</v>
      </c>
    </row>
    <row r="185" spans="1:16" ht="22.5" x14ac:dyDescent="0.25">
      <c r="A185" s="26" t="s">
        <v>658</v>
      </c>
      <c r="B185" s="26" t="s">
        <v>659</v>
      </c>
      <c r="C185" s="14">
        <v>6</v>
      </c>
      <c r="D185" s="14">
        <v>5</v>
      </c>
      <c r="E185" s="27">
        <v>0.2</v>
      </c>
      <c r="F185" s="14">
        <v>0</v>
      </c>
      <c r="G185" s="14">
        <v>0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0</v>
      </c>
    </row>
    <row r="186" spans="1:16" x14ac:dyDescent="0.25">
      <c r="A186" s="180" t="s">
        <v>660</v>
      </c>
      <c r="B186" s="181"/>
      <c r="C186" s="23">
        <v>94</v>
      </c>
      <c r="D186" s="23">
        <v>86</v>
      </c>
      <c r="E186" s="24">
        <v>9.3023255813953501E-2</v>
      </c>
      <c r="F186" s="23">
        <v>3</v>
      </c>
      <c r="G186" s="23">
        <v>3</v>
      </c>
      <c r="H186" s="23">
        <v>10</v>
      </c>
      <c r="I186" s="23">
        <v>9</v>
      </c>
      <c r="J186" s="23">
        <v>0</v>
      </c>
      <c r="K186" s="23">
        <v>0</v>
      </c>
      <c r="L186" s="23">
        <v>0</v>
      </c>
      <c r="M186" s="23">
        <v>0</v>
      </c>
      <c r="N186" s="23">
        <v>4</v>
      </c>
      <c r="O186" s="23">
        <v>0</v>
      </c>
      <c r="P186" s="25">
        <v>9</v>
      </c>
    </row>
    <row r="187" spans="1:16" x14ac:dyDescent="0.25">
      <c r="A187" s="26" t="s">
        <v>661</v>
      </c>
      <c r="B187" s="26" t="s">
        <v>662</v>
      </c>
      <c r="C187" s="14">
        <v>3</v>
      </c>
      <c r="D187" s="14">
        <v>4</v>
      </c>
      <c r="E187" s="27">
        <v>-0.25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1</v>
      </c>
    </row>
    <row r="188" spans="1:16" ht="22.5" x14ac:dyDescent="0.25">
      <c r="A188" s="26" t="s">
        <v>663</v>
      </c>
      <c r="B188" s="26" t="s">
        <v>664</v>
      </c>
      <c r="C188" s="14">
        <v>0</v>
      </c>
      <c r="D188" s="14">
        <v>0</v>
      </c>
      <c r="E188" s="2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4">
        <v>22</v>
      </c>
      <c r="D189" s="14">
        <v>40</v>
      </c>
      <c r="E189" s="27">
        <v>-0.45</v>
      </c>
      <c r="F189" s="14">
        <v>2</v>
      </c>
      <c r="G189" s="14">
        <v>1</v>
      </c>
      <c r="H189" s="14">
        <v>6</v>
      </c>
      <c r="I189" s="14">
        <v>5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1">
        <v>4</v>
      </c>
    </row>
    <row r="190" spans="1:16" ht="22.5" x14ac:dyDescent="0.25">
      <c r="A190" s="26" t="s">
        <v>667</v>
      </c>
      <c r="B190" s="26" t="s">
        <v>668</v>
      </c>
      <c r="C190" s="14">
        <v>0</v>
      </c>
      <c r="D190" s="14">
        <v>0</v>
      </c>
      <c r="E190" s="27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0</v>
      </c>
    </row>
    <row r="191" spans="1:16" ht="33.75" x14ac:dyDescent="0.25">
      <c r="A191" s="26" t="s">
        <v>669</v>
      </c>
      <c r="B191" s="26" t="s">
        <v>670</v>
      </c>
      <c r="C191" s="14">
        <v>5</v>
      </c>
      <c r="D191" s="14">
        <v>5</v>
      </c>
      <c r="E191" s="27">
        <v>0</v>
      </c>
      <c r="F191" s="14">
        <v>0</v>
      </c>
      <c r="G191" s="14">
        <v>1</v>
      </c>
      <c r="H191" s="14">
        <v>1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1">
        <v>2</v>
      </c>
    </row>
    <row r="192" spans="1:16" ht="22.5" x14ac:dyDescent="0.25">
      <c r="A192" s="26" t="s">
        <v>671</v>
      </c>
      <c r="B192" s="26" t="s">
        <v>672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4">
        <v>7</v>
      </c>
      <c r="D193" s="14">
        <v>6</v>
      </c>
      <c r="E193" s="27">
        <v>0.16666666666666699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1">
        <v>1</v>
      </c>
    </row>
    <row r="194" spans="1:16" x14ac:dyDescent="0.25">
      <c r="A194" s="26" t="s">
        <v>675</v>
      </c>
      <c r="B194" s="26" t="s">
        <v>676</v>
      </c>
      <c r="C194" s="14">
        <v>2</v>
      </c>
      <c r="D194" s="14">
        <v>0</v>
      </c>
      <c r="E194" s="27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1">
        <v>0</v>
      </c>
    </row>
    <row r="195" spans="1:16" ht="22.5" x14ac:dyDescent="0.25">
      <c r="A195" s="26" t="s">
        <v>677</v>
      </c>
      <c r="B195" s="26" t="s">
        <v>678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4">
        <v>0</v>
      </c>
      <c r="D196" s="14">
        <v>1</v>
      </c>
      <c r="E196" s="27">
        <v>-1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0</v>
      </c>
    </row>
    <row r="197" spans="1:16" x14ac:dyDescent="0.25">
      <c r="A197" s="26" t="s">
        <v>681</v>
      </c>
      <c r="B197" s="26" t="s">
        <v>682</v>
      </c>
      <c r="C197" s="14">
        <v>55</v>
      </c>
      <c r="D197" s="14">
        <v>26</v>
      </c>
      <c r="E197" s="27">
        <v>1.1153846153846201</v>
      </c>
      <c r="F197" s="14">
        <v>0</v>
      </c>
      <c r="G197" s="14">
        <v>0</v>
      </c>
      <c r="H197" s="14">
        <v>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4">
        <v>0</v>
      </c>
      <c r="D198" s="14">
        <v>2</v>
      </c>
      <c r="E198" s="27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4">
        <v>0</v>
      </c>
      <c r="D199" s="14">
        <v>2</v>
      </c>
      <c r="E199" s="27">
        <v>-1</v>
      </c>
      <c r="F199" s="14">
        <v>1</v>
      </c>
      <c r="G199" s="14">
        <v>1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1</v>
      </c>
    </row>
    <row r="200" spans="1:16" ht="22.5" x14ac:dyDescent="0.25">
      <c r="A200" s="26" t="s">
        <v>687</v>
      </c>
      <c r="B200" s="26" t="s">
        <v>688</v>
      </c>
      <c r="C200" s="14">
        <v>0</v>
      </c>
      <c r="D200" s="14">
        <v>0</v>
      </c>
      <c r="E200" s="2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0</v>
      </c>
    </row>
    <row r="201" spans="1:16" x14ac:dyDescent="0.25">
      <c r="A201" s="180" t="s">
        <v>689</v>
      </c>
      <c r="B201" s="181"/>
      <c r="C201" s="23">
        <v>28</v>
      </c>
      <c r="D201" s="23">
        <v>50</v>
      </c>
      <c r="E201" s="24">
        <v>-0.44</v>
      </c>
      <c r="F201" s="23">
        <v>0</v>
      </c>
      <c r="G201" s="23">
        <v>0</v>
      </c>
      <c r="H201" s="23">
        <v>6</v>
      </c>
      <c r="I201" s="23">
        <v>11</v>
      </c>
      <c r="J201" s="23">
        <v>0</v>
      </c>
      <c r="K201" s="23">
        <v>0</v>
      </c>
      <c r="L201" s="23">
        <v>0</v>
      </c>
      <c r="M201" s="23">
        <v>0</v>
      </c>
      <c r="N201" s="23">
        <v>7</v>
      </c>
      <c r="O201" s="23">
        <v>0</v>
      </c>
      <c r="P201" s="25">
        <v>6</v>
      </c>
    </row>
    <row r="202" spans="1:16" x14ac:dyDescent="0.25">
      <c r="A202" s="26" t="s">
        <v>690</v>
      </c>
      <c r="B202" s="26" t="s">
        <v>691</v>
      </c>
      <c r="C202" s="14">
        <v>16</v>
      </c>
      <c r="D202" s="14">
        <v>31</v>
      </c>
      <c r="E202" s="27">
        <v>-0.483870967741935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5</v>
      </c>
      <c r="O202" s="14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4">
        <v>0</v>
      </c>
      <c r="D203" s="14">
        <v>1</v>
      </c>
      <c r="E203" s="27">
        <v>-1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4">
        <v>0</v>
      </c>
      <c r="D204" s="14">
        <v>0</v>
      </c>
      <c r="E204" s="2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4">
        <v>1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4">
        <v>10</v>
      </c>
      <c r="D206" s="14">
        <v>13</v>
      </c>
      <c r="E206" s="27">
        <v>-0.230769230769231</v>
      </c>
      <c r="F206" s="14">
        <v>0</v>
      </c>
      <c r="G206" s="14">
        <v>0</v>
      </c>
      <c r="H206" s="14">
        <v>5</v>
      </c>
      <c r="I206" s="14">
        <v>10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1">
        <v>6</v>
      </c>
    </row>
    <row r="207" spans="1:16" ht="22.5" x14ac:dyDescent="0.25">
      <c r="A207" s="26" t="s">
        <v>700</v>
      </c>
      <c r="B207" s="26" t="s">
        <v>701</v>
      </c>
      <c r="C207" s="14">
        <v>0</v>
      </c>
      <c r="D207" s="14">
        <v>0</v>
      </c>
      <c r="E207" s="2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4">
        <v>0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4">
        <v>0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4">
        <v>0</v>
      </c>
      <c r="D210" s="14">
        <v>1</v>
      </c>
      <c r="E210" s="27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4">
        <v>0</v>
      </c>
      <c r="D212" s="14">
        <v>0</v>
      </c>
      <c r="E212" s="27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4">
        <v>0</v>
      </c>
      <c r="D213" s="14">
        <v>2</v>
      </c>
      <c r="E213" s="27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4">
        <v>1</v>
      </c>
      <c r="D214" s="14">
        <v>2</v>
      </c>
      <c r="E214" s="27">
        <v>-0.5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4">
        <v>0</v>
      </c>
      <c r="D215" s="14">
        <v>0</v>
      </c>
      <c r="E215" s="2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4">
        <v>0</v>
      </c>
      <c r="D217" s="14">
        <v>0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4">
        <v>0</v>
      </c>
      <c r="D218" s="14">
        <v>0</v>
      </c>
      <c r="E218" s="27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25">
      <c r="A223" s="180" t="s">
        <v>732</v>
      </c>
      <c r="B223" s="181"/>
      <c r="C223" s="23">
        <v>240</v>
      </c>
      <c r="D223" s="23">
        <v>282</v>
      </c>
      <c r="E223" s="24">
        <v>-0.14893617021276601</v>
      </c>
      <c r="F223" s="23">
        <v>56</v>
      </c>
      <c r="G223" s="23">
        <v>49</v>
      </c>
      <c r="H223" s="23">
        <v>78</v>
      </c>
      <c r="I223" s="23">
        <v>67</v>
      </c>
      <c r="J223" s="23">
        <v>0</v>
      </c>
      <c r="K223" s="23">
        <v>0</v>
      </c>
      <c r="L223" s="23">
        <v>0</v>
      </c>
      <c r="M223" s="23">
        <v>0</v>
      </c>
      <c r="N223" s="23">
        <v>1</v>
      </c>
      <c r="O223" s="23">
        <v>11</v>
      </c>
      <c r="P223" s="25">
        <v>99</v>
      </c>
    </row>
    <row r="224" spans="1:16" x14ac:dyDescent="0.25">
      <c r="A224" s="26" t="s">
        <v>733</v>
      </c>
      <c r="B224" s="26" t="s">
        <v>734</v>
      </c>
      <c r="C224" s="14">
        <v>0</v>
      </c>
      <c r="D224" s="14">
        <v>2</v>
      </c>
      <c r="E224" s="27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4">
        <v>0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4">
        <v>0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4">
        <v>0</v>
      </c>
      <c r="D229" s="14">
        <v>0</v>
      </c>
      <c r="E229" s="27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4">
        <v>0</v>
      </c>
      <c r="D230" s="14">
        <v>1</v>
      </c>
      <c r="E230" s="27">
        <v>-1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0</v>
      </c>
    </row>
    <row r="231" spans="1:16" x14ac:dyDescent="0.25">
      <c r="A231" s="26" t="s">
        <v>747</v>
      </c>
      <c r="B231" s="26" t="s">
        <v>748</v>
      </c>
      <c r="C231" s="14">
        <v>12</v>
      </c>
      <c r="D231" s="14">
        <v>23</v>
      </c>
      <c r="E231" s="27">
        <v>-0.47826086956521702</v>
      </c>
      <c r="F231" s="14">
        <v>1</v>
      </c>
      <c r="G231" s="14">
        <v>1</v>
      </c>
      <c r="H231" s="14">
        <v>1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1">
        <v>1</v>
      </c>
    </row>
    <row r="232" spans="1:16" x14ac:dyDescent="0.25">
      <c r="A232" s="26" t="s">
        <v>749</v>
      </c>
      <c r="B232" s="26" t="s">
        <v>750</v>
      </c>
      <c r="C232" s="14">
        <v>16</v>
      </c>
      <c r="D232" s="14">
        <v>9</v>
      </c>
      <c r="E232" s="27">
        <v>0.77777777777777801</v>
      </c>
      <c r="F232" s="14">
        <v>0</v>
      </c>
      <c r="G232" s="14">
        <v>0</v>
      </c>
      <c r="H232" s="14">
        <v>0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1">
        <v>1</v>
      </c>
    </row>
    <row r="233" spans="1:16" x14ac:dyDescent="0.25">
      <c r="A233" s="26" t="s">
        <v>751</v>
      </c>
      <c r="B233" s="26" t="s">
        <v>752</v>
      </c>
      <c r="C233" s="14">
        <v>2</v>
      </c>
      <c r="D233" s="14">
        <v>12</v>
      </c>
      <c r="E233" s="27">
        <v>-0.83333333333333304</v>
      </c>
      <c r="F233" s="14">
        <v>1</v>
      </c>
      <c r="G233" s="14">
        <v>1</v>
      </c>
      <c r="H233" s="14">
        <v>0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4</v>
      </c>
    </row>
    <row r="234" spans="1:16" ht="22.5" x14ac:dyDescent="0.25">
      <c r="A234" s="26" t="s">
        <v>753</v>
      </c>
      <c r="B234" s="26" t="s">
        <v>754</v>
      </c>
      <c r="C234" s="14">
        <v>0</v>
      </c>
      <c r="D234" s="14">
        <v>0</v>
      </c>
      <c r="E234" s="27">
        <v>0</v>
      </c>
      <c r="F234" s="14">
        <v>0</v>
      </c>
      <c r="G234" s="14">
        <v>0</v>
      </c>
      <c r="H234" s="14">
        <v>0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0</v>
      </c>
    </row>
    <row r="235" spans="1:16" ht="33.75" x14ac:dyDescent="0.25">
      <c r="A235" s="26" t="s">
        <v>755</v>
      </c>
      <c r="B235" s="26" t="s">
        <v>756</v>
      </c>
      <c r="C235" s="14">
        <v>1</v>
      </c>
      <c r="D235" s="14">
        <v>0</v>
      </c>
      <c r="E235" s="27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1">
        <v>0</v>
      </c>
    </row>
    <row r="236" spans="1:16" x14ac:dyDescent="0.25">
      <c r="A236" s="26" t="s">
        <v>757</v>
      </c>
      <c r="B236" s="26" t="s">
        <v>758</v>
      </c>
      <c r="C236" s="14">
        <v>1</v>
      </c>
      <c r="D236" s="14">
        <v>0</v>
      </c>
      <c r="E236" s="27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4">
        <v>208</v>
      </c>
      <c r="D238" s="14">
        <v>235</v>
      </c>
      <c r="E238" s="27">
        <v>-0.114893617021276</v>
      </c>
      <c r="F238" s="14">
        <v>54</v>
      </c>
      <c r="G238" s="14">
        <v>47</v>
      </c>
      <c r="H238" s="14">
        <v>77</v>
      </c>
      <c r="I238" s="14">
        <v>61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11</v>
      </c>
      <c r="P238" s="21">
        <v>93</v>
      </c>
    </row>
    <row r="239" spans="1:16" x14ac:dyDescent="0.25">
      <c r="A239" s="26" t="s">
        <v>763</v>
      </c>
      <c r="B239" s="26" t="s">
        <v>764</v>
      </c>
      <c r="C239" s="14">
        <v>0</v>
      </c>
      <c r="D239" s="14">
        <v>0</v>
      </c>
      <c r="E239" s="27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4">
        <v>0</v>
      </c>
      <c r="D242" s="14">
        <v>0</v>
      </c>
      <c r="E242" s="27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25">
      <c r="A244" s="180" t="s">
        <v>773</v>
      </c>
      <c r="B244" s="181"/>
      <c r="C244" s="23">
        <v>1</v>
      </c>
      <c r="D244" s="23">
        <v>2</v>
      </c>
      <c r="E244" s="24">
        <v>-0.5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3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4">
        <v>0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4">
        <v>1</v>
      </c>
      <c r="D249" s="14">
        <v>0</v>
      </c>
      <c r="E249" s="27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3</v>
      </c>
      <c r="O249" s="14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4">
        <v>0</v>
      </c>
      <c r="D252" s="14">
        <v>0</v>
      </c>
      <c r="E252" s="27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4">
        <v>0</v>
      </c>
      <c r="D253" s="14">
        <v>0</v>
      </c>
      <c r="E253" s="27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4">
        <v>0</v>
      </c>
      <c r="D254" s="14">
        <v>0</v>
      </c>
      <c r="E254" s="27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4">
        <v>0</v>
      </c>
      <c r="D255" s="14">
        <v>2</v>
      </c>
      <c r="E255" s="27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4">
        <v>0</v>
      </c>
      <c r="D256" s="14">
        <v>0</v>
      </c>
      <c r="E256" s="27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4">
        <v>0</v>
      </c>
      <c r="D258" s="14">
        <v>0</v>
      </c>
      <c r="E258" s="27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4">
        <v>0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4">
        <v>0</v>
      </c>
      <c r="D270" s="14">
        <v>0</v>
      </c>
      <c r="E270" s="27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25">
      <c r="A271" s="180" t="s">
        <v>826</v>
      </c>
      <c r="B271" s="181"/>
      <c r="C271" s="23">
        <v>51</v>
      </c>
      <c r="D271" s="23">
        <v>75</v>
      </c>
      <c r="E271" s="24">
        <v>-0.32</v>
      </c>
      <c r="F271" s="23">
        <v>11</v>
      </c>
      <c r="G271" s="23">
        <v>12</v>
      </c>
      <c r="H271" s="23">
        <v>53</v>
      </c>
      <c r="I271" s="23">
        <v>47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5">
        <v>64</v>
      </c>
    </row>
    <row r="272" spans="1:16" x14ac:dyDescent="0.25">
      <c r="A272" s="26" t="s">
        <v>827</v>
      </c>
      <c r="B272" s="26" t="s">
        <v>828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4">
        <v>9</v>
      </c>
      <c r="D273" s="14">
        <v>15</v>
      </c>
      <c r="E273" s="27">
        <v>-0.4</v>
      </c>
      <c r="F273" s="14">
        <v>2</v>
      </c>
      <c r="G273" s="14">
        <v>5</v>
      </c>
      <c r="H273" s="14">
        <v>17</v>
      </c>
      <c r="I273" s="14">
        <v>31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1">
        <v>26</v>
      </c>
    </row>
    <row r="274" spans="1:16" ht="33.75" x14ac:dyDescent="0.25">
      <c r="A274" s="26" t="s">
        <v>831</v>
      </c>
      <c r="B274" s="26" t="s">
        <v>832</v>
      </c>
      <c r="C274" s="14">
        <v>38</v>
      </c>
      <c r="D274" s="14">
        <v>59</v>
      </c>
      <c r="E274" s="27">
        <v>-0.35593220338983</v>
      </c>
      <c r="F274" s="14">
        <v>9</v>
      </c>
      <c r="G274" s="14">
        <v>7</v>
      </c>
      <c r="H274" s="14">
        <v>35</v>
      </c>
      <c r="I274" s="14">
        <v>15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1">
        <v>38</v>
      </c>
    </row>
    <row r="275" spans="1:16" ht="22.5" x14ac:dyDescent="0.25">
      <c r="A275" s="26" t="s">
        <v>833</v>
      </c>
      <c r="B275" s="26" t="s">
        <v>834</v>
      </c>
      <c r="C275" s="14">
        <v>1</v>
      </c>
      <c r="D275" s="14">
        <v>1</v>
      </c>
      <c r="E275" s="27">
        <v>0</v>
      </c>
      <c r="F275" s="14">
        <v>0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0</v>
      </c>
    </row>
    <row r="276" spans="1:16" x14ac:dyDescent="0.25">
      <c r="A276" s="26" t="s">
        <v>835</v>
      </c>
      <c r="B276" s="26" t="s">
        <v>836</v>
      </c>
      <c r="C276" s="14">
        <v>1</v>
      </c>
      <c r="D276" s="14">
        <v>0</v>
      </c>
      <c r="E276" s="27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0</v>
      </c>
    </row>
    <row r="277" spans="1:16" x14ac:dyDescent="0.25">
      <c r="A277" s="26" t="s">
        <v>837</v>
      </c>
      <c r="B277" s="26" t="s">
        <v>838</v>
      </c>
      <c r="C277" s="14">
        <v>1</v>
      </c>
      <c r="D277" s="14">
        <v>0</v>
      </c>
      <c r="E277" s="27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1">
        <v>0</v>
      </c>
    </row>
    <row r="278" spans="1:16" ht="22.5" x14ac:dyDescent="0.25">
      <c r="A278" s="26" t="s">
        <v>839</v>
      </c>
      <c r="B278" s="26" t="s">
        <v>840</v>
      </c>
      <c r="C278" s="14">
        <v>1</v>
      </c>
      <c r="D278" s="14">
        <v>0</v>
      </c>
      <c r="E278" s="27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1">
        <v>0</v>
      </c>
    </row>
    <row r="279" spans="1:16" ht="22.5" x14ac:dyDescent="0.25">
      <c r="A279" s="26" t="s">
        <v>841</v>
      </c>
      <c r="B279" s="26" t="s">
        <v>842</v>
      </c>
      <c r="C279" s="14">
        <v>0</v>
      </c>
      <c r="D279" s="14">
        <v>0</v>
      </c>
      <c r="E279" s="27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4">
        <v>0</v>
      </c>
      <c r="D280" s="14">
        <v>0</v>
      </c>
      <c r="E280" s="27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4">
        <v>0</v>
      </c>
      <c r="D291" s="14">
        <v>0</v>
      </c>
      <c r="E291" s="27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1">
        <v>0</v>
      </c>
    </row>
    <row r="292" spans="1:16" ht="22.5" x14ac:dyDescent="0.25">
      <c r="A292" s="26" t="s">
        <v>867</v>
      </c>
      <c r="B292" s="26" t="s">
        <v>868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4">
        <v>0</v>
      </c>
      <c r="D294" s="14">
        <v>0</v>
      </c>
      <c r="E294" s="27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4">
        <v>0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25">
      <c r="A301" s="180" t="s">
        <v>885</v>
      </c>
      <c r="B301" s="181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25">
      <c r="A305" s="180" t="s">
        <v>892</v>
      </c>
      <c r="B305" s="181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25">
      <c r="A312" s="180" t="s">
        <v>905</v>
      </c>
      <c r="B312" s="181"/>
      <c r="C312" s="23">
        <v>3</v>
      </c>
      <c r="D312" s="23">
        <v>0</v>
      </c>
      <c r="E312" s="24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4">
        <v>0</v>
      </c>
      <c r="D313" s="14">
        <v>0</v>
      </c>
      <c r="E313" s="27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4">
        <v>3</v>
      </c>
      <c r="D315" s="14">
        <v>0</v>
      </c>
      <c r="E315" s="27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25">
      <c r="A318" s="180" t="s">
        <v>916</v>
      </c>
      <c r="B318" s="181"/>
      <c r="C318" s="23">
        <v>6</v>
      </c>
      <c r="D318" s="23">
        <v>0</v>
      </c>
      <c r="E318" s="24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10</v>
      </c>
      <c r="O318" s="23">
        <v>0</v>
      </c>
      <c r="P318" s="25">
        <v>0</v>
      </c>
    </row>
    <row r="319" spans="1:16" x14ac:dyDescent="0.25">
      <c r="A319" s="26" t="s">
        <v>917</v>
      </c>
      <c r="B319" s="26" t="s">
        <v>918</v>
      </c>
      <c r="C319" s="14">
        <v>6</v>
      </c>
      <c r="D319" s="14">
        <v>0</v>
      </c>
      <c r="E319" s="27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10</v>
      </c>
      <c r="O319" s="14">
        <v>0</v>
      </c>
      <c r="P319" s="21">
        <v>0</v>
      </c>
    </row>
    <row r="320" spans="1:16" x14ac:dyDescent="0.25">
      <c r="A320" s="180" t="s">
        <v>919</v>
      </c>
      <c r="B320" s="181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25">
      <c r="A323" s="180" t="s">
        <v>924</v>
      </c>
      <c r="B323" s="181"/>
      <c r="C323" s="23">
        <v>2051</v>
      </c>
      <c r="D323" s="23">
        <v>2277</v>
      </c>
      <c r="E323" s="24">
        <v>-9.9253403601229695E-2</v>
      </c>
      <c r="F323" s="23">
        <v>17</v>
      </c>
      <c r="G323" s="23">
        <v>0</v>
      </c>
      <c r="H323" s="23">
        <v>38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8</v>
      </c>
      <c r="O323" s="23">
        <v>0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4">
        <v>2051</v>
      </c>
      <c r="D324" s="14">
        <v>2277</v>
      </c>
      <c r="E324" s="27">
        <v>-9.9253403601229695E-2</v>
      </c>
      <c r="F324" s="14">
        <v>17</v>
      </c>
      <c r="G324" s="14">
        <v>0</v>
      </c>
      <c r="H324" s="14">
        <v>38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8</v>
      </c>
      <c r="O324" s="14">
        <v>0</v>
      </c>
      <c r="P324" s="21">
        <v>0</v>
      </c>
    </row>
    <row r="325" spans="1:16" x14ac:dyDescent="0.25">
      <c r="A325" s="180" t="s">
        <v>927</v>
      </c>
      <c r="B325" s="181"/>
      <c r="C325" s="23">
        <v>0</v>
      </c>
      <c r="D325" s="23">
        <v>2</v>
      </c>
      <c r="E325" s="24">
        <v>-1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4">
        <v>0</v>
      </c>
      <c r="D326" s="14">
        <v>2</v>
      </c>
      <c r="E326" s="27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4">
        <v>0</v>
      </c>
      <c r="D328" s="14">
        <v>0</v>
      </c>
      <c r="E328" s="27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25">
      <c r="A337" s="180" t="s">
        <v>950</v>
      </c>
      <c r="B337" s="181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25">
      <c r="A339" s="180" t="s">
        <v>953</v>
      </c>
      <c r="B339" s="181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25">
      <c r="A341" s="182" t="s">
        <v>956</v>
      </c>
      <c r="B341" s="183"/>
      <c r="C341" s="28">
        <v>6834</v>
      </c>
      <c r="D341" s="28">
        <v>7218</v>
      </c>
      <c r="E341" s="29">
        <v>-5.3200332502078097E-2</v>
      </c>
      <c r="F341" s="28">
        <v>452</v>
      </c>
      <c r="G341" s="28">
        <v>364</v>
      </c>
      <c r="H341" s="28">
        <v>668</v>
      </c>
      <c r="I341" s="28">
        <v>541</v>
      </c>
      <c r="J341" s="28">
        <v>8</v>
      </c>
      <c r="K341" s="28">
        <v>4</v>
      </c>
      <c r="L341" s="28">
        <v>0</v>
      </c>
      <c r="M341" s="28">
        <v>0</v>
      </c>
      <c r="N341" s="28">
        <v>58</v>
      </c>
      <c r="O341" s="28">
        <v>44</v>
      </c>
      <c r="P341" s="28">
        <v>940</v>
      </c>
    </row>
    <row r="342" spans="1:16" x14ac:dyDescent="0.25">
      <c r="A342" s="6"/>
    </row>
  </sheetData>
  <sheetProtection algorithmName="SHA-512" hashValue="f45svt5sh3YwkniPwYAPLiIQN9DYyM9vz2JPTAKoF5Dd0RMcpthoO1YAwes149Qt3DHqQDTH09HnU7tVGkKGrQ==" saltValue="UaoCe3iAMOjdW8Y5eYZbI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1" t="s">
        <v>959</v>
      </c>
      <c r="B5" s="13" t="s">
        <v>960</v>
      </c>
      <c r="C5" s="21">
        <v>0</v>
      </c>
    </row>
    <row r="6" spans="1:3" x14ac:dyDescent="0.25">
      <c r="A6" s="173"/>
      <c r="B6" s="13" t="s">
        <v>334</v>
      </c>
      <c r="C6" s="21">
        <v>2</v>
      </c>
    </row>
    <row r="7" spans="1:3" x14ac:dyDescent="0.25">
      <c r="A7" s="173"/>
      <c r="B7" s="13" t="s">
        <v>961</v>
      </c>
      <c r="C7" s="21">
        <v>1</v>
      </c>
    </row>
    <row r="8" spans="1:3" x14ac:dyDescent="0.25">
      <c r="A8" s="173"/>
      <c r="B8" s="13" t="s">
        <v>962</v>
      </c>
      <c r="C8" s="21">
        <v>0</v>
      </c>
    </row>
    <row r="9" spans="1:3" x14ac:dyDescent="0.25">
      <c r="A9" s="173"/>
      <c r="B9" s="13" t="s">
        <v>963</v>
      </c>
      <c r="C9" s="21">
        <v>7</v>
      </c>
    </row>
    <row r="10" spans="1:3" x14ac:dyDescent="0.25">
      <c r="A10" s="173"/>
      <c r="B10" s="13" t="s">
        <v>964</v>
      </c>
      <c r="C10" s="21">
        <v>9</v>
      </c>
    </row>
    <row r="11" spans="1:3" x14ac:dyDescent="0.25">
      <c r="A11" s="173"/>
      <c r="B11" s="13" t="s">
        <v>965</v>
      </c>
      <c r="C11" s="21">
        <v>0</v>
      </c>
    </row>
    <row r="12" spans="1:3" x14ac:dyDescent="0.25">
      <c r="A12" s="173"/>
      <c r="B12" s="13" t="s">
        <v>518</v>
      </c>
      <c r="C12" s="21">
        <v>7</v>
      </c>
    </row>
    <row r="13" spans="1:3" x14ac:dyDescent="0.25">
      <c r="A13" s="173"/>
      <c r="B13" s="13" t="s">
        <v>966</v>
      </c>
      <c r="C13" s="21">
        <v>0</v>
      </c>
    </row>
    <row r="14" spans="1:3" x14ac:dyDescent="0.25">
      <c r="A14" s="173"/>
      <c r="B14" s="13" t="s">
        <v>967</v>
      </c>
      <c r="C14" s="21">
        <v>1</v>
      </c>
    </row>
    <row r="15" spans="1:3" x14ac:dyDescent="0.25">
      <c r="A15" s="173"/>
      <c r="B15" s="13" t="s">
        <v>651</v>
      </c>
      <c r="C15" s="21">
        <v>0</v>
      </c>
    </row>
    <row r="16" spans="1:3" x14ac:dyDescent="0.25">
      <c r="A16" s="173"/>
      <c r="B16" s="13" t="s">
        <v>968</v>
      </c>
      <c r="C16" s="21">
        <v>4</v>
      </c>
    </row>
    <row r="17" spans="1:3" x14ac:dyDescent="0.25">
      <c r="A17" s="173"/>
      <c r="B17" s="13" t="s">
        <v>969</v>
      </c>
      <c r="C17" s="21">
        <v>8</v>
      </c>
    </row>
    <row r="18" spans="1:3" x14ac:dyDescent="0.25">
      <c r="A18" s="173"/>
      <c r="B18" s="13" t="s">
        <v>970</v>
      </c>
      <c r="C18" s="21">
        <v>2</v>
      </c>
    </row>
    <row r="19" spans="1:3" x14ac:dyDescent="0.25">
      <c r="A19" s="172"/>
      <c r="B19" s="13" t="s">
        <v>111</v>
      </c>
      <c r="C19" s="21">
        <v>7</v>
      </c>
    </row>
    <row r="20" spans="1:3" x14ac:dyDescent="0.25">
      <c r="A20" s="171" t="s">
        <v>971</v>
      </c>
      <c r="B20" s="13" t="s">
        <v>972</v>
      </c>
      <c r="C20" s="21">
        <v>6</v>
      </c>
    </row>
    <row r="21" spans="1:3" x14ac:dyDescent="0.25">
      <c r="A21" s="172"/>
      <c r="B21" s="13" t="s">
        <v>973</v>
      </c>
      <c r="C21" s="21">
        <v>0</v>
      </c>
    </row>
    <row r="22" spans="1:3" x14ac:dyDescent="0.25">
      <c r="A22" s="171" t="s">
        <v>974</v>
      </c>
      <c r="B22" s="13" t="s">
        <v>975</v>
      </c>
      <c r="C22" s="21">
        <v>15</v>
      </c>
    </row>
    <row r="23" spans="1:3" x14ac:dyDescent="0.25">
      <c r="A23" s="173"/>
      <c r="B23" s="13" t="s">
        <v>976</v>
      </c>
      <c r="C23" s="21">
        <v>13</v>
      </c>
    </row>
    <row r="24" spans="1:3" x14ac:dyDescent="0.25">
      <c r="A24" s="172"/>
      <c r="B24" s="13" t="s">
        <v>977</v>
      </c>
      <c r="C24" s="21">
        <v>82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1">
        <v>58</v>
      </c>
    </row>
    <row r="29" spans="1:3" x14ac:dyDescent="0.25">
      <c r="A29" s="171" t="s">
        <v>980</v>
      </c>
      <c r="B29" s="13" t="s">
        <v>981</v>
      </c>
      <c r="C29" s="21">
        <v>1</v>
      </c>
    </row>
    <row r="30" spans="1:3" x14ac:dyDescent="0.25">
      <c r="A30" s="173"/>
      <c r="B30" s="13" t="s">
        <v>982</v>
      </c>
      <c r="C30" s="21">
        <v>3</v>
      </c>
    </row>
    <row r="31" spans="1:3" x14ac:dyDescent="0.25">
      <c r="A31" s="173"/>
      <c r="B31" s="13" t="s">
        <v>983</v>
      </c>
      <c r="C31" s="21">
        <v>0</v>
      </c>
    </row>
    <row r="32" spans="1:3" x14ac:dyDescent="0.25">
      <c r="A32" s="172"/>
      <c r="B32" s="13" t="s">
        <v>984</v>
      </c>
      <c r="C32" s="21">
        <v>0</v>
      </c>
    </row>
    <row r="33" spans="1:3" x14ac:dyDescent="0.25">
      <c r="A33" s="12" t="s">
        <v>985</v>
      </c>
      <c r="B33" s="16"/>
      <c r="C33" s="21">
        <v>1</v>
      </c>
    </row>
    <row r="34" spans="1:3" x14ac:dyDescent="0.25">
      <c r="A34" s="12" t="s">
        <v>986</v>
      </c>
      <c r="B34" s="16"/>
      <c r="C34" s="21">
        <v>45</v>
      </c>
    </row>
    <row r="35" spans="1:3" x14ac:dyDescent="0.25">
      <c r="A35" s="12" t="s">
        <v>987</v>
      </c>
      <c r="B35" s="16"/>
      <c r="C35" s="21">
        <v>22</v>
      </c>
    </row>
    <row r="36" spans="1:3" x14ac:dyDescent="0.25">
      <c r="A36" s="12" t="s">
        <v>988</v>
      </c>
      <c r="B36" s="16"/>
      <c r="C36" s="21">
        <v>0</v>
      </c>
    </row>
    <row r="37" spans="1:3" x14ac:dyDescent="0.25">
      <c r="A37" s="12" t="s">
        <v>989</v>
      </c>
      <c r="B37" s="16"/>
      <c r="C37" s="21">
        <v>0</v>
      </c>
    </row>
    <row r="38" spans="1:3" x14ac:dyDescent="0.25">
      <c r="A38" s="12" t="s">
        <v>990</v>
      </c>
      <c r="B38" s="16"/>
      <c r="C38" s="21">
        <v>18</v>
      </c>
    </row>
    <row r="39" spans="1:3" x14ac:dyDescent="0.25">
      <c r="A39" s="12" t="s">
        <v>977</v>
      </c>
      <c r="B39" s="16"/>
      <c r="C39" s="21">
        <v>11</v>
      </c>
    </row>
    <row r="40" spans="1:3" x14ac:dyDescent="0.25">
      <c r="A40" s="171" t="s">
        <v>991</v>
      </c>
      <c r="B40" s="13" t="s">
        <v>992</v>
      </c>
      <c r="C40" s="21">
        <v>14</v>
      </c>
    </row>
    <row r="41" spans="1:3" x14ac:dyDescent="0.25">
      <c r="A41" s="173"/>
      <c r="B41" s="13" t="s">
        <v>993</v>
      </c>
      <c r="C41" s="21">
        <v>1</v>
      </c>
    </row>
    <row r="42" spans="1:3" x14ac:dyDescent="0.25">
      <c r="A42" s="173"/>
      <c r="B42" s="13" t="s">
        <v>994</v>
      </c>
      <c r="C42" s="21">
        <v>3</v>
      </c>
    </row>
    <row r="43" spans="1:3" x14ac:dyDescent="0.25">
      <c r="A43" s="173"/>
      <c r="B43" s="13" t="s">
        <v>995</v>
      </c>
      <c r="C43" s="21">
        <v>0</v>
      </c>
    </row>
    <row r="44" spans="1:3" x14ac:dyDescent="0.25">
      <c r="A44" s="172"/>
      <c r="B44" s="13" t="s">
        <v>996</v>
      </c>
      <c r="C44" s="21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1">
        <v>3</v>
      </c>
    </row>
    <row r="49" spans="1:3" x14ac:dyDescent="0.25">
      <c r="A49" s="171" t="s">
        <v>81</v>
      </c>
      <c r="B49" s="13" t="s">
        <v>998</v>
      </c>
      <c r="C49" s="21">
        <v>7</v>
      </c>
    </row>
    <row r="50" spans="1:3" x14ac:dyDescent="0.25">
      <c r="A50" s="172"/>
      <c r="B50" s="13" t="s">
        <v>999</v>
      </c>
      <c r="C50" s="21">
        <v>66</v>
      </c>
    </row>
    <row r="51" spans="1:3" x14ac:dyDescent="0.25">
      <c r="A51" s="171" t="s">
        <v>1000</v>
      </c>
      <c r="B51" s="13" t="s">
        <v>1001</v>
      </c>
      <c r="C51" s="21">
        <v>0</v>
      </c>
    </row>
    <row r="52" spans="1:3" x14ac:dyDescent="0.25">
      <c r="A52" s="172"/>
      <c r="B52" s="13" t="s">
        <v>1002</v>
      </c>
      <c r="C52" s="21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1" t="s">
        <v>245</v>
      </c>
      <c r="B56" s="13" t="s">
        <v>20</v>
      </c>
      <c r="C56" s="21">
        <v>206</v>
      </c>
    </row>
    <row r="57" spans="1:3" x14ac:dyDescent="0.25">
      <c r="A57" s="173"/>
      <c r="B57" s="13" t="s">
        <v>1004</v>
      </c>
      <c r="C57" s="21">
        <v>19</v>
      </c>
    </row>
    <row r="58" spans="1:3" x14ac:dyDescent="0.25">
      <c r="A58" s="173"/>
      <c r="B58" s="13" t="s">
        <v>1005</v>
      </c>
      <c r="C58" s="21">
        <v>2</v>
      </c>
    </row>
    <row r="59" spans="1:3" x14ac:dyDescent="0.25">
      <c r="A59" s="173"/>
      <c r="B59" s="13" t="s">
        <v>1006</v>
      </c>
      <c r="C59" s="21">
        <v>89</v>
      </c>
    </row>
    <row r="60" spans="1:3" x14ac:dyDescent="0.25">
      <c r="A60" s="172"/>
      <c r="B60" s="13" t="s">
        <v>1007</v>
      </c>
      <c r="C60" s="21">
        <v>12</v>
      </c>
    </row>
    <row r="61" spans="1:3" x14ac:dyDescent="0.25">
      <c r="A61" s="171" t="s">
        <v>1008</v>
      </c>
      <c r="B61" s="13" t="s">
        <v>1009</v>
      </c>
      <c r="C61" s="21">
        <v>86</v>
      </c>
    </row>
    <row r="62" spans="1:3" x14ac:dyDescent="0.25">
      <c r="A62" s="173"/>
      <c r="B62" s="13" t="s">
        <v>1010</v>
      </c>
      <c r="C62" s="21">
        <v>4</v>
      </c>
    </row>
    <row r="63" spans="1:3" x14ac:dyDescent="0.25">
      <c r="A63" s="173"/>
      <c r="B63" s="13" t="s">
        <v>1011</v>
      </c>
      <c r="C63" s="21">
        <v>2</v>
      </c>
    </row>
    <row r="64" spans="1:3" x14ac:dyDescent="0.25">
      <c r="A64" s="173"/>
      <c r="B64" s="13" t="s">
        <v>1012</v>
      </c>
      <c r="C64" s="21">
        <v>75</v>
      </c>
    </row>
    <row r="65" spans="1:3" x14ac:dyDescent="0.25">
      <c r="A65" s="172"/>
      <c r="B65" s="13" t="s">
        <v>1007</v>
      </c>
      <c r="C65" s="21">
        <v>32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1">
        <v>26</v>
      </c>
    </row>
    <row r="70" spans="1:3" x14ac:dyDescent="0.25">
      <c r="A70" s="12" t="s">
        <v>1015</v>
      </c>
      <c r="B70" s="16"/>
      <c r="C70" s="21">
        <v>4</v>
      </c>
    </row>
    <row r="71" spans="1:3" x14ac:dyDescent="0.25">
      <c r="A71" s="12" t="s">
        <v>1016</v>
      </c>
      <c r="B71" s="16"/>
      <c r="C71" s="21">
        <v>12</v>
      </c>
    </row>
    <row r="72" spans="1:3" x14ac:dyDescent="0.25">
      <c r="A72" s="171" t="s">
        <v>1017</v>
      </c>
      <c r="B72" s="13" t="s">
        <v>1018</v>
      </c>
      <c r="C72" s="21">
        <v>0</v>
      </c>
    </row>
    <row r="73" spans="1:3" x14ac:dyDescent="0.25">
      <c r="A73" s="172"/>
      <c r="B73" s="13" t="s">
        <v>1019</v>
      </c>
      <c r="C73" s="21">
        <v>0</v>
      </c>
    </row>
    <row r="74" spans="1:3" x14ac:dyDescent="0.25">
      <c r="A74" s="12" t="s">
        <v>1020</v>
      </c>
      <c r="B74" s="16"/>
      <c r="C74" s="21">
        <v>14</v>
      </c>
    </row>
    <row r="75" spans="1:3" x14ac:dyDescent="0.25">
      <c r="A75" s="12" t="s">
        <v>1021</v>
      </c>
      <c r="B75" s="16"/>
      <c r="C75" s="21">
        <v>4</v>
      </c>
    </row>
    <row r="76" spans="1:3" x14ac:dyDescent="0.25">
      <c r="A76" s="12" t="s">
        <v>1022</v>
      </c>
      <c r="B76" s="16"/>
      <c r="C76" s="21">
        <v>0</v>
      </c>
    </row>
    <row r="77" spans="1:3" x14ac:dyDescent="0.25">
      <c r="A77" s="12" t="s">
        <v>1023</v>
      </c>
      <c r="B77" s="16"/>
      <c r="C77" s="21">
        <v>2</v>
      </c>
    </row>
    <row r="78" spans="1:3" x14ac:dyDescent="0.25">
      <c r="A78" s="12" t="s">
        <v>1024</v>
      </c>
      <c r="B78" s="16"/>
      <c r="C78" s="21">
        <v>0</v>
      </c>
    </row>
    <row r="79" spans="1:3" x14ac:dyDescent="0.25">
      <c r="A79" s="12" t="s">
        <v>1025</v>
      </c>
      <c r="B79" s="16"/>
      <c r="C79" s="21">
        <v>0</v>
      </c>
    </row>
    <row r="80" spans="1:3" x14ac:dyDescent="0.25">
      <c r="A80" s="6"/>
    </row>
  </sheetData>
  <sheetProtection algorithmName="SHA-512" hashValue="v3hrWKNZ69/YydZ1S6jHLMJjYU1qS6F97iUknpjIhvXJSUUWuJEDNDe2mgjIp5sflxVh1GimmFjEkZ5bjqrwsg==" saltValue="fyZRASJGSprBOBVgRcvKn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0" t="s">
        <v>1027</v>
      </c>
    </row>
    <row r="4" spans="1:3" x14ac:dyDescent="0.25">
      <c r="A4" s="31" t="s">
        <v>14</v>
      </c>
      <c r="B4" s="31" t="s">
        <v>15</v>
      </c>
      <c r="C4" s="32" t="s">
        <v>3</v>
      </c>
    </row>
    <row r="5" spans="1:3" x14ac:dyDescent="0.25">
      <c r="A5" s="186" t="s">
        <v>1028</v>
      </c>
      <c r="B5" s="34" t="s">
        <v>1029</v>
      </c>
      <c r="C5" s="35">
        <v>0</v>
      </c>
    </row>
    <row r="6" spans="1:3" x14ac:dyDescent="0.25">
      <c r="A6" s="187"/>
      <c r="B6" s="34" t="s">
        <v>304</v>
      </c>
      <c r="C6" s="35">
        <v>44</v>
      </c>
    </row>
    <row r="7" spans="1:3" x14ac:dyDescent="0.25">
      <c r="A7" s="187"/>
      <c r="B7" s="34" t="s">
        <v>1030</v>
      </c>
      <c r="C7" s="35">
        <v>0</v>
      </c>
    </row>
    <row r="8" spans="1:3" x14ac:dyDescent="0.25">
      <c r="A8" s="187"/>
      <c r="B8" s="34" t="s">
        <v>1031</v>
      </c>
      <c r="C8" s="35">
        <v>0</v>
      </c>
    </row>
    <row r="9" spans="1:3" x14ac:dyDescent="0.25">
      <c r="A9" s="187"/>
      <c r="B9" s="34" t="s">
        <v>1032</v>
      </c>
      <c r="C9" s="35">
        <v>0</v>
      </c>
    </row>
    <row r="10" spans="1:3" x14ac:dyDescent="0.25">
      <c r="A10" s="187"/>
      <c r="B10" s="34" t="s">
        <v>1033</v>
      </c>
      <c r="C10" s="35">
        <v>0</v>
      </c>
    </row>
    <row r="11" spans="1:3" x14ac:dyDescent="0.25">
      <c r="A11" s="188"/>
      <c r="B11" s="34" t="s">
        <v>1034</v>
      </c>
      <c r="C11" s="35">
        <v>0</v>
      </c>
    </row>
    <row r="12" spans="1:3" x14ac:dyDescent="0.25">
      <c r="A12" s="186" t="s">
        <v>1035</v>
      </c>
      <c r="B12" s="34" t="s">
        <v>65</v>
      </c>
      <c r="C12" s="35">
        <v>28</v>
      </c>
    </row>
    <row r="13" spans="1:3" x14ac:dyDescent="0.25">
      <c r="A13" s="187"/>
      <c r="B13" s="34" t="s">
        <v>1036</v>
      </c>
      <c r="C13" s="35">
        <v>3</v>
      </c>
    </row>
    <row r="14" spans="1:3" x14ac:dyDescent="0.25">
      <c r="A14" s="187"/>
      <c r="B14" s="34" t="s">
        <v>1037</v>
      </c>
      <c r="C14" s="35">
        <v>1</v>
      </c>
    </row>
    <row r="15" spans="1:3" x14ac:dyDescent="0.25">
      <c r="A15" s="188"/>
      <c r="B15" s="34" t="s">
        <v>1038</v>
      </c>
      <c r="C15" s="35">
        <v>1</v>
      </c>
    </row>
    <row r="16" spans="1:3" x14ac:dyDescent="0.25">
      <c r="A16" s="3"/>
    </row>
    <row r="17" spans="1:3" x14ac:dyDescent="0.25">
      <c r="A17" s="30" t="s">
        <v>1039</v>
      </c>
    </row>
    <row r="18" spans="1:3" x14ac:dyDescent="0.25">
      <c r="A18" s="31" t="s">
        <v>14</v>
      </c>
      <c r="B18" s="31" t="s">
        <v>15</v>
      </c>
      <c r="C18" s="32" t="s">
        <v>3</v>
      </c>
    </row>
    <row r="19" spans="1:3" x14ac:dyDescent="0.25">
      <c r="A19" s="33" t="s">
        <v>1040</v>
      </c>
      <c r="B19" s="36"/>
      <c r="C19" s="35">
        <v>3</v>
      </c>
    </row>
    <row r="20" spans="1:3" x14ac:dyDescent="0.25">
      <c r="A20" s="33" t="s">
        <v>1041</v>
      </c>
      <c r="B20" s="36"/>
      <c r="C20" s="35">
        <v>0</v>
      </c>
    </row>
    <row r="21" spans="1:3" x14ac:dyDescent="0.25">
      <c r="A21" s="33" t="s">
        <v>1042</v>
      </c>
      <c r="B21" s="36"/>
      <c r="C21" s="35">
        <v>7</v>
      </c>
    </row>
    <row r="22" spans="1:3" x14ac:dyDescent="0.25">
      <c r="A22" s="33" t="s">
        <v>1043</v>
      </c>
      <c r="B22" s="36"/>
      <c r="C22" s="35">
        <v>2</v>
      </c>
    </row>
    <row r="23" spans="1:3" x14ac:dyDescent="0.25">
      <c r="A23" s="33" t="s">
        <v>1044</v>
      </c>
      <c r="B23" s="36"/>
      <c r="C23" s="35">
        <v>24</v>
      </c>
    </row>
    <row r="24" spans="1:3" x14ac:dyDescent="0.25">
      <c r="A24" s="33" t="s">
        <v>1045</v>
      </c>
      <c r="B24" s="36"/>
      <c r="C24" s="35">
        <v>7</v>
      </c>
    </row>
    <row r="25" spans="1:3" x14ac:dyDescent="0.25">
      <c r="A25" s="33" t="s">
        <v>1046</v>
      </c>
      <c r="B25" s="36"/>
      <c r="C25" s="35">
        <v>3</v>
      </c>
    </row>
    <row r="26" spans="1:3" x14ac:dyDescent="0.25">
      <c r="A26" s="33" t="s">
        <v>1047</v>
      </c>
      <c r="B26" s="36"/>
      <c r="C26" s="35">
        <v>1</v>
      </c>
    </row>
    <row r="27" spans="1:3" x14ac:dyDescent="0.25">
      <c r="A27" s="33" t="s">
        <v>1048</v>
      </c>
      <c r="B27" s="36"/>
      <c r="C27" s="35">
        <v>0</v>
      </c>
    </row>
    <row r="28" spans="1:3" x14ac:dyDescent="0.25">
      <c r="A28" s="33" t="s">
        <v>1049</v>
      </c>
      <c r="B28" s="36"/>
      <c r="C28" s="35">
        <v>6</v>
      </c>
    </row>
    <row r="29" spans="1:3" x14ac:dyDescent="0.25">
      <c r="A29" s="3"/>
    </row>
    <row r="30" spans="1:3" x14ac:dyDescent="0.25">
      <c r="A30" s="30" t="s">
        <v>1050</v>
      </c>
    </row>
    <row r="31" spans="1:3" x14ac:dyDescent="0.25">
      <c r="A31" s="31" t="s">
        <v>14</v>
      </c>
      <c r="B31" s="31" t="s">
        <v>15</v>
      </c>
      <c r="C31" s="32" t="s">
        <v>3</v>
      </c>
    </row>
    <row r="32" spans="1:3" x14ac:dyDescent="0.25">
      <c r="A32" s="33" t="s">
        <v>1051</v>
      </c>
      <c r="B32" s="36"/>
      <c r="C32" s="35">
        <v>1</v>
      </c>
    </row>
    <row r="33" spans="1:6" x14ac:dyDescent="0.25">
      <c r="A33" s="33" t="s">
        <v>1052</v>
      </c>
      <c r="B33" s="36"/>
      <c r="C33" s="35">
        <v>5</v>
      </c>
    </row>
    <row r="34" spans="1:6" x14ac:dyDescent="0.25">
      <c r="A34" s="33" t="s">
        <v>1053</v>
      </c>
      <c r="B34" s="36"/>
      <c r="C34" s="35">
        <v>12</v>
      </c>
    </row>
    <row r="35" spans="1:6" x14ac:dyDescent="0.25">
      <c r="A35" s="33" t="s">
        <v>1054</v>
      </c>
      <c r="B35" s="36"/>
      <c r="C35" s="35">
        <v>12</v>
      </c>
    </row>
    <row r="36" spans="1:6" x14ac:dyDescent="0.25">
      <c r="A36" s="33" t="s">
        <v>1055</v>
      </c>
      <c r="B36" s="36"/>
      <c r="C36" s="35">
        <v>1</v>
      </c>
    </row>
    <row r="37" spans="1:6" x14ac:dyDescent="0.25">
      <c r="A37" s="33" t="s">
        <v>1056</v>
      </c>
      <c r="B37" s="36"/>
      <c r="C37" s="35">
        <v>11</v>
      </c>
    </row>
    <row r="38" spans="1:6" x14ac:dyDescent="0.25">
      <c r="A38" s="33" t="s">
        <v>1057</v>
      </c>
      <c r="B38" s="36"/>
      <c r="C38" s="35">
        <v>0</v>
      </c>
    </row>
    <row r="39" spans="1:6" x14ac:dyDescent="0.25">
      <c r="A39" s="33" t="s">
        <v>1058</v>
      </c>
      <c r="B39" s="36"/>
      <c r="C39" s="35">
        <v>0</v>
      </c>
    </row>
    <row r="40" spans="1:6" x14ac:dyDescent="0.25">
      <c r="A40" s="3"/>
    </row>
    <row r="41" spans="1:6" x14ac:dyDescent="0.25">
      <c r="A41" s="30" t="s">
        <v>1059</v>
      </c>
    </row>
    <row r="42" spans="1:6" x14ac:dyDescent="0.25">
      <c r="A42" s="31" t="s">
        <v>14</v>
      </c>
      <c r="B42" s="31" t="s">
        <v>15</v>
      </c>
      <c r="C42" s="32" t="s">
        <v>3</v>
      </c>
    </row>
    <row r="43" spans="1:6" x14ac:dyDescent="0.25">
      <c r="A43" s="33" t="s">
        <v>104</v>
      </c>
      <c r="B43" s="36"/>
      <c r="C43" s="35">
        <v>1</v>
      </c>
    </row>
    <row r="44" spans="1:6" x14ac:dyDescent="0.25">
      <c r="A44" s="33" t="s">
        <v>114</v>
      </c>
      <c r="B44" s="36"/>
      <c r="C44" s="35">
        <v>0</v>
      </c>
    </row>
    <row r="45" spans="1:6" x14ac:dyDescent="0.25">
      <c r="A45" s="33" t="s">
        <v>1060</v>
      </c>
      <c r="B45" s="36"/>
      <c r="C45" s="35">
        <v>1</v>
      </c>
    </row>
    <row r="46" spans="1:6" x14ac:dyDescent="0.25">
      <c r="A46" s="30" t="s">
        <v>1061</v>
      </c>
    </row>
    <row r="47" spans="1:6" ht="33.75" x14ac:dyDescent="0.25">
      <c r="A47" s="31" t="s">
        <v>14</v>
      </c>
      <c r="B47" s="31" t="s">
        <v>15</v>
      </c>
      <c r="C47" s="37" t="s">
        <v>104</v>
      </c>
      <c r="D47" s="37" t="s">
        <v>1062</v>
      </c>
      <c r="E47" s="37" t="s">
        <v>1037</v>
      </c>
      <c r="F47" s="37" t="s">
        <v>1036</v>
      </c>
    </row>
    <row r="48" spans="1:6" x14ac:dyDescent="0.25">
      <c r="A48" s="189" t="s">
        <v>959</v>
      </c>
      <c r="B48" s="39" t="s">
        <v>1063</v>
      </c>
      <c r="C48" s="40">
        <v>0</v>
      </c>
      <c r="D48" s="40">
        <v>0</v>
      </c>
      <c r="E48" s="40">
        <v>0</v>
      </c>
      <c r="F48" s="35">
        <v>0</v>
      </c>
    </row>
    <row r="49" spans="1:6" x14ac:dyDescent="0.25">
      <c r="A49" s="190"/>
      <c r="B49" s="39" t="s">
        <v>1064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25">
      <c r="A50" s="190"/>
      <c r="B50" s="39" t="s">
        <v>1065</v>
      </c>
      <c r="C50" s="40">
        <v>0</v>
      </c>
      <c r="D50" s="40">
        <v>0</v>
      </c>
      <c r="E50" s="40">
        <v>0</v>
      </c>
      <c r="F50" s="35">
        <v>0</v>
      </c>
    </row>
    <row r="51" spans="1:6" x14ac:dyDescent="0.25">
      <c r="A51" s="190"/>
      <c r="B51" s="39" t="s">
        <v>1066</v>
      </c>
      <c r="C51" s="40">
        <v>0</v>
      </c>
      <c r="D51" s="40">
        <v>0</v>
      </c>
      <c r="E51" s="40">
        <v>0</v>
      </c>
      <c r="F51" s="35">
        <v>0</v>
      </c>
    </row>
    <row r="52" spans="1:6" x14ac:dyDescent="0.25">
      <c r="A52" s="190"/>
      <c r="B52" s="39" t="s">
        <v>334</v>
      </c>
      <c r="C52" s="40">
        <v>3</v>
      </c>
      <c r="D52" s="40">
        <v>5</v>
      </c>
      <c r="E52" s="40">
        <v>0</v>
      </c>
      <c r="F52" s="35">
        <v>0</v>
      </c>
    </row>
    <row r="53" spans="1:6" x14ac:dyDescent="0.25">
      <c r="A53" s="190"/>
      <c r="B53" s="39" t="s">
        <v>1067</v>
      </c>
      <c r="C53" s="40">
        <v>19</v>
      </c>
      <c r="D53" s="40">
        <v>9</v>
      </c>
      <c r="E53" s="40">
        <v>0</v>
      </c>
      <c r="F53" s="35">
        <v>1</v>
      </c>
    </row>
    <row r="54" spans="1:6" x14ac:dyDescent="0.25">
      <c r="A54" s="190"/>
      <c r="B54" s="39" t="s">
        <v>1068</v>
      </c>
      <c r="C54" s="40">
        <v>14</v>
      </c>
      <c r="D54" s="40">
        <v>5</v>
      </c>
      <c r="E54" s="40">
        <v>0</v>
      </c>
      <c r="F54" s="35">
        <v>1</v>
      </c>
    </row>
    <row r="55" spans="1:6" x14ac:dyDescent="0.25">
      <c r="A55" s="190"/>
      <c r="B55" s="39" t="s">
        <v>1069</v>
      </c>
      <c r="C55" s="40">
        <v>0</v>
      </c>
      <c r="D55" s="40">
        <v>0</v>
      </c>
      <c r="E55" s="40">
        <v>0</v>
      </c>
      <c r="F55" s="35">
        <v>0</v>
      </c>
    </row>
    <row r="56" spans="1:6" x14ac:dyDescent="0.25">
      <c r="A56" s="190"/>
      <c r="B56" s="39" t="s">
        <v>1070</v>
      </c>
      <c r="C56" s="40">
        <v>0</v>
      </c>
      <c r="D56" s="40">
        <v>0</v>
      </c>
      <c r="E56" s="40">
        <v>0</v>
      </c>
      <c r="F56" s="35">
        <v>0</v>
      </c>
    </row>
    <row r="57" spans="1:6" x14ac:dyDescent="0.25">
      <c r="A57" s="190"/>
      <c r="B57" s="39" t="s">
        <v>1071</v>
      </c>
      <c r="C57" s="40">
        <v>0</v>
      </c>
      <c r="D57" s="40">
        <v>1</v>
      </c>
      <c r="E57" s="40">
        <v>0</v>
      </c>
      <c r="F57" s="35">
        <v>0</v>
      </c>
    </row>
    <row r="58" spans="1:6" x14ac:dyDescent="0.25">
      <c r="A58" s="190"/>
      <c r="B58" s="39" t="s">
        <v>1072</v>
      </c>
      <c r="C58" s="40">
        <v>0</v>
      </c>
      <c r="D58" s="40">
        <v>0</v>
      </c>
      <c r="E58" s="40">
        <v>0</v>
      </c>
      <c r="F58" s="35">
        <v>0</v>
      </c>
    </row>
    <row r="59" spans="1:6" x14ac:dyDescent="0.25">
      <c r="A59" s="190"/>
      <c r="B59" s="39" t="s">
        <v>1073</v>
      </c>
      <c r="C59" s="40">
        <v>0</v>
      </c>
      <c r="D59" s="40">
        <v>0</v>
      </c>
      <c r="E59" s="40">
        <v>0</v>
      </c>
      <c r="F59" s="35">
        <v>0</v>
      </c>
    </row>
    <row r="60" spans="1:6" x14ac:dyDescent="0.25">
      <c r="A60" s="190"/>
      <c r="B60" s="39" t="s">
        <v>405</v>
      </c>
      <c r="C60" s="40">
        <v>0</v>
      </c>
      <c r="D60" s="40">
        <v>0</v>
      </c>
      <c r="E60" s="40">
        <v>0</v>
      </c>
      <c r="F60" s="35">
        <v>0</v>
      </c>
    </row>
    <row r="61" spans="1:6" x14ac:dyDescent="0.25">
      <c r="A61" s="190"/>
      <c r="B61" s="39" t="s">
        <v>1074</v>
      </c>
      <c r="C61" s="40">
        <v>0</v>
      </c>
      <c r="D61" s="40">
        <v>0</v>
      </c>
      <c r="E61" s="40">
        <v>0</v>
      </c>
      <c r="F61" s="35">
        <v>0</v>
      </c>
    </row>
    <row r="62" spans="1:6" x14ac:dyDescent="0.25">
      <c r="A62" s="190"/>
      <c r="B62" s="39" t="s">
        <v>1075</v>
      </c>
      <c r="C62" s="40">
        <v>0</v>
      </c>
      <c r="D62" s="40">
        <v>0</v>
      </c>
      <c r="E62" s="40">
        <v>0</v>
      </c>
      <c r="F62" s="35">
        <v>0</v>
      </c>
    </row>
    <row r="63" spans="1:6" x14ac:dyDescent="0.25">
      <c r="A63" s="190"/>
      <c r="B63" s="39" t="s">
        <v>1076</v>
      </c>
      <c r="C63" s="40">
        <v>0</v>
      </c>
      <c r="D63" s="40">
        <v>0</v>
      </c>
      <c r="E63" s="40">
        <v>0</v>
      </c>
      <c r="F63" s="35">
        <v>0</v>
      </c>
    </row>
    <row r="64" spans="1:6" x14ac:dyDescent="0.25">
      <c r="A64" s="190"/>
      <c r="B64" s="39" t="s">
        <v>1077</v>
      </c>
      <c r="C64" s="40">
        <v>6</v>
      </c>
      <c r="D64" s="40">
        <v>5</v>
      </c>
      <c r="E64" s="40">
        <v>0</v>
      </c>
      <c r="F64" s="35">
        <v>3</v>
      </c>
    </row>
    <row r="65" spans="1:6" x14ac:dyDescent="0.25">
      <c r="A65" s="190"/>
      <c r="B65" s="39" t="s">
        <v>1078</v>
      </c>
      <c r="C65" s="40">
        <v>0</v>
      </c>
      <c r="D65" s="40">
        <v>0</v>
      </c>
      <c r="E65" s="40">
        <v>0</v>
      </c>
      <c r="F65" s="35">
        <v>0</v>
      </c>
    </row>
    <row r="66" spans="1:6" x14ac:dyDescent="0.25">
      <c r="A66" s="191"/>
      <c r="B66" s="39" t="s">
        <v>1079</v>
      </c>
      <c r="C66" s="40">
        <v>0</v>
      </c>
      <c r="D66" s="40">
        <v>0</v>
      </c>
      <c r="E66" s="40">
        <v>0</v>
      </c>
      <c r="F66" s="35">
        <v>0</v>
      </c>
    </row>
    <row r="67" spans="1:6" x14ac:dyDescent="0.25">
      <c r="A67" s="184" t="s">
        <v>1080</v>
      </c>
      <c r="B67" s="185"/>
      <c r="C67" s="41">
        <v>42</v>
      </c>
      <c r="D67" s="41">
        <v>25</v>
      </c>
      <c r="E67" s="41">
        <v>0</v>
      </c>
      <c r="F67" s="41">
        <v>5</v>
      </c>
    </row>
    <row r="68" spans="1:6" x14ac:dyDescent="0.25">
      <c r="A68" s="189" t="s">
        <v>974</v>
      </c>
      <c r="B68" s="39" t="s">
        <v>1081</v>
      </c>
      <c r="C68" s="40">
        <v>0</v>
      </c>
      <c r="D68" s="40">
        <v>0</v>
      </c>
      <c r="E68" s="40">
        <v>0</v>
      </c>
      <c r="F68" s="35">
        <v>0</v>
      </c>
    </row>
    <row r="69" spans="1:6" x14ac:dyDescent="0.25">
      <c r="A69" s="190"/>
      <c r="B69" s="39" t="s">
        <v>1082</v>
      </c>
      <c r="C69" s="40">
        <v>0</v>
      </c>
      <c r="D69" s="40">
        <v>0</v>
      </c>
      <c r="E69" s="40">
        <v>0</v>
      </c>
      <c r="F69" s="35">
        <v>0</v>
      </c>
    </row>
    <row r="70" spans="1:6" x14ac:dyDescent="0.25">
      <c r="A70" s="191"/>
      <c r="B70" s="39" t="s">
        <v>111</v>
      </c>
      <c r="C70" s="40">
        <v>0</v>
      </c>
      <c r="D70" s="40">
        <v>0</v>
      </c>
      <c r="E70" s="40">
        <v>0</v>
      </c>
      <c r="F70" s="35">
        <v>0</v>
      </c>
    </row>
    <row r="71" spans="1:6" x14ac:dyDescent="0.25">
      <c r="A71" s="184" t="s">
        <v>1083</v>
      </c>
      <c r="B71" s="185"/>
      <c r="C71" s="41">
        <v>0</v>
      </c>
      <c r="D71" s="41">
        <v>0</v>
      </c>
      <c r="E71" s="41">
        <v>0</v>
      </c>
      <c r="F71" s="41">
        <v>0</v>
      </c>
    </row>
    <row r="72" spans="1:6" x14ac:dyDescent="0.25">
      <c r="A72" s="6"/>
    </row>
  </sheetData>
  <sheetProtection algorithmName="SHA-512" hashValue="zzLOPq+7J4aL7Mxbr+DVxoSuRPn3jgHuTqHirxVDZUohxKuL3exqQEjrUpIxNVI6lGrypZeIhI+3SRu/gbspCg==" saltValue="tvMoX/VfE6zBqv2t2Uu4k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2" t="s">
        <v>15</v>
      </c>
      <c r="C4" s="11" t="s">
        <v>3</v>
      </c>
    </row>
    <row r="5" spans="1:3" x14ac:dyDescent="0.25">
      <c r="A5" s="177" t="s">
        <v>1086</v>
      </c>
      <c r="B5" s="13" t="s">
        <v>1087</v>
      </c>
      <c r="C5" s="21">
        <v>103</v>
      </c>
    </row>
    <row r="6" spans="1:3" x14ac:dyDescent="0.25">
      <c r="A6" s="178"/>
      <c r="B6" s="13" t="s">
        <v>1029</v>
      </c>
      <c r="C6" s="21">
        <v>2</v>
      </c>
    </row>
    <row r="7" spans="1:3" x14ac:dyDescent="0.25">
      <c r="A7" s="178"/>
      <c r="B7" s="13" t="s">
        <v>1088</v>
      </c>
      <c r="C7" s="21">
        <v>342</v>
      </c>
    </row>
    <row r="8" spans="1:3" x14ac:dyDescent="0.25">
      <c r="A8" s="178"/>
      <c r="B8" s="13" t="s">
        <v>1089</v>
      </c>
      <c r="C8" s="21">
        <v>16</v>
      </c>
    </row>
    <row r="9" spans="1:3" x14ac:dyDescent="0.25">
      <c r="A9" s="178"/>
      <c r="B9" s="13" t="s">
        <v>1031</v>
      </c>
      <c r="C9" s="21">
        <v>3</v>
      </c>
    </row>
    <row r="10" spans="1:3" x14ac:dyDescent="0.25">
      <c r="A10" s="178"/>
      <c r="B10" s="13" t="s">
        <v>1032</v>
      </c>
      <c r="C10" s="21">
        <v>2</v>
      </c>
    </row>
    <row r="11" spans="1:3" x14ac:dyDescent="0.25">
      <c r="A11" s="178"/>
      <c r="B11" s="13" t="s">
        <v>1090</v>
      </c>
      <c r="C11" s="21">
        <v>0</v>
      </c>
    </row>
    <row r="12" spans="1:3" x14ac:dyDescent="0.25">
      <c r="A12" s="179"/>
      <c r="B12" s="13" t="s">
        <v>1091</v>
      </c>
      <c r="C12" s="21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2" t="s">
        <v>15</v>
      </c>
      <c r="C15" s="11" t="s">
        <v>3</v>
      </c>
    </row>
    <row r="16" spans="1:3" x14ac:dyDescent="0.25">
      <c r="A16" s="20" t="s">
        <v>1093</v>
      </c>
      <c r="B16" s="16"/>
      <c r="C16" s="21">
        <v>278</v>
      </c>
    </row>
    <row r="17" spans="1:3" x14ac:dyDescent="0.25">
      <c r="A17" s="20" t="s">
        <v>1094</v>
      </c>
      <c r="B17" s="16"/>
      <c r="C17" s="21">
        <v>12</v>
      </c>
    </row>
    <row r="18" spans="1:3" x14ac:dyDescent="0.25">
      <c r="A18" s="20" t="s">
        <v>1095</v>
      </c>
      <c r="B18" s="16"/>
      <c r="C18" s="21">
        <v>52</v>
      </c>
    </row>
    <row r="19" spans="1:3" x14ac:dyDescent="0.25">
      <c r="A19" s="20" t="s">
        <v>1096</v>
      </c>
      <c r="B19" s="16"/>
      <c r="C19" s="21">
        <v>4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2" t="s">
        <v>15</v>
      </c>
      <c r="C22" s="11" t="s">
        <v>3</v>
      </c>
    </row>
    <row r="23" spans="1:3" x14ac:dyDescent="0.25">
      <c r="A23" s="20" t="s">
        <v>1098</v>
      </c>
      <c r="B23" s="16"/>
      <c r="C23" s="21">
        <v>0</v>
      </c>
    </row>
    <row r="24" spans="1:3" x14ac:dyDescent="0.25">
      <c r="A24" s="20" t="s">
        <v>1099</v>
      </c>
      <c r="B24" s="16"/>
      <c r="C24" s="21">
        <v>0</v>
      </c>
    </row>
    <row r="25" spans="1:3" x14ac:dyDescent="0.25">
      <c r="A25" s="20" t="s">
        <v>1100</v>
      </c>
      <c r="B25" s="16"/>
      <c r="C25" s="21">
        <v>0</v>
      </c>
    </row>
    <row r="26" spans="1:3" x14ac:dyDescent="0.25">
      <c r="A26" s="20" t="s">
        <v>1101</v>
      </c>
      <c r="B26" s="16"/>
      <c r="C26" s="21">
        <v>0</v>
      </c>
    </row>
    <row r="27" spans="1:3" x14ac:dyDescent="0.25">
      <c r="A27" s="20" t="s">
        <v>1102</v>
      </c>
      <c r="B27" s="16"/>
      <c r="C27" s="21">
        <v>0</v>
      </c>
    </row>
    <row r="28" spans="1:3" x14ac:dyDescent="0.25">
      <c r="A28" s="20" t="s">
        <v>1103</v>
      </c>
      <c r="B28" s="16"/>
      <c r="C28" s="21">
        <v>0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2" t="s">
        <v>15</v>
      </c>
      <c r="C31" s="11" t="s">
        <v>3</v>
      </c>
    </row>
    <row r="32" spans="1:3" x14ac:dyDescent="0.25">
      <c r="A32" s="20" t="s">
        <v>1105</v>
      </c>
      <c r="B32" s="16"/>
      <c r="C32" s="21">
        <v>0</v>
      </c>
    </row>
    <row r="33" spans="1:3" x14ac:dyDescent="0.25">
      <c r="A33" s="20" t="s">
        <v>1106</v>
      </c>
      <c r="B33" s="16"/>
      <c r="C33" s="21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2" t="s">
        <v>15</v>
      </c>
      <c r="C36" s="11" t="s">
        <v>3</v>
      </c>
    </row>
    <row r="37" spans="1:3" x14ac:dyDescent="0.25">
      <c r="A37" s="20" t="s">
        <v>1107</v>
      </c>
      <c r="B37" s="16"/>
      <c r="C37" s="21">
        <v>12</v>
      </c>
    </row>
    <row r="38" spans="1:3" x14ac:dyDescent="0.25">
      <c r="A38" s="20" t="s">
        <v>1108</v>
      </c>
      <c r="B38" s="16"/>
      <c r="C38" s="21">
        <v>7</v>
      </c>
    </row>
    <row r="39" spans="1:3" x14ac:dyDescent="0.25">
      <c r="A39" s="20" t="s">
        <v>1109</v>
      </c>
      <c r="B39" s="16"/>
      <c r="C39" s="21">
        <v>125</v>
      </c>
    </row>
    <row r="40" spans="1:3" x14ac:dyDescent="0.25">
      <c r="A40" s="20" t="s">
        <v>1110</v>
      </c>
      <c r="B40" s="16"/>
      <c r="C40" s="21">
        <v>46</v>
      </c>
    </row>
    <row r="41" spans="1:3" x14ac:dyDescent="0.25">
      <c r="A41" s="20" t="s">
        <v>1111</v>
      </c>
      <c r="B41" s="16"/>
      <c r="C41" s="21">
        <v>51</v>
      </c>
    </row>
    <row r="42" spans="1:3" x14ac:dyDescent="0.25">
      <c r="A42" s="20" t="s">
        <v>1112</v>
      </c>
      <c r="B42" s="16"/>
      <c r="C42" s="21">
        <v>26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2" t="s">
        <v>15</v>
      </c>
      <c r="C45" s="11" t="s">
        <v>3</v>
      </c>
    </row>
    <row r="46" spans="1:3" x14ac:dyDescent="0.25">
      <c r="A46" s="20" t="s">
        <v>1114</v>
      </c>
      <c r="B46" s="16"/>
      <c r="C46" s="21">
        <v>2</v>
      </c>
    </row>
    <row r="47" spans="1:3" x14ac:dyDescent="0.25">
      <c r="A47" s="20" t="s">
        <v>1115</v>
      </c>
      <c r="B47" s="16"/>
      <c r="C47" s="21">
        <v>9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2" t="s">
        <v>15</v>
      </c>
      <c r="C50" s="11" t="s">
        <v>3</v>
      </c>
    </row>
    <row r="51" spans="1:6" x14ac:dyDescent="0.25">
      <c r="A51" s="177" t="s">
        <v>1117</v>
      </c>
      <c r="B51" s="13" t="s">
        <v>1118</v>
      </c>
      <c r="C51" s="21">
        <v>17</v>
      </c>
    </row>
    <row r="52" spans="1:6" x14ac:dyDescent="0.25">
      <c r="A52" s="178"/>
      <c r="B52" s="13" t="s">
        <v>1119</v>
      </c>
      <c r="C52" s="21">
        <v>10</v>
      </c>
    </row>
    <row r="53" spans="1:6" x14ac:dyDescent="0.25">
      <c r="A53" s="178"/>
      <c r="B53" s="13" t="s">
        <v>1120</v>
      </c>
      <c r="C53" s="21">
        <v>12</v>
      </c>
    </row>
    <row r="54" spans="1:6" x14ac:dyDescent="0.25">
      <c r="A54" s="179"/>
      <c r="B54" s="13" t="s">
        <v>1121</v>
      </c>
      <c r="C54" s="21">
        <v>0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2" t="s">
        <v>15</v>
      </c>
      <c r="C57" s="11" t="s">
        <v>3</v>
      </c>
    </row>
    <row r="58" spans="1:6" x14ac:dyDescent="0.25">
      <c r="A58" s="20" t="s">
        <v>104</v>
      </c>
      <c r="B58" s="16"/>
      <c r="C58" s="21">
        <v>0</v>
      </c>
    </row>
    <row r="59" spans="1:6" x14ac:dyDescent="0.25">
      <c r="A59" s="20" t="s">
        <v>114</v>
      </c>
      <c r="B59" s="16"/>
      <c r="C59" s="21">
        <v>0</v>
      </c>
    </row>
    <row r="60" spans="1:6" x14ac:dyDescent="0.25">
      <c r="A60" s="20" t="s">
        <v>1060</v>
      </c>
      <c r="B60" s="16"/>
      <c r="C60" s="21">
        <v>0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2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25">
      <c r="A63" s="177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1">
        <v>0</v>
      </c>
    </row>
    <row r="64" spans="1:6" x14ac:dyDescent="0.25">
      <c r="A64" s="178"/>
      <c r="B64" s="13" t="s">
        <v>1064</v>
      </c>
      <c r="C64" s="14">
        <v>0</v>
      </c>
      <c r="D64" s="14">
        <v>0</v>
      </c>
      <c r="E64" s="14">
        <v>0</v>
      </c>
      <c r="F64" s="21">
        <v>0</v>
      </c>
    </row>
    <row r="65" spans="1:6" x14ac:dyDescent="0.25">
      <c r="A65" s="178"/>
      <c r="B65" s="13" t="s">
        <v>1065</v>
      </c>
      <c r="C65" s="14">
        <v>0</v>
      </c>
      <c r="D65" s="14">
        <v>0</v>
      </c>
      <c r="E65" s="14">
        <v>0</v>
      </c>
      <c r="F65" s="21">
        <v>0</v>
      </c>
    </row>
    <row r="66" spans="1:6" x14ac:dyDescent="0.25">
      <c r="A66" s="178"/>
      <c r="B66" s="13" t="s">
        <v>1066</v>
      </c>
      <c r="C66" s="14">
        <v>0</v>
      </c>
      <c r="D66" s="14">
        <v>0</v>
      </c>
      <c r="E66" s="14">
        <v>0</v>
      </c>
      <c r="F66" s="21">
        <v>0</v>
      </c>
    </row>
    <row r="67" spans="1:6" x14ac:dyDescent="0.25">
      <c r="A67" s="178"/>
      <c r="B67" s="13" t="s">
        <v>334</v>
      </c>
      <c r="C67" s="14">
        <v>1</v>
      </c>
      <c r="D67" s="14">
        <v>1</v>
      </c>
      <c r="E67" s="14">
        <v>0</v>
      </c>
      <c r="F67" s="21">
        <v>1</v>
      </c>
    </row>
    <row r="68" spans="1:6" x14ac:dyDescent="0.25">
      <c r="A68" s="178"/>
      <c r="B68" s="13" t="s">
        <v>1122</v>
      </c>
      <c r="C68" s="14">
        <v>79</v>
      </c>
      <c r="D68" s="14">
        <v>44</v>
      </c>
      <c r="E68" s="14">
        <v>2</v>
      </c>
      <c r="F68" s="21">
        <v>10</v>
      </c>
    </row>
    <row r="69" spans="1:6" x14ac:dyDescent="0.25">
      <c r="A69" s="178"/>
      <c r="B69" s="13" t="s">
        <v>1123</v>
      </c>
      <c r="C69" s="14">
        <v>155</v>
      </c>
      <c r="D69" s="14">
        <v>35</v>
      </c>
      <c r="E69" s="14">
        <v>2</v>
      </c>
      <c r="F69" s="21">
        <v>22</v>
      </c>
    </row>
    <row r="70" spans="1:6" x14ac:dyDescent="0.25">
      <c r="A70" s="178"/>
      <c r="B70" s="13" t="s">
        <v>1069</v>
      </c>
      <c r="C70" s="14">
        <v>0</v>
      </c>
      <c r="D70" s="14">
        <v>1</v>
      </c>
      <c r="E70" s="14">
        <v>0</v>
      </c>
      <c r="F70" s="21">
        <v>1</v>
      </c>
    </row>
    <row r="71" spans="1:6" x14ac:dyDescent="0.25">
      <c r="A71" s="178"/>
      <c r="B71" s="13" t="s">
        <v>1124</v>
      </c>
      <c r="C71" s="14">
        <v>0</v>
      </c>
      <c r="D71" s="14">
        <v>0</v>
      </c>
      <c r="E71" s="14">
        <v>0</v>
      </c>
      <c r="F71" s="21">
        <v>0</v>
      </c>
    </row>
    <row r="72" spans="1:6" x14ac:dyDescent="0.25">
      <c r="A72" s="178"/>
      <c r="B72" s="13" t="s">
        <v>1125</v>
      </c>
      <c r="C72" s="14">
        <v>2</v>
      </c>
      <c r="D72" s="14">
        <v>9</v>
      </c>
      <c r="E72" s="14">
        <v>1</v>
      </c>
      <c r="F72" s="21">
        <v>11</v>
      </c>
    </row>
    <row r="73" spans="1:6" x14ac:dyDescent="0.25">
      <c r="A73" s="178"/>
      <c r="B73" s="13" t="s">
        <v>1126</v>
      </c>
      <c r="C73" s="14">
        <v>1</v>
      </c>
      <c r="D73" s="14">
        <v>3</v>
      </c>
      <c r="E73" s="14">
        <v>0</v>
      </c>
      <c r="F73" s="21">
        <v>2</v>
      </c>
    </row>
    <row r="74" spans="1:6" x14ac:dyDescent="0.25">
      <c r="A74" s="178"/>
      <c r="B74" s="13" t="s">
        <v>1073</v>
      </c>
      <c r="C74" s="14">
        <v>1</v>
      </c>
      <c r="D74" s="14">
        <v>0</v>
      </c>
      <c r="E74" s="14">
        <v>0</v>
      </c>
      <c r="F74" s="21">
        <v>0</v>
      </c>
    </row>
    <row r="75" spans="1:6" x14ac:dyDescent="0.25">
      <c r="A75" s="178"/>
      <c r="B75" s="13" t="s">
        <v>405</v>
      </c>
      <c r="C75" s="14">
        <v>0</v>
      </c>
      <c r="D75" s="14">
        <v>0</v>
      </c>
      <c r="E75" s="14">
        <v>0</v>
      </c>
      <c r="F75" s="21">
        <v>0</v>
      </c>
    </row>
    <row r="76" spans="1:6" x14ac:dyDescent="0.25">
      <c r="A76" s="178"/>
      <c r="B76" s="13" t="s">
        <v>1074</v>
      </c>
      <c r="C76" s="14">
        <v>0</v>
      </c>
      <c r="D76" s="14">
        <v>0</v>
      </c>
      <c r="E76" s="14">
        <v>0</v>
      </c>
      <c r="F76" s="21">
        <v>0</v>
      </c>
    </row>
    <row r="77" spans="1:6" x14ac:dyDescent="0.25">
      <c r="A77" s="178"/>
      <c r="B77" s="13" t="s">
        <v>1075</v>
      </c>
      <c r="C77" s="14">
        <v>0</v>
      </c>
      <c r="D77" s="14">
        <v>0</v>
      </c>
      <c r="E77" s="14">
        <v>0</v>
      </c>
      <c r="F77" s="21">
        <v>0</v>
      </c>
    </row>
    <row r="78" spans="1:6" x14ac:dyDescent="0.25">
      <c r="A78" s="178"/>
      <c r="B78" s="13" t="s">
        <v>1076</v>
      </c>
      <c r="C78" s="14">
        <v>0</v>
      </c>
      <c r="D78" s="14">
        <v>0</v>
      </c>
      <c r="E78" s="14">
        <v>0</v>
      </c>
      <c r="F78" s="21">
        <v>0</v>
      </c>
    </row>
    <row r="79" spans="1:6" x14ac:dyDescent="0.25">
      <c r="A79" s="178"/>
      <c r="B79" s="13" t="s">
        <v>1077</v>
      </c>
      <c r="C79" s="14">
        <v>74</v>
      </c>
      <c r="D79" s="14">
        <v>71</v>
      </c>
      <c r="E79" s="14">
        <v>4</v>
      </c>
      <c r="F79" s="21">
        <v>20</v>
      </c>
    </row>
    <row r="80" spans="1:6" x14ac:dyDescent="0.25">
      <c r="A80" s="178"/>
      <c r="B80" s="13" t="s">
        <v>1078</v>
      </c>
      <c r="C80" s="14">
        <v>0</v>
      </c>
      <c r="D80" s="14">
        <v>0</v>
      </c>
      <c r="E80" s="14">
        <v>0</v>
      </c>
      <c r="F80" s="21">
        <v>0</v>
      </c>
    </row>
    <row r="81" spans="1:6" x14ac:dyDescent="0.25">
      <c r="A81" s="179"/>
      <c r="B81" s="13" t="s">
        <v>1079</v>
      </c>
      <c r="C81" s="14">
        <v>0</v>
      </c>
      <c r="D81" s="14">
        <v>0</v>
      </c>
      <c r="E81" s="14">
        <v>0</v>
      </c>
      <c r="F81" s="21">
        <v>0</v>
      </c>
    </row>
    <row r="82" spans="1:6" x14ac:dyDescent="0.25">
      <c r="A82" s="192" t="s">
        <v>1080</v>
      </c>
      <c r="B82" s="193"/>
      <c r="C82" s="28">
        <v>313</v>
      </c>
      <c r="D82" s="28">
        <v>164</v>
      </c>
      <c r="E82" s="28">
        <v>9</v>
      </c>
      <c r="F82" s="28">
        <v>67</v>
      </c>
    </row>
    <row r="83" spans="1:6" x14ac:dyDescent="0.25">
      <c r="A83" s="177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1">
        <v>0</v>
      </c>
    </row>
    <row r="84" spans="1:6" x14ac:dyDescent="0.25">
      <c r="A84" s="178"/>
      <c r="B84" s="13" t="s">
        <v>1082</v>
      </c>
      <c r="C84" s="14">
        <v>0</v>
      </c>
      <c r="D84" s="14">
        <v>0</v>
      </c>
      <c r="E84" s="14">
        <v>0</v>
      </c>
      <c r="F84" s="21">
        <v>0</v>
      </c>
    </row>
    <row r="85" spans="1:6" x14ac:dyDescent="0.25">
      <c r="A85" s="179"/>
      <c r="B85" s="13" t="s">
        <v>111</v>
      </c>
      <c r="C85" s="14">
        <v>0</v>
      </c>
      <c r="D85" s="14">
        <v>0</v>
      </c>
      <c r="E85" s="14">
        <v>0</v>
      </c>
      <c r="F85" s="21">
        <v>0</v>
      </c>
    </row>
    <row r="86" spans="1:6" x14ac:dyDescent="0.25">
      <c r="A86" s="192" t="s">
        <v>1128</v>
      </c>
      <c r="B86" s="193"/>
      <c r="C86" s="28">
        <v>0</v>
      </c>
      <c r="D86" s="28">
        <v>0</v>
      </c>
      <c r="E86" s="28">
        <v>0</v>
      </c>
      <c r="F86" s="28">
        <v>0</v>
      </c>
    </row>
    <row r="87" spans="1:6" x14ac:dyDescent="0.25">
      <c r="A87" s="6"/>
    </row>
  </sheetData>
  <sheetProtection algorithmName="SHA-512" hashValue="4Z5woJeEeTqWnrzB9TkoM9uylzJuBCCFIMQTZ76ISMB/8UHtUOgm8wqyYIiVcUISqGMoqRTzmGqBGgtkmmUixw==" saltValue="ZVsHaXdj7wV0dOX4Flb3S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1">
        <v>0</v>
      </c>
    </row>
    <row r="6" spans="1:3" x14ac:dyDescent="0.25">
      <c r="A6" s="12" t="s">
        <v>1132</v>
      </c>
      <c r="B6" s="16"/>
      <c r="C6" s="21">
        <v>21</v>
      </c>
    </row>
    <row r="7" spans="1:3" x14ac:dyDescent="0.25">
      <c r="A7" s="12" t="s">
        <v>1133</v>
      </c>
      <c r="B7" s="16"/>
      <c r="C7" s="21">
        <v>8</v>
      </c>
    </row>
    <row r="8" spans="1:3" x14ac:dyDescent="0.25">
      <c r="A8" s="12" t="s">
        <v>1134</v>
      </c>
      <c r="B8" s="16"/>
      <c r="C8" s="21">
        <v>0</v>
      </c>
    </row>
    <row r="9" spans="1:3" x14ac:dyDescent="0.25">
      <c r="A9" s="12" t="s">
        <v>1135</v>
      </c>
      <c r="B9" s="16"/>
      <c r="C9" s="21">
        <v>0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1">
        <v>1</v>
      </c>
    </row>
    <row r="14" spans="1:3" x14ac:dyDescent="0.25">
      <c r="A14" s="12" t="s">
        <v>1132</v>
      </c>
      <c r="B14" s="16"/>
      <c r="C14" s="21">
        <v>20</v>
      </c>
    </row>
    <row r="15" spans="1:3" x14ac:dyDescent="0.25">
      <c r="A15" s="12" t="s">
        <v>1137</v>
      </c>
      <c r="B15" s="16"/>
      <c r="C15" s="21">
        <v>11</v>
      </c>
    </row>
    <row r="16" spans="1:3" x14ac:dyDescent="0.25">
      <c r="A16" s="12" t="s">
        <v>1134</v>
      </c>
      <c r="B16" s="16"/>
      <c r="C16" s="21">
        <v>0</v>
      </c>
    </row>
    <row r="17" spans="1:3" x14ac:dyDescent="0.25">
      <c r="A17" s="12" t="s">
        <v>1135</v>
      </c>
      <c r="B17" s="16"/>
      <c r="C17" s="21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1">
        <v>0</v>
      </c>
    </row>
    <row r="22" spans="1:3" x14ac:dyDescent="0.25">
      <c r="A22" s="12" t="s">
        <v>1139</v>
      </c>
      <c r="B22" s="16"/>
      <c r="C22" s="21">
        <v>0</v>
      </c>
    </row>
    <row r="23" spans="1:3" x14ac:dyDescent="0.25">
      <c r="A23" s="12" t="s">
        <v>1140</v>
      </c>
      <c r="B23" s="16"/>
      <c r="C23" s="21">
        <v>0</v>
      </c>
    </row>
    <row r="24" spans="1:3" x14ac:dyDescent="0.25">
      <c r="A24" s="12" t="s">
        <v>1141</v>
      </c>
      <c r="B24" s="16"/>
      <c r="C24" s="21">
        <v>0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1">
        <v>0</v>
      </c>
    </row>
    <row r="29" spans="1:3" x14ac:dyDescent="0.25">
      <c r="A29" s="12" t="s">
        <v>1144</v>
      </c>
      <c r="B29" s="16"/>
      <c r="C29" s="21">
        <v>6</v>
      </c>
    </row>
    <row r="30" spans="1:3" x14ac:dyDescent="0.25">
      <c r="A30" s="12" t="s">
        <v>1145</v>
      </c>
      <c r="B30" s="16"/>
      <c r="C30" s="21">
        <v>0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1">
        <v>0</v>
      </c>
    </row>
    <row r="35" spans="1:3" x14ac:dyDescent="0.25">
      <c r="A35" s="12" t="s">
        <v>1148</v>
      </c>
      <c r="B35" s="16"/>
      <c r="C35" s="21">
        <v>1</v>
      </c>
    </row>
    <row r="36" spans="1:3" x14ac:dyDescent="0.25">
      <c r="A36" s="12" t="s">
        <v>1149</v>
      </c>
      <c r="B36" s="16"/>
      <c r="C36" s="21">
        <v>0</v>
      </c>
    </row>
    <row r="37" spans="1:3" x14ac:dyDescent="0.25">
      <c r="A37" s="6"/>
    </row>
  </sheetData>
  <sheetProtection algorithmName="SHA-512" hashValue="2Rt0E0uHLMwR3ohmP41SyEi4iprTwVy9TCt8WZDBijFLNqqqbRnEuwbg7gkIZtMOpRmHNih6mqvLYg0yY5nFVQ==" saltValue="dKxyuunnN1lYqlLT4ge/o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1">
        <v>0</v>
      </c>
    </row>
    <row r="6" spans="1:3" x14ac:dyDescent="0.25">
      <c r="A6" s="12" t="s">
        <v>1153</v>
      </c>
      <c r="B6" s="16"/>
      <c r="C6" s="21">
        <v>0</v>
      </c>
    </row>
    <row r="7" spans="1:3" x14ac:dyDescent="0.25">
      <c r="A7" s="12" t="s">
        <v>1154</v>
      </c>
      <c r="B7" s="16"/>
      <c r="C7" s="21">
        <v>0</v>
      </c>
    </row>
    <row r="8" spans="1:3" x14ac:dyDescent="0.25">
      <c r="A8" s="12" t="s">
        <v>1155</v>
      </c>
      <c r="B8" s="16"/>
      <c r="C8" s="21">
        <v>0</v>
      </c>
    </row>
    <row r="9" spans="1:3" x14ac:dyDescent="0.25">
      <c r="A9" s="12" t="s">
        <v>1156</v>
      </c>
      <c r="B9" s="16"/>
      <c r="C9" s="21">
        <v>0</v>
      </c>
    </row>
    <row r="10" spans="1:3" x14ac:dyDescent="0.25">
      <c r="A10" s="12" t="s">
        <v>1157</v>
      </c>
      <c r="B10" s="16"/>
      <c r="C10" s="21">
        <v>0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1">
        <v>3</v>
      </c>
    </row>
    <row r="15" spans="1:3" x14ac:dyDescent="0.25">
      <c r="A15" s="12" t="s">
        <v>1160</v>
      </c>
      <c r="B15" s="16"/>
      <c r="C15" s="21">
        <v>0</v>
      </c>
    </row>
    <row r="16" spans="1:3" x14ac:dyDescent="0.25">
      <c r="A16" s="12" t="s">
        <v>1161</v>
      </c>
      <c r="B16" s="16"/>
      <c r="C16" s="21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1">
        <v>0</v>
      </c>
    </row>
    <row r="21" spans="1:3" x14ac:dyDescent="0.25">
      <c r="A21" s="12" t="s">
        <v>1164</v>
      </c>
      <c r="B21" s="16"/>
      <c r="C21" s="21">
        <v>0</v>
      </c>
    </row>
    <row r="22" spans="1:3" x14ac:dyDescent="0.25">
      <c r="A22" s="12" t="s">
        <v>1165</v>
      </c>
      <c r="B22" s="16"/>
      <c r="C22" s="21">
        <v>0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1">
        <v>0</v>
      </c>
    </row>
    <row r="27" spans="1:3" x14ac:dyDescent="0.25">
      <c r="A27" s="12" t="s">
        <v>1168</v>
      </c>
      <c r="B27" s="16"/>
      <c r="C27" s="21">
        <v>0</v>
      </c>
    </row>
    <row r="28" spans="1:3" x14ac:dyDescent="0.25">
      <c r="A28" s="12" t="s">
        <v>1169</v>
      </c>
      <c r="B28" s="16"/>
      <c r="C28" s="21">
        <v>0</v>
      </c>
    </row>
    <row r="29" spans="1:3" x14ac:dyDescent="0.25">
      <c r="A29" s="12" t="s">
        <v>1170</v>
      </c>
      <c r="B29" s="16"/>
      <c r="C29" s="21">
        <v>0</v>
      </c>
    </row>
    <row r="30" spans="1:3" x14ac:dyDescent="0.25">
      <c r="A30" s="12" t="s">
        <v>1171</v>
      </c>
      <c r="B30" s="16"/>
      <c r="C30" s="21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1">
        <v>1</v>
      </c>
    </row>
    <row r="35" spans="1:3" x14ac:dyDescent="0.25">
      <c r="A35" s="12" t="s">
        <v>1174</v>
      </c>
      <c r="B35" s="16"/>
      <c r="C35" s="21">
        <v>0</v>
      </c>
    </row>
    <row r="36" spans="1:3" x14ac:dyDescent="0.25">
      <c r="A36" s="12" t="s">
        <v>1175</v>
      </c>
      <c r="B36" s="16"/>
      <c r="C36" s="21">
        <v>3</v>
      </c>
    </row>
    <row r="37" spans="1:3" x14ac:dyDescent="0.25">
      <c r="A37" s="12" t="s">
        <v>1093</v>
      </c>
      <c r="B37" s="16"/>
      <c r="C37" s="21">
        <v>0</v>
      </c>
    </row>
    <row r="38" spans="1:3" x14ac:dyDescent="0.25">
      <c r="A38" s="12" t="s">
        <v>1176</v>
      </c>
      <c r="B38" s="16"/>
      <c r="C38" s="21">
        <v>0</v>
      </c>
    </row>
    <row r="39" spans="1:3" x14ac:dyDescent="0.25">
      <c r="A39" s="12" t="s">
        <v>1177</v>
      </c>
      <c r="B39" s="16"/>
      <c r="C39" s="21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1">
        <v>0</v>
      </c>
    </row>
    <row r="44" spans="1:3" x14ac:dyDescent="0.25">
      <c r="A44" s="12" t="s">
        <v>1174</v>
      </c>
      <c r="B44" s="16"/>
      <c r="C44" s="21">
        <v>0</v>
      </c>
    </row>
    <row r="45" spans="1:3" x14ac:dyDescent="0.25">
      <c r="A45" s="12" t="s">
        <v>1175</v>
      </c>
      <c r="B45" s="16"/>
      <c r="C45" s="21">
        <v>1</v>
      </c>
    </row>
    <row r="46" spans="1:3" x14ac:dyDescent="0.25">
      <c r="A46" s="12" t="s">
        <v>1093</v>
      </c>
      <c r="B46" s="16"/>
      <c r="C46" s="21">
        <v>0</v>
      </c>
    </row>
    <row r="47" spans="1:3" x14ac:dyDescent="0.25">
      <c r="A47" s="12" t="s">
        <v>1176</v>
      </c>
      <c r="B47" s="16"/>
      <c r="C47" s="21">
        <v>0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1">
        <v>0</v>
      </c>
    </row>
    <row r="52" spans="1:3" x14ac:dyDescent="0.25">
      <c r="A52" s="12" t="s">
        <v>1174</v>
      </c>
      <c r="B52" s="16"/>
      <c r="C52" s="21">
        <v>0</v>
      </c>
    </row>
    <row r="53" spans="1:3" x14ac:dyDescent="0.25">
      <c r="A53" s="12" t="s">
        <v>1175</v>
      </c>
      <c r="B53" s="16"/>
      <c r="C53" s="21">
        <v>1</v>
      </c>
    </row>
    <row r="54" spans="1:3" x14ac:dyDescent="0.25">
      <c r="A54" s="12" t="s">
        <v>1093</v>
      </c>
      <c r="B54" s="16"/>
      <c r="C54" s="21">
        <v>0</v>
      </c>
    </row>
    <row r="55" spans="1:3" x14ac:dyDescent="0.25">
      <c r="A55" s="12" t="s">
        <v>1176</v>
      </c>
      <c r="B55" s="16"/>
      <c r="C55" s="21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1">
        <v>0</v>
      </c>
    </row>
    <row r="60" spans="1:3" x14ac:dyDescent="0.25">
      <c r="A60" s="12" t="s">
        <v>1174</v>
      </c>
      <c r="B60" s="16"/>
      <c r="C60" s="21">
        <v>0</v>
      </c>
    </row>
    <row r="61" spans="1:3" x14ac:dyDescent="0.25">
      <c r="A61" s="12" t="s">
        <v>1175</v>
      </c>
      <c r="B61" s="16"/>
      <c r="C61" s="21">
        <v>0</v>
      </c>
    </row>
    <row r="62" spans="1:3" x14ac:dyDescent="0.25">
      <c r="A62" s="12" t="s">
        <v>1093</v>
      </c>
      <c r="B62" s="16"/>
      <c r="C62" s="21">
        <v>0</v>
      </c>
    </row>
    <row r="63" spans="1:3" x14ac:dyDescent="0.25">
      <c r="A63" s="12" t="s">
        <v>1176</v>
      </c>
      <c r="B63" s="16"/>
      <c r="C63" s="21">
        <v>0</v>
      </c>
    </row>
    <row r="64" spans="1:3" x14ac:dyDescent="0.25">
      <c r="A64" s="6"/>
    </row>
  </sheetData>
  <sheetProtection algorithmName="SHA-512" hashValue="0N3o3c/ubGC4ZYh0bKGnkQ8ij95zmFYiiT99ZwJOp2cXLUu0rL8k5+Rgv7u7AvvHuVqtrXz76qe3Mr3fnnIkcA==" saltValue="QykKT02x52T7r+zKRSRTo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194" t="s">
        <v>645</v>
      </c>
      <c r="B4" s="195"/>
      <c r="C4" s="28">
        <v>154</v>
      </c>
      <c r="D4" s="28">
        <v>160</v>
      </c>
      <c r="E4" s="29">
        <v>-1</v>
      </c>
      <c r="F4" s="28">
        <v>253</v>
      </c>
      <c r="G4" s="28">
        <v>229</v>
      </c>
      <c r="H4" s="28">
        <v>33</v>
      </c>
      <c r="I4" s="28">
        <v>31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272</v>
      </c>
    </row>
    <row r="5" spans="1:16" ht="45" x14ac:dyDescent="0.25">
      <c r="A5" s="43" t="s">
        <v>646</v>
      </c>
      <c r="B5" s="43" t="s">
        <v>647</v>
      </c>
      <c r="C5" s="14">
        <v>1</v>
      </c>
      <c r="D5" s="14">
        <v>3</v>
      </c>
      <c r="E5" s="27">
        <v>-1</v>
      </c>
      <c r="F5" s="14">
        <v>3</v>
      </c>
      <c r="G5" s="14">
        <v>2</v>
      </c>
      <c r="H5" s="14">
        <v>0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>
        <v>2</v>
      </c>
    </row>
    <row r="6" spans="1:16" ht="33.75" x14ac:dyDescent="0.25">
      <c r="A6" s="43" t="s">
        <v>648</v>
      </c>
      <c r="B6" s="43" t="s">
        <v>649</v>
      </c>
      <c r="C6" s="14">
        <v>90</v>
      </c>
      <c r="D6" s="14">
        <v>99</v>
      </c>
      <c r="E6" s="27">
        <v>-1</v>
      </c>
      <c r="F6" s="14">
        <v>133</v>
      </c>
      <c r="G6" s="14">
        <v>118</v>
      </c>
      <c r="H6" s="14">
        <v>19</v>
      </c>
      <c r="I6" s="14">
        <v>14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1">
        <v>140</v>
      </c>
    </row>
    <row r="7" spans="1:16" ht="22.5" x14ac:dyDescent="0.25">
      <c r="A7" s="43" t="s">
        <v>650</v>
      </c>
      <c r="B7" s="43" t="s">
        <v>651</v>
      </c>
      <c r="C7" s="14">
        <v>26</v>
      </c>
      <c r="D7" s="14">
        <v>11</v>
      </c>
      <c r="E7" s="27">
        <v>1</v>
      </c>
      <c r="F7" s="14">
        <v>9</v>
      </c>
      <c r="G7" s="14">
        <v>9</v>
      </c>
      <c r="H7" s="14">
        <v>1</v>
      </c>
      <c r="I7" s="14">
        <v>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15</v>
      </c>
    </row>
    <row r="8" spans="1:16" ht="33.75" x14ac:dyDescent="0.25">
      <c r="A8" s="43" t="s">
        <v>652</v>
      </c>
      <c r="B8" s="43" t="s">
        <v>653</v>
      </c>
      <c r="C8" s="14">
        <v>2</v>
      </c>
      <c r="D8" s="14">
        <v>2</v>
      </c>
      <c r="E8" s="27">
        <v>0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0</v>
      </c>
    </row>
    <row r="9" spans="1:16" ht="45" x14ac:dyDescent="0.25">
      <c r="A9" s="43" t="s">
        <v>654</v>
      </c>
      <c r="B9" s="43" t="s">
        <v>655</v>
      </c>
      <c r="C9" s="14">
        <v>2</v>
      </c>
      <c r="D9" s="14">
        <v>6</v>
      </c>
      <c r="E9" s="27">
        <v>-1</v>
      </c>
      <c r="F9" s="14">
        <v>6</v>
      </c>
      <c r="G9" s="14">
        <v>6</v>
      </c>
      <c r="H9" s="14">
        <v>2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9</v>
      </c>
    </row>
    <row r="10" spans="1:16" ht="22.5" x14ac:dyDescent="0.25">
      <c r="A10" s="43" t="s">
        <v>656</v>
      </c>
      <c r="B10" s="43" t="s">
        <v>657</v>
      </c>
      <c r="C10" s="14">
        <v>27</v>
      </c>
      <c r="D10" s="14">
        <v>34</v>
      </c>
      <c r="E10" s="27">
        <v>-1</v>
      </c>
      <c r="F10" s="14">
        <v>102</v>
      </c>
      <c r="G10" s="14">
        <v>94</v>
      </c>
      <c r="H10" s="14">
        <v>8</v>
      </c>
      <c r="I10" s="14">
        <v>6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>
        <v>106</v>
      </c>
    </row>
    <row r="11" spans="1:16" ht="33.75" x14ac:dyDescent="0.25">
      <c r="A11" s="43" t="s">
        <v>658</v>
      </c>
      <c r="B11" s="43" t="s">
        <v>659</v>
      </c>
      <c r="C11" s="14">
        <v>6</v>
      </c>
      <c r="D11" s="14">
        <v>5</v>
      </c>
      <c r="E11" s="27">
        <v>0</v>
      </c>
      <c r="F11" s="14">
        <v>0</v>
      </c>
      <c r="G11" s="14">
        <v>0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25">
      <c r="A12" s="6"/>
    </row>
  </sheetData>
  <sheetProtection algorithmName="SHA-512" hashValue="IDzZEUIBCoeLQIYI+XGX72FVB2r4CSQ0bEt26+e0+rtFjijWFVFD2kcR4uD2rgkdCf3v2zo7SUMqcArjmHsu9w==" saltValue="1+RXv5xzVi700Ka0G2ZTF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0" t="s">
        <v>1184</v>
      </c>
      <c r="B5" s="16"/>
      <c r="C5" s="14">
        <v>0</v>
      </c>
      <c r="D5" s="14">
        <v>0</v>
      </c>
      <c r="E5" s="21">
        <v>0</v>
      </c>
    </row>
    <row r="6" spans="1:5" x14ac:dyDescent="0.25">
      <c r="A6" s="20" t="s">
        <v>1185</v>
      </c>
      <c r="B6" s="16"/>
      <c r="C6" s="14">
        <v>0</v>
      </c>
      <c r="D6" s="14">
        <v>0</v>
      </c>
      <c r="E6" s="21">
        <v>0</v>
      </c>
    </row>
    <row r="7" spans="1:5" x14ac:dyDescent="0.25">
      <c r="A7" s="20" t="s">
        <v>1186</v>
      </c>
      <c r="B7" s="16"/>
      <c r="C7" s="14">
        <v>1</v>
      </c>
      <c r="D7" s="14">
        <v>0</v>
      </c>
      <c r="E7" s="21">
        <v>1</v>
      </c>
    </row>
    <row r="8" spans="1:5" x14ac:dyDescent="0.25">
      <c r="A8" s="20" t="s">
        <v>1187</v>
      </c>
      <c r="B8" s="16"/>
      <c r="C8" s="14">
        <v>7</v>
      </c>
      <c r="D8" s="14">
        <v>0</v>
      </c>
      <c r="E8" s="21">
        <v>7</v>
      </c>
    </row>
    <row r="9" spans="1:5" x14ac:dyDescent="0.25">
      <c r="A9" s="20" t="s">
        <v>615</v>
      </c>
      <c r="B9" s="16"/>
      <c r="C9" s="14">
        <v>0</v>
      </c>
      <c r="D9" s="14">
        <v>0</v>
      </c>
      <c r="E9" s="21">
        <v>0</v>
      </c>
    </row>
    <row r="10" spans="1:5" x14ac:dyDescent="0.25">
      <c r="A10" s="20" t="s">
        <v>1188</v>
      </c>
      <c r="B10" s="16"/>
      <c r="C10" s="14">
        <v>0</v>
      </c>
      <c r="D10" s="14">
        <v>0</v>
      </c>
      <c r="E10" s="21">
        <v>0</v>
      </c>
    </row>
    <row r="11" spans="1:5" x14ac:dyDescent="0.25">
      <c r="A11" s="194" t="s">
        <v>956</v>
      </c>
      <c r="B11" s="195"/>
      <c r="C11" s="28">
        <v>8</v>
      </c>
      <c r="D11" s="28">
        <v>0</v>
      </c>
      <c r="E11" s="28">
        <v>8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0" t="s">
        <v>1190</v>
      </c>
      <c r="B14" s="16"/>
      <c r="C14" s="44"/>
    </row>
    <row r="15" spans="1:5" x14ac:dyDescent="0.25">
      <c r="A15" s="20" t="s">
        <v>1191</v>
      </c>
      <c r="B15" s="16"/>
      <c r="C15" s="44"/>
    </row>
    <row r="16" spans="1:5" x14ac:dyDescent="0.25">
      <c r="A16" s="20" t="s">
        <v>1192</v>
      </c>
      <c r="B16" s="16"/>
      <c r="C16" s="44"/>
    </row>
    <row r="17" spans="1:3" x14ac:dyDescent="0.25">
      <c r="A17" s="194" t="s">
        <v>956</v>
      </c>
      <c r="B17" s="195"/>
      <c r="C17" s="45"/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0" t="s">
        <v>1184</v>
      </c>
      <c r="B21" s="16"/>
      <c r="C21" s="21">
        <v>0</v>
      </c>
    </row>
    <row r="22" spans="1:3" x14ac:dyDescent="0.25">
      <c r="A22" s="20" t="s">
        <v>1185</v>
      </c>
      <c r="B22" s="16"/>
      <c r="C22" s="21">
        <v>0</v>
      </c>
    </row>
    <row r="23" spans="1:3" x14ac:dyDescent="0.25">
      <c r="A23" s="20" t="s">
        <v>1186</v>
      </c>
      <c r="B23" s="16"/>
      <c r="C23" s="21">
        <v>0</v>
      </c>
    </row>
    <row r="24" spans="1:3" x14ac:dyDescent="0.25">
      <c r="A24" s="20" t="s">
        <v>1187</v>
      </c>
      <c r="B24" s="16"/>
      <c r="C24" s="21">
        <v>14</v>
      </c>
    </row>
    <row r="25" spans="1:3" x14ac:dyDescent="0.25">
      <c r="A25" s="20" t="s">
        <v>615</v>
      </c>
      <c r="B25" s="16"/>
      <c r="C25" s="21">
        <v>1</v>
      </c>
    </row>
    <row r="26" spans="1:3" x14ac:dyDescent="0.25">
      <c r="A26" s="20" t="s">
        <v>1188</v>
      </c>
      <c r="B26" s="16"/>
      <c r="C26" s="21">
        <v>9</v>
      </c>
    </row>
    <row r="27" spans="1:3" x14ac:dyDescent="0.25">
      <c r="A27" s="194" t="s">
        <v>956</v>
      </c>
      <c r="B27" s="195"/>
      <c r="C27" s="28">
        <v>24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0" t="s">
        <v>1087</v>
      </c>
      <c r="B31" s="16"/>
      <c r="C31" s="21">
        <v>1</v>
      </c>
    </row>
    <row r="32" spans="1:3" x14ac:dyDescent="0.25">
      <c r="A32" s="20" t="s">
        <v>1029</v>
      </c>
      <c r="B32" s="16"/>
      <c r="C32" s="21">
        <v>0</v>
      </c>
    </row>
    <row r="33" spans="1:3" x14ac:dyDescent="0.25">
      <c r="A33" s="20" t="s">
        <v>1194</v>
      </c>
      <c r="B33" s="16"/>
      <c r="C33" s="21">
        <v>34</v>
      </c>
    </row>
    <row r="34" spans="1:3" x14ac:dyDescent="0.25">
      <c r="A34" s="20" t="s">
        <v>1127</v>
      </c>
      <c r="B34" s="16"/>
      <c r="C34" s="21">
        <v>1</v>
      </c>
    </row>
    <row r="35" spans="1:3" x14ac:dyDescent="0.25">
      <c r="A35" s="20" t="s">
        <v>1195</v>
      </c>
      <c r="B35" s="16"/>
      <c r="C35" s="21">
        <v>7</v>
      </c>
    </row>
    <row r="36" spans="1:3" x14ac:dyDescent="0.25">
      <c r="A36" s="20" t="s">
        <v>1031</v>
      </c>
      <c r="B36" s="16"/>
      <c r="C36" s="21">
        <v>0</v>
      </c>
    </row>
    <row r="37" spans="1:3" x14ac:dyDescent="0.25">
      <c r="A37" s="20" t="s">
        <v>1032</v>
      </c>
      <c r="B37" s="16"/>
      <c r="C37" s="21">
        <v>0</v>
      </c>
    </row>
    <row r="38" spans="1:3" x14ac:dyDescent="0.25">
      <c r="A38" s="20" t="s">
        <v>1090</v>
      </c>
      <c r="B38" s="16"/>
      <c r="C38" s="21">
        <v>0</v>
      </c>
    </row>
    <row r="39" spans="1:3" x14ac:dyDescent="0.25">
      <c r="A39" s="20" t="s">
        <v>1091</v>
      </c>
      <c r="B39" s="16"/>
      <c r="C39" s="21">
        <v>0</v>
      </c>
    </row>
    <row r="40" spans="1:3" x14ac:dyDescent="0.25">
      <c r="A40" s="194" t="s">
        <v>956</v>
      </c>
      <c r="B40" s="195"/>
      <c r="C40" s="28">
        <v>43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0" t="s">
        <v>1184</v>
      </c>
      <c r="B44" s="16"/>
      <c r="C44" s="21">
        <v>0</v>
      </c>
    </row>
    <row r="45" spans="1:3" x14ac:dyDescent="0.25">
      <c r="A45" s="20" t="s">
        <v>1185</v>
      </c>
      <c r="B45" s="16"/>
      <c r="C45" s="21">
        <v>1</v>
      </c>
    </row>
    <row r="46" spans="1:3" x14ac:dyDescent="0.25">
      <c r="A46" s="20" t="s">
        <v>1186</v>
      </c>
      <c r="B46" s="16"/>
      <c r="C46" s="21">
        <v>0</v>
      </c>
    </row>
    <row r="47" spans="1:3" x14ac:dyDescent="0.25">
      <c r="A47" s="20" t="s">
        <v>1187</v>
      </c>
      <c r="B47" s="16"/>
      <c r="C47" s="21">
        <v>3</v>
      </c>
    </row>
    <row r="48" spans="1:3" x14ac:dyDescent="0.25">
      <c r="A48" s="20" t="s">
        <v>615</v>
      </c>
      <c r="B48" s="16"/>
      <c r="C48" s="21">
        <v>0</v>
      </c>
    </row>
    <row r="49" spans="1:3" x14ac:dyDescent="0.25">
      <c r="A49" s="20" t="s">
        <v>1188</v>
      </c>
      <c r="B49" s="16"/>
      <c r="C49" s="21">
        <v>2</v>
      </c>
    </row>
    <row r="50" spans="1:3" x14ac:dyDescent="0.25">
      <c r="A50" s="194" t="s">
        <v>956</v>
      </c>
      <c r="B50" s="195"/>
      <c r="C50" s="28">
        <v>6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7" t="s">
        <v>1184</v>
      </c>
      <c r="B53" s="13" t="s">
        <v>81</v>
      </c>
      <c r="C53" s="21">
        <v>0</v>
      </c>
    </row>
    <row r="54" spans="1:3" x14ac:dyDescent="0.25">
      <c r="A54" s="179"/>
      <c r="B54" s="13" t="s">
        <v>82</v>
      </c>
      <c r="C54" s="21">
        <v>0</v>
      </c>
    </row>
    <row r="55" spans="1:3" x14ac:dyDescent="0.25">
      <c r="A55" s="177" t="s">
        <v>1185</v>
      </c>
      <c r="B55" s="13" t="s">
        <v>81</v>
      </c>
      <c r="C55" s="21">
        <v>0</v>
      </c>
    </row>
    <row r="56" spans="1:3" x14ac:dyDescent="0.25">
      <c r="A56" s="179"/>
      <c r="B56" s="13" t="s">
        <v>82</v>
      </c>
      <c r="C56" s="21">
        <v>0</v>
      </c>
    </row>
    <row r="57" spans="1:3" x14ac:dyDescent="0.25">
      <c r="A57" s="177" t="s">
        <v>1186</v>
      </c>
      <c r="B57" s="13" t="s">
        <v>81</v>
      </c>
      <c r="C57" s="21">
        <v>2</v>
      </c>
    </row>
    <row r="58" spans="1:3" x14ac:dyDescent="0.25">
      <c r="A58" s="179"/>
      <c r="B58" s="13" t="s">
        <v>82</v>
      </c>
      <c r="C58" s="21">
        <v>0</v>
      </c>
    </row>
    <row r="59" spans="1:3" x14ac:dyDescent="0.25">
      <c r="A59" s="177" t="s">
        <v>1187</v>
      </c>
      <c r="B59" s="13" t="s">
        <v>81</v>
      </c>
      <c r="C59" s="21">
        <v>5</v>
      </c>
    </row>
    <row r="60" spans="1:3" x14ac:dyDescent="0.25">
      <c r="A60" s="179"/>
      <c r="B60" s="13" t="s">
        <v>82</v>
      </c>
      <c r="C60" s="21">
        <v>0</v>
      </c>
    </row>
    <row r="61" spans="1:3" x14ac:dyDescent="0.25">
      <c r="A61" s="177" t="s">
        <v>615</v>
      </c>
      <c r="B61" s="13" t="s">
        <v>81</v>
      </c>
      <c r="C61" s="21">
        <v>0</v>
      </c>
    </row>
    <row r="62" spans="1:3" x14ac:dyDescent="0.25">
      <c r="A62" s="179"/>
      <c r="B62" s="13" t="s">
        <v>82</v>
      </c>
      <c r="C62" s="21">
        <v>0</v>
      </c>
    </row>
    <row r="63" spans="1:3" x14ac:dyDescent="0.25">
      <c r="A63" s="177" t="s">
        <v>1188</v>
      </c>
      <c r="B63" s="13" t="s">
        <v>81</v>
      </c>
      <c r="C63" s="21">
        <v>2</v>
      </c>
    </row>
    <row r="64" spans="1:3" x14ac:dyDescent="0.25">
      <c r="A64" s="179"/>
      <c r="B64" s="13" t="s">
        <v>82</v>
      </c>
      <c r="C64" s="21">
        <v>0</v>
      </c>
    </row>
    <row r="65" spans="1:3" x14ac:dyDescent="0.25">
      <c r="A65" s="194" t="s">
        <v>956</v>
      </c>
      <c r="B65" s="195"/>
      <c r="C65" s="28">
        <v>9</v>
      </c>
    </row>
    <row r="66" spans="1:3" x14ac:dyDescent="0.25">
      <c r="A66" s="6"/>
    </row>
  </sheetData>
  <sheetProtection algorithmName="SHA-512" hashValue="9HKpqoIDPylq8eCqZlgSEW+Itytc9rj0uChAGh9gs/MCK7oZT+W6rN76ztR2jrqVIRIfPkT20YCn9amrpV/odA==" saltValue="quAfdUqeArTIoXFtNXiXS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0" t="s">
        <v>1199</v>
      </c>
    </row>
    <row r="4" spans="1:6" ht="22.5" x14ac:dyDescent="0.25">
      <c r="A4" s="31" t="s">
        <v>14</v>
      </c>
      <c r="B4" s="31" t="s">
        <v>15</v>
      </c>
      <c r="C4" s="37" t="s">
        <v>1200</v>
      </c>
      <c r="D4" s="37" t="s">
        <v>65</v>
      </c>
      <c r="E4" s="37" t="s">
        <v>1037</v>
      </c>
      <c r="F4" s="37" t="s">
        <v>1201</v>
      </c>
    </row>
    <row r="5" spans="1:6" ht="22.5" x14ac:dyDescent="0.25">
      <c r="A5" s="186" t="s">
        <v>1202</v>
      </c>
      <c r="B5" s="34" t="s">
        <v>1203</v>
      </c>
      <c r="C5" s="40">
        <v>1</v>
      </c>
      <c r="D5" s="40">
        <v>0</v>
      </c>
      <c r="E5" s="40">
        <v>1</v>
      </c>
      <c r="F5" s="35">
        <v>0</v>
      </c>
    </row>
    <row r="6" spans="1:6" x14ac:dyDescent="0.25">
      <c r="A6" s="188"/>
      <c r="B6" s="34" t="s">
        <v>1204</v>
      </c>
      <c r="C6" s="40">
        <v>1</v>
      </c>
      <c r="D6" s="40">
        <v>2</v>
      </c>
      <c r="E6" s="40">
        <v>2</v>
      </c>
      <c r="F6" s="35">
        <v>0</v>
      </c>
    </row>
    <row r="7" spans="1:6" x14ac:dyDescent="0.25">
      <c r="A7" s="33" t="s">
        <v>1205</v>
      </c>
      <c r="B7" s="34" t="s">
        <v>1206</v>
      </c>
      <c r="C7" s="40">
        <v>0</v>
      </c>
      <c r="D7" s="40">
        <v>0</v>
      </c>
      <c r="E7" s="40">
        <v>0</v>
      </c>
      <c r="F7" s="35">
        <v>0</v>
      </c>
    </row>
    <row r="8" spans="1:6" ht="22.5" x14ac:dyDescent="0.25">
      <c r="A8" s="186" t="s">
        <v>1207</v>
      </c>
      <c r="B8" s="34" t="s">
        <v>1208</v>
      </c>
      <c r="C8" s="40">
        <v>2</v>
      </c>
      <c r="D8" s="40">
        <v>5</v>
      </c>
      <c r="E8" s="40">
        <v>6</v>
      </c>
      <c r="F8" s="35">
        <v>0</v>
      </c>
    </row>
    <row r="9" spans="1:6" x14ac:dyDescent="0.25">
      <c r="A9" s="187"/>
      <c r="B9" s="34" t="s">
        <v>1209</v>
      </c>
      <c r="C9" s="40">
        <v>0</v>
      </c>
      <c r="D9" s="40">
        <v>0</v>
      </c>
      <c r="E9" s="40">
        <v>0</v>
      </c>
      <c r="F9" s="35">
        <v>0</v>
      </c>
    </row>
    <row r="10" spans="1:6" ht="22.5" x14ac:dyDescent="0.25">
      <c r="A10" s="188"/>
      <c r="B10" s="34" t="s">
        <v>1210</v>
      </c>
      <c r="C10" s="40">
        <v>0</v>
      </c>
      <c r="D10" s="40">
        <v>0</v>
      </c>
      <c r="E10" s="40">
        <v>0</v>
      </c>
      <c r="F10" s="35">
        <v>0</v>
      </c>
    </row>
    <row r="11" spans="1:6" ht="22.5" x14ac:dyDescent="0.25">
      <c r="A11" s="186" t="s">
        <v>1211</v>
      </c>
      <c r="B11" s="34" t="s">
        <v>1212</v>
      </c>
      <c r="C11" s="40">
        <v>1</v>
      </c>
      <c r="D11" s="40">
        <v>0</v>
      </c>
      <c r="E11" s="40">
        <v>0</v>
      </c>
      <c r="F11" s="35">
        <v>0</v>
      </c>
    </row>
    <row r="12" spans="1:6" x14ac:dyDescent="0.25">
      <c r="A12" s="187"/>
      <c r="B12" s="34" t="s">
        <v>1213</v>
      </c>
      <c r="C12" s="40">
        <v>1</v>
      </c>
      <c r="D12" s="40">
        <v>0</v>
      </c>
      <c r="E12" s="40">
        <v>1</v>
      </c>
      <c r="F12" s="35">
        <v>0</v>
      </c>
    </row>
    <row r="13" spans="1:6" ht="22.5" x14ac:dyDescent="0.25">
      <c r="A13" s="188"/>
      <c r="B13" s="34" t="s">
        <v>1214</v>
      </c>
      <c r="C13" s="40">
        <v>3</v>
      </c>
      <c r="D13" s="40">
        <v>2</v>
      </c>
      <c r="E13" s="40">
        <v>0</v>
      </c>
      <c r="F13" s="35">
        <v>1</v>
      </c>
    </row>
    <row r="14" spans="1:6" ht="22.5" x14ac:dyDescent="0.25">
      <c r="A14" s="33" t="s">
        <v>1215</v>
      </c>
      <c r="B14" s="34" t="s">
        <v>1216</v>
      </c>
      <c r="C14" s="40">
        <v>2</v>
      </c>
      <c r="D14" s="40">
        <v>0</v>
      </c>
      <c r="E14" s="40">
        <v>0</v>
      </c>
      <c r="F14" s="35">
        <v>1</v>
      </c>
    </row>
    <row r="15" spans="1:6" x14ac:dyDescent="0.25">
      <c r="A15" s="186" t="s">
        <v>1217</v>
      </c>
      <c r="B15" s="34" t="s">
        <v>1218</v>
      </c>
      <c r="C15" s="40">
        <v>177</v>
      </c>
      <c r="D15" s="40">
        <v>27</v>
      </c>
      <c r="E15" s="40">
        <v>15</v>
      </c>
      <c r="F15" s="35">
        <v>2</v>
      </c>
    </row>
    <row r="16" spans="1:6" x14ac:dyDescent="0.25">
      <c r="A16" s="187"/>
      <c r="B16" s="34" t="s">
        <v>1219</v>
      </c>
      <c r="C16" s="40">
        <v>0</v>
      </c>
      <c r="D16" s="40">
        <v>0</v>
      </c>
      <c r="E16" s="40">
        <v>0</v>
      </c>
      <c r="F16" s="35">
        <v>0</v>
      </c>
    </row>
    <row r="17" spans="1:6" x14ac:dyDescent="0.25">
      <c r="A17" s="187"/>
      <c r="B17" s="34" t="s">
        <v>1220</v>
      </c>
      <c r="C17" s="40">
        <v>0</v>
      </c>
      <c r="D17" s="40">
        <v>0</v>
      </c>
      <c r="E17" s="40">
        <v>0</v>
      </c>
      <c r="F17" s="35">
        <v>0</v>
      </c>
    </row>
    <row r="18" spans="1:6" x14ac:dyDescent="0.25">
      <c r="A18" s="187"/>
      <c r="B18" s="34" t="s">
        <v>1221</v>
      </c>
      <c r="C18" s="40">
        <v>0</v>
      </c>
      <c r="D18" s="40">
        <v>0</v>
      </c>
      <c r="E18" s="40">
        <v>0</v>
      </c>
      <c r="F18" s="35">
        <v>0</v>
      </c>
    </row>
    <row r="19" spans="1:6" ht="22.5" x14ac:dyDescent="0.25">
      <c r="A19" s="188"/>
      <c r="B19" s="34" t="s">
        <v>1222</v>
      </c>
      <c r="C19" s="40">
        <v>1</v>
      </c>
      <c r="D19" s="40">
        <v>0</v>
      </c>
      <c r="E19" s="40">
        <v>0</v>
      </c>
      <c r="F19" s="35">
        <v>0</v>
      </c>
    </row>
    <row r="20" spans="1:6" x14ac:dyDescent="0.25">
      <c r="A20" s="33" t="s">
        <v>1223</v>
      </c>
      <c r="B20" s="34" t="s">
        <v>1224</v>
      </c>
      <c r="C20" s="40">
        <v>0</v>
      </c>
      <c r="D20" s="40">
        <v>0</v>
      </c>
      <c r="E20" s="40">
        <v>0</v>
      </c>
      <c r="F20" s="35">
        <v>0</v>
      </c>
    </row>
    <row r="21" spans="1:6" x14ac:dyDescent="0.25">
      <c r="A21" s="33" t="s">
        <v>1225</v>
      </c>
      <c r="B21" s="34" t="s">
        <v>1226</v>
      </c>
      <c r="C21" s="40">
        <v>0</v>
      </c>
      <c r="D21" s="40">
        <v>0</v>
      </c>
      <c r="E21" s="40">
        <v>0</v>
      </c>
      <c r="F21" s="35">
        <v>0</v>
      </c>
    </row>
    <row r="22" spans="1:6" x14ac:dyDescent="0.25">
      <c r="A22" s="184" t="s">
        <v>956</v>
      </c>
      <c r="B22" s="185"/>
      <c r="C22" s="41">
        <v>189</v>
      </c>
      <c r="D22" s="41">
        <v>36</v>
      </c>
      <c r="E22" s="41">
        <v>25</v>
      </c>
      <c r="F22" s="41">
        <v>4</v>
      </c>
    </row>
    <row r="23" spans="1:6" x14ac:dyDescent="0.25">
      <c r="A23" s="30" t="s">
        <v>1059</v>
      </c>
    </row>
    <row r="24" spans="1:6" x14ac:dyDescent="0.25">
      <c r="A24" s="31" t="s">
        <v>14</v>
      </c>
      <c r="B24" s="31" t="s">
        <v>15</v>
      </c>
      <c r="C24" s="32" t="s">
        <v>3</v>
      </c>
    </row>
    <row r="25" spans="1:6" x14ac:dyDescent="0.25">
      <c r="A25" s="38" t="s">
        <v>104</v>
      </c>
      <c r="B25" s="16"/>
      <c r="C25" s="35">
        <v>4</v>
      </c>
    </row>
    <row r="26" spans="1:6" x14ac:dyDescent="0.25">
      <c r="A26" s="38" t="s">
        <v>114</v>
      </c>
      <c r="B26" s="16"/>
      <c r="C26" s="35">
        <v>1</v>
      </c>
    </row>
    <row r="27" spans="1:6" x14ac:dyDescent="0.25">
      <c r="A27" s="38" t="s">
        <v>1060</v>
      </c>
      <c r="B27" s="16"/>
      <c r="C27" s="35">
        <v>3</v>
      </c>
    </row>
    <row r="28" spans="1:6" x14ac:dyDescent="0.25">
      <c r="A28" s="184" t="s">
        <v>956</v>
      </c>
      <c r="B28" s="185"/>
      <c r="C28" s="41">
        <v>8</v>
      </c>
    </row>
    <row r="29" spans="1:6" x14ac:dyDescent="0.25">
      <c r="A29" s="3"/>
    </row>
    <row r="30" spans="1:6" x14ac:dyDescent="0.25">
      <c r="A30" s="30" t="s">
        <v>1227</v>
      </c>
    </row>
    <row r="31" spans="1:6" x14ac:dyDescent="0.25">
      <c r="A31" s="31" t="s">
        <v>14</v>
      </c>
      <c r="B31" s="31" t="s">
        <v>15</v>
      </c>
      <c r="C31" s="32" t="s">
        <v>3</v>
      </c>
    </row>
    <row r="32" spans="1:6" x14ac:dyDescent="0.25">
      <c r="A32" s="38" t="s">
        <v>1228</v>
      </c>
      <c r="B32" s="16"/>
      <c r="C32" s="35">
        <v>4</v>
      </c>
    </row>
    <row r="33" spans="1:3" x14ac:dyDescent="0.25">
      <c r="A33" s="38" t="s">
        <v>1229</v>
      </c>
      <c r="B33" s="16"/>
      <c r="C33" s="35">
        <v>21</v>
      </c>
    </row>
    <row r="34" spans="1:3" x14ac:dyDescent="0.25">
      <c r="A34" s="38" t="s">
        <v>82</v>
      </c>
      <c r="B34" s="16"/>
      <c r="C34" s="35">
        <v>4</v>
      </c>
    </row>
    <row r="35" spans="1:3" x14ac:dyDescent="0.25">
      <c r="A35" s="184" t="s">
        <v>956</v>
      </c>
      <c r="B35" s="185"/>
      <c r="C35" s="41">
        <v>29</v>
      </c>
    </row>
    <row r="36" spans="1:3" x14ac:dyDescent="0.25">
      <c r="A36" s="3"/>
    </row>
    <row r="37" spans="1:3" x14ac:dyDescent="0.25">
      <c r="A37" s="30" t="s">
        <v>1230</v>
      </c>
    </row>
    <row r="38" spans="1:3" x14ac:dyDescent="0.25">
      <c r="A38" s="31" t="s">
        <v>14</v>
      </c>
      <c r="B38" s="31" t="s">
        <v>15</v>
      </c>
      <c r="C38" s="32" t="s">
        <v>3</v>
      </c>
    </row>
    <row r="39" spans="1:3" x14ac:dyDescent="0.25">
      <c r="A39" s="38" t="s">
        <v>1231</v>
      </c>
      <c r="B39" s="16"/>
      <c r="C39" s="35">
        <v>29</v>
      </c>
    </row>
    <row r="40" spans="1:3" x14ac:dyDescent="0.25">
      <c r="A40" s="38" t="s">
        <v>1232</v>
      </c>
      <c r="B40" s="16"/>
      <c r="C40" s="35">
        <v>25</v>
      </c>
    </row>
    <row r="41" spans="1:3" x14ac:dyDescent="0.25">
      <c r="A41" s="184" t="s">
        <v>956</v>
      </c>
      <c r="B41" s="185"/>
      <c r="C41" s="41">
        <v>54</v>
      </c>
    </row>
    <row r="42" spans="1:3" x14ac:dyDescent="0.25">
      <c r="A42" s="6"/>
    </row>
  </sheetData>
  <sheetProtection algorithmName="SHA-512" hashValue="Ey8Wm3tqr1DwQFNLO10YnnmL9JGGu4usmjWnhPIpbIGFwRsbSBwBEG+yNcHm9hkGBJOhyvoS9HdRRVjj22X8hA==" saltValue="J7gFVw5YHA9Z7/78e9m4g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71" t="s">
        <v>1235</v>
      </c>
      <c r="B5" s="13" t="s">
        <v>1236</v>
      </c>
      <c r="C5" s="14">
        <v>87</v>
      </c>
      <c r="D5" s="14">
        <v>108</v>
      </c>
      <c r="E5" s="15">
        <v>-0.194444444444444</v>
      </c>
    </row>
    <row r="6" spans="1:5" x14ac:dyDescent="0.25">
      <c r="A6" s="173"/>
      <c r="B6" s="13" t="s">
        <v>1237</v>
      </c>
      <c r="C6" s="14">
        <v>16</v>
      </c>
      <c r="D6" s="14">
        <v>8</v>
      </c>
      <c r="E6" s="15">
        <v>1</v>
      </c>
    </row>
    <row r="7" spans="1:5" x14ac:dyDescent="0.25">
      <c r="A7" s="172"/>
      <c r="B7" s="13" t="s">
        <v>1238</v>
      </c>
      <c r="C7" s="14">
        <v>10</v>
      </c>
      <c r="D7" s="14">
        <v>19</v>
      </c>
      <c r="E7" s="15">
        <v>-0.47368421052631599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25">
      <c r="A11" s="171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25">
      <c r="A12" s="173"/>
      <c r="B12" s="13" t="s">
        <v>1242</v>
      </c>
      <c r="C12" s="14">
        <v>0</v>
      </c>
      <c r="D12" s="14">
        <v>2</v>
      </c>
      <c r="E12" s="15">
        <v>-1</v>
      </c>
    </row>
    <row r="13" spans="1:5" x14ac:dyDescent="0.25">
      <c r="A13" s="173"/>
      <c r="B13" s="13" t="s">
        <v>1243</v>
      </c>
      <c r="C13" s="14">
        <v>12</v>
      </c>
      <c r="D13" s="14">
        <v>18</v>
      </c>
      <c r="E13" s="15">
        <v>-0.33333333333333298</v>
      </c>
    </row>
    <row r="14" spans="1:5" x14ac:dyDescent="0.25">
      <c r="A14" s="173"/>
      <c r="B14" s="13" t="s">
        <v>1244</v>
      </c>
      <c r="C14" s="14">
        <v>16</v>
      </c>
      <c r="D14" s="14">
        <v>21</v>
      </c>
      <c r="E14" s="15">
        <v>-0.238095238095238</v>
      </c>
    </row>
    <row r="15" spans="1:5" x14ac:dyDescent="0.25">
      <c r="A15" s="173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3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25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2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25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3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25">
      <c r="A25" s="173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2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25">
      <c r="A30" s="171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25">
      <c r="A31" s="173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25">
      <c r="A32" s="172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pmHsf8wWZAoTyIOpfAM/z2Wv/uSbK7LvoT1mnXRQ5doCEXb+nPb7lKUA3b9kBtcfxwX6U5UWAxK2PD28JP72ZQ==" saltValue="GIVgFWZ2s77878JRjtD+M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6" t="s">
        <v>1261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71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25">
      <c r="A6" s="173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3"/>
      <c r="B7" s="13" t="s">
        <v>1265</v>
      </c>
      <c r="C7" s="14">
        <v>3</v>
      </c>
      <c r="D7" s="14">
        <v>2</v>
      </c>
      <c r="E7" s="15">
        <v>0.5</v>
      </c>
    </row>
    <row r="8" spans="1:5" x14ac:dyDescent="0.25">
      <c r="A8" s="173"/>
      <c r="B8" s="13" t="s">
        <v>1266</v>
      </c>
      <c r="C8" s="14">
        <v>5</v>
      </c>
      <c r="D8" s="14">
        <v>10</v>
      </c>
      <c r="E8" s="15">
        <v>-0.5</v>
      </c>
    </row>
    <row r="9" spans="1:5" x14ac:dyDescent="0.25">
      <c r="A9" s="173"/>
      <c r="B9" s="13" t="s">
        <v>1267</v>
      </c>
      <c r="C9" s="14">
        <v>0</v>
      </c>
      <c r="D9" s="14">
        <v>0</v>
      </c>
      <c r="E9" s="15">
        <v>0</v>
      </c>
    </row>
    <row r="10" spans="1:5" x14ac:dyDescent="0.25">
      <c r="A10" s="173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25">
      <c r="A11" s="173"/>
      <c r="B11" s="13" t="s">
        <v>1269</v>
      </c>
      <c r="C11" s="14">
        <v>1</v>
      </c>
      <c r="D11" s="14">
        <v>1</v>
      </c>
      <c r="E11" s="15">
        <v>0</v>
      </c>
    </row>
    <row r="12" spans="1:5" x14ac:dyDescent="0.25">
      <c r="A12" s="173"/>
      <c r="B12" s="13" t="s">
        <v>1270</v>
      </c>
      <c r="C12" s="14">
        <v>4</v>
      </c>
      <c r="D12" s="14">
        <v>4</v>
      </c>
      <c r="E12" s="15">
        <v>0</v>
      </c>
    </row>
    <row r="13" spans="1:5" x14ac:dyDescent="0.25">
      <c r="A13" s="173"/>
      <c r="B13" s="13" t="s">
        <v>1271</v>
      </c>
      <c r="C13" s="14">
        <v>1</v>
      </c>
      <c r="D13" s="14">
        <v>1</v>
      </c>
      <c r="E13" s="15">
        <v>0</v>
      </c>
    </row>
    <row r="14" spans="1:5" x14ac:dyDescent="0.25">
      <c r="A14" s="173"/>
      <c r="B14" s="13" t="s">
        <v>1272</v>
      </c>
      <c r="C14" s="14">
        <v>1</v>
      </c>
      <c r="D14" s="14">
        <v>1</v>
      </c>
      <c r="E14" s="15">
        <v>0</v>
      </c>
    </row>
    <row r="15" spans="1:5" x14ac:dyDescent="0.25">
      <c r="A15" s="173"/>
      <c r="B15" s="13" t="s">
        <v>1273</v>
      </c>
      <c r="C15" s="14">
        <v>2</v>
      </c>
      <c r="D15" s="14">
        <v>1</v>
      </c>
      <c r="E15" s="15">
        <v>1</v>
      </c>
    </row>
    <row r="16" spans="1:5" x14ac:dyDescent="0.25">
      <c r="A16" s="172"/>
      <c r="B16" s="13" t="s">
        <v>111</v>
      </c>
      <c r="C16" s="14">
        <v>2</v>
      </c>
      <c r="D16" s="14">
        <v>6</v>
      </c>
      <c r="E16" s="15">
        <v>-0.66666666666666696</v>
      </c>
    </row>
    <row r="17" spans="1:1" x14ac:dyDescent="0.25">
      <c r="A17" s="6"/>
    </row>
  </sheetData>
  <sheetProtection algorithmName="SHA-512" hashValue="xDlLbF131Q0hoMbcVnUvhDfX18Fyvyj+xBuxXcOkwnL8fgeaLIMOzXQZ0HKiWlf+Qf4eteTYUhMF9brV3mJOkg==" saltValue="+cZc/fMqvvyn23rTT605S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0" t="s">
        <v>1275</v>
      </c>
    </row>
    <row r="4" spans="1:5" x14ac:dyDescent="0.25">
      <c r="A4" s="31" t="s">
        <v>14</v>
      </c>
      <c r="B4" s="31" t="s">
        <v>15</v>
      </c>
      <c r="C4" s="47" t="s">
        <v>3</v>
      </c>
      <c r="D4" s="47" t="s">
        <v>16</v>
      </c>
      <c r="E4" s="32" t="s">
        <v>17</v>
      </c>
    </row>
    <row r="5" spans="1:5" x14ac:dyDescent="0.25">
      <c r="A5" s="33" t="s">
        <v>1276</v>
      </c>
      <c r="B5" s="39" t="s">
        <v>1277</v>
      </c>
      <c r="C5" s="40">
        <v>1</v>
      </c>
      <c r="D5" s="40">
        <v>31</v>
      </c>
      <c r="E5" s="48">
        <v>-0.967741935483871</v>
      </c>
    </row>
    <row r="6" spans="1:5" x14ac:dyDescent="0.25">
      <c r="A6" s="33" t="s">
        <v>1278</v>
      </c>
      <c r="B6" s="39" t="s">
        <v>1279</v>
      </c>
      <c r="C6" s="40">
        <v>76</v>
      </c>
      <c r="D6" s="40">
        <v>20</v>
      </c>
      <c r="E6" s="48">
        <v>2.8</v>
      </c>
    </row>
    <row r="7" spans="1:5" ht="22.5" x14ac:dyDescent="0.25">
      <c r="A7" s="33" t="s">
        <v>1280</v>
      </c>
      <c r="B7" s="39" t="s">
        <v>1281</v>
      </c>
      <c r="C7" s="40">
        <v>193</v>
      </c>
      <c r="D7" s="40">
        <v>20</v>
      </c>
      <c r="E7" s="48">
        <v>8.65</v>
      </c>
    </row>
    <row r="8" spans="1:5" ht="22.5" x14ac:dyDescent="0.25">
      <c r="A8" s="33" t="s">
        <v>1282</v>
      </c>
      <c r="B8" s="39" t="s">
        <v>1283</v>
      </c>
      <c r="C8" s="40">
        <v>1</v>
      </c>
      <c r="D8" s="40">
        <v>28</v>
      </c>
      <c r="E8" s="48">
        <v>-0.96428571428571397</v>
      </c>
    </row>
    <row r="9" spans="1:5" ht="22.5" x14ac:dyDescent="0.25">
      <c r="A9" s="33" t="s">
        <v>1284</v>
      </c>
      <c r="B9" s="39" t="s">
        <v>1285</v>
      </c>
      <c r="C9" s="40">
        <v>19</v>
      </c>
      <c r="D9" s="40">
        <v>0</v>
      </c>
      <c r="E9" s="48">
        <v>0</v>
      </c>
    </row>
    <row r="10" spans="1:5" ht="22.5" x14ac:dyDescent="0.25">
      <c r="A10" s="33" t="s">
        <v>1286</v>
      </c>
      <c r="B10" s="39" t="s">
        <v>1287</v>
      </c>
      <c r="C10" s="40">
        <v>0</v>
      </c>
      <c r="D10" s="40">
        <v>0</v>
      </c>
      <c r="E10" s="48">
        <v>0</v>
      </c>
    </row>
    <row r="11" spans="1:5" ht="22.5" x14ac:dyDescent="0.25">
      <c r="A11" s="33" t="s">
        <v>1288</v>
      </c>
      <c r="B11" s="16"/>
      <c r="C11" s="40">
        <v>40</v>
      </c>
      <c r="D11" s="40">
        <v>14</v>
      </c>
      <c r="E11" s="48">
        <v>1.8571428571428601</v>
      </c>
    </row>
    <row r="12" spans="1:5" x14ac:dyDescent="0.25">
      <c r="A12" s="33" t="s">
        <v>1289</v>
      </c>
      <c r="B12" s="16"/>
      <c r="C12" s="40">
        <v>98</v>
      </c>
      <c r="D12" s="40">
        <v>76</v>
      </c>
      <c r="E12" s="48">
        <v>0.28947368421052599</v>
      </c>
    </row>
    <row r="13" spans="1:5" x14ac:dyDescent="0.25">
      <c r="A13" s="186" t="s">
        <v>1290</v>
      </c>
      <c r="B13" s="39" t="s">
        <v>1291</v>
      </c>
      <c r="C13" s="40">
        <v>0</v>
      </c>
      <c r="D13" s="40">
        <v>0</v>
      </c>
      <c r="E13" s="48">
        <v>0</v>
      </c>
    </row>
    <row r="14" spans="1:5" x14ac:dyDescent="0.25">
      <c r="A14" s="188"/>
      <c r="B14" s="39" t="s">
        <v>1292</v>
      </c>
      <c r="C14" s="40">
        <v>1</v>
      </c>
      <c r="D14" s="40">
        <v>0</v>
      </c>
      <c r="E14" s="48">
        <v>0</v>
      </c>
    </row>
    <row r="15" spans="1:5" x14ac:dyDescent="0.25">
      <c r="A15" s="30" t="s">
        <v>1293</v>
      </c>
    </row>
    <row r="16" spans="1:5" x14ac:dyDescent="0.25">
      <c r="A16" s="31" t="s">
        <v>14</v>
      </c>
      <c r="B16" s="31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89" t="s">
        <v>1294</v>
      </c>
      <c r="B17" s="39" t="s">
        <v>1295</v>
      </c>
      <c r="C17" s="40">
        <v>0</v>
      </c>
      <c r="D17" s="40">
        <v>0</v>
      </c>
      <c r="E17" s="35">
        <v>0</v>
      </c>
    </row>
    <row r="18" spans="1:5" x14ac:dyDescent="0.25">
      <c r="A18" s="190"/>
      <c r="B18" s="39" t="s">
        <v>1296</v>
      </c>
      <c r="C18" s="40">
        <v>109</v>
      </c>
      <c r="D18" s="40">
        <v>186</v>
      </c>
      <c r="E18" s="35">
        <v>0</v>
      </c>
    </row>
    <row r="19" spans="1:5" x14ac:dyDescent="0.25">
      <c r="A19" s="190"/>
      <c r="B19" s="39" t="s">
        <v>1297</v>
      </c>
      <c r="C19" s="40">
        <v>0</v>
      </c>
      <c r="D19" s="40">
        <v>0</v>
      </c>
      <c r="E19" s="35">
        <v>0</v>
      </c>
    </row>
    <row r="20" spans="1:5" x14ac:dyDescent="0.25">
      <c r="A20" s="190"/>
      <c r="B20" s="39" t="s">
        <v>1298</v>
      </c>
      <c r="C20" s="40">
        <v>0</v>
      </c>
      <c r="D20" s="40">
        <v>0</v>
      </c>
      <c r="E20" s="35">
        <v>0</v>
      </c>
    </row>
    <row r="21" spans="1:5" x14ac:dyDescent="0.25">
      <c r="A21" s="190"/>
      <c r="B21" s="39" t="s">
        <v>1299</v>
      </c>
      <c r="C21" s="40">
        <v>0</v>
      </c>
      <c r="D21" s="40">
        <v>0</v>
      </c>
      <c r="E21" s="35">
        <v>0</v>
      </c>
    </row>
    <row r="22" spans="1:5" x14ac:dyDescent="0.25">
      <c r="A22" s="190"/>
      <c r="B22" s="39" t="s">
        <v>980</v>
      </c>
      <c r="C22" s="40">
        <v>247</v>
      </c>
      <c r="D22" s="40">
        <v>398</v>
      </c>
      <c r="E22" s="35">
        <v>0</v>
      </c>
    </row>
    <row r="23" spans="1:5" x14ac:dyDescent="0.25">
      <c r="A23" s="190"/>
      <c r="B23" s="39" t="s">
        <v>1300</v>
      </c>
      <c r="C23" s="40">
        <v>0</v>
      </c>
      <c r="D23" s="40">
        <v>0</v>
      </c>
      <c r="E23" s="35">
        <v>0</v>
      </c>
    </row>
    <row r="24" spans="1:5" x14ac:dyDescent="0.25">
      <c r="A24" s="190"/>
      <c r="B24" s="39" t="s">
        <v>1301</v>
      </c>
      <c r="C24" s="40">
        <v>3</v>
      </c>
      <c r="D24" s="40">
        <v>0</v>
      </c>
      <c r="E24" s="35">
        <v>0</v>
      </c>
    </row>
    <row r="25" spans="1:5" x14ac:dyDescent="0.25">
      <c r="A25" s="190"/>
      <c r="B25" s="39" t="s">
        <v>1302</v>
      </c>
      <c r="C25" s="40">
        <v>5</v>
      </c>
      <c r="D25" s="40">
        <v>6</v>
      </c>
      <c r="E25" s="35">
        <v>1</v>
      </c>
    </row>
    <row r="26" spans="1:5" x14ac:dyDescent="0.25">
      <c r="A26" s="190"/>
      <c r="B26" s="39" t="s">
        <v>1303</v>
      </c>
      <c r="C26" s="40">
        <v>0</v>
      </c>
      <c r="D26" s="40">
        <v>0</v>
      </c>
      <c r="E26" s="35">
        <v>0</v>
      </c>
    </row>
    <row r="27" spans="1:5" x14ac:dyDescent="0.25">
      <c r="A27" s="190"/>
      <c r="B27" s="39" t="s">
        <v>1304</v>
      </c>
      <c r="C27" s="40">
        <v>5</v>
      </c>
      <c r="D27" s="40">
        <v>3</v>
      </c>
      <c r="E27" s="35">
        <v>1</v>
      </c>
    </row>
    <row r="28" spans="1:5" x14ac:dyDescent="0.25">
      <c r="A28" s="190"/>
      <c r="B28" s="39" t="s">
        <v>1305</v>
      </c>
      <c r="C28" s="40">
        <v>220</v>
      </c>
      <c r="D28" s="40">
        <v>123</v>
      </c>
      <c r="E28" s="35">
        <v>34</v>
      </c>
    </row>
    <row r="29" spans="1:5" x14ac:dyDescent="0.25">
      <c r="A29" s="190"/>
      <c r="B29" s="39" t="s">
        <v>1306</v>
      </c>
      <c r="C29" s="40">
        <v>133</v>
      </c>
      <c r="D29" s="40">
        <v>77</v>
      </c>
      <c r="E29" s="35">
        <v>100</v>
      </c>
    </row>
    <row r="30" spans="1:5" x14ac:dyDescent="0.25">
      <c r="A30" s="191"/>
      <c r="B30" s="39" t="s">
        <v>1307</v>
      </c>
      <c r="C30" s="40">
        <v>0</v>
      </c>
      <c r="D30" s="40">
        <v>0</v>
      </c>
      <c r="E30" s="35">
        <v>0</v>
      </c>
    </row>
    <row r="31" spans="1:5" x14ac:dyDescent="0.25">
      <c r="A31" s="6"/>
    </row>
  </sheetData>
  <sheetProtection algorithmName="SHA-512" hashValue="ZdAFtB+XXLAbGO3yDve30Q5Mufh2dNE0p0ZX6EWtlTXWNgqYXoYOSSUT8hkVc090wJPg46Hs0x1emG8Rd1yRiQ==" saltValue="uXDUFN8lCUYmmf1k+wxNk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C22E-CA45-4BCE-8473-3C219ABA992C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198" t="s">
        <v>1430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1431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1.25" x14ac:dyDescent="0.25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25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200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1" t="s">
        <v>1442</v>
      </c>
      <c r="BT4" s="201" t="s">
        <v>1443</v>
      </c>
      <c r="BU4" s="201" t="s">
        <v>289</v>
      </c>
      <c r="BV4" s="202"/>
      <c r="BY4" s="203" t="s">
        <v>168</v>
      </c>
      <c r="BZ4" s="203"/>
      <c r="CA4" s="203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25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0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25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7085</v>
      </c>
      <c r="D7" s="120">
        <f>SUM(DatosGenerales!C15:C19)</f>
        <v>1070</v>
      </c>
      <c r="E7" s="119">
        <f>SUM(DatosGenerales!C12:C14)</f>
        <v>6413</v>
      </c>
      <c r="I7" s="121">
        <f>DatosGenerales!C31</f>
        <v>457</v>
      </c>
      <c r="J7" s="120">
        <f>DatosGenerales!C32</f>
        <v>41</v>
      </c>
      <c r="K7" s="119">
        <f>SUM(DatosGenerales!C33:C34)</f>
        <v>53</v>
      </c>
      <c r="L7" s="120">
        <f>DatosGenerales!C36</f>
        <v>347</v>
      </c>
      <c r="M7" s="119">
        <f>DatosGenerales!C95</f>
        <v>312</v>
      </c>
      <c r="N7" s="122">
        <f>L7-M7</f>
        <v>35</v>
      </c>
      <c r="O7" s="122"/>
      <c r="Q7" s="121">
        <f>DatosGenerales!C36</f>
        <v>347</v>
      </c>
      <c r="R7" s="120">
        <f>DatosGenerales!C49</f>
        <v>460</v>
      </c>
      <c r="S7" s="120">
        <f>DatosGenerales!C50</f>
        <v>18</v>
      </c>
      <c r="T7" s="120">
        <f>DatosGenerales!C62</f>
        <v>4</v>
      </c>
      <c r="U7" s="120">
        <f>DatosGenerales!C78</f>
        <v>0</v>
      </c>
      <c r="V7" s="123">
        <f>SUM(Q7:U7)</f>
        <v>829</v>
      </c>
      <c r="Z7" s="121">
        <f>SUM(DatosGenerales!C106,DatosGenerales!C107,DatosGenerales!C109)</f>
        <v>341</v>
      </c>
      <c r="AA7" s="120">
        <f>SUM(DatosGenerales!C108,DatosGenerales!C110)</f>
        <v>85</v>
      </c>
      <c r="AB7" s="120">
        <f>DatosGenerales!C106</f>
        <v>288</v>
      </c>
      <c r="AC7" s="123">
        <f>DatosGenerales!C107</f>
        <v>39</v>
      </c>
      <c r="AH7" s="121">
        <f>SUM(DatosGenerales!C115,DatosGenerales!C116,DatosGenerales!C118)</f>
        <v>25</v>
      </c>
      <c r="AI7" s="120">
        <f>SUM(DatosGenerales!C117,DatosGenerales!C119)</f>
        <v>5</v>
      </c>
      <c r="AJ7" s="120">
        <f>DatosGenerales!C115</f>
        <v>19</v>
      </c>
      <c r="AK7" s="123">
        <f>DatosGenerales!C116</f>
        <v>6</v>
      </c>
      <c r="AP7" s="121">
        <f>SUM(DatosGenerales!C135:C136)</f>
        <v>44</v>
      </c>
      <c r="AQ7" s="120">
        <f>SUM(DatosGenerales!C137:C138)</f>
        <v>0</v>
      </c>
      <c r="AR7" s="123">
        <f>SUM(DatosGenerales!C139:C140)</f>
        <v>2</v>
      </c>
      <c r="AV7" s="121">
        <f>DatosGenerales!C145</f>
        <v>8</v>
      </c>
      <c r="AW7" s="120">
        <f>DatosGenerales!C146</f>
        <v>16</v>
      </c>
      <c r="AX7" s="120">
        <f>DatosGenerales!C147</f>
        <v>6</v>
      </c>
      <c r="AY7" s="120">
        <f>DatosGenerales!C148</f>
        <v>2</v>
      </c>
      <c r="AZ7" s="120">
        <f>DatosGenerales!C149</f>
        <v>27</v>
      </c>
      <c r="BA7" s="123">
        <f>DatosGenerales!C150</f>
        <v>0</v>
      </c>
      <c r="BE7" s="121">
        <f>DatosGenerales!C151</f>
        <v>16</v>
      </c>
      <c r="BF7" s="120">
        <f>DatosGenerales!C152</f>
        <v>46</v>
      </c>
      <c r="BG7" s="123">
        <f>DatosGenerales!C154</f>
        <v>9</v>
      </c>
      <c r="BK7" s="121">
        <f>SUM(DatosGenerales!C297:C311)</f>
        <v>432</v>
      </c>
      <c r="BL7" s="120">
        <f>SUM(DatosGenerales!C294:C296)</f>
        <v>6</v>
      </c>
      <c r="BM7" s="120">
        <f>SUM(DatosGenerales!C312:C344)</f>
        <v>324</v>
      </c>
      <c r="BN7" s="120">
        <f>SUM(DatosGenerales!C289)</f>
        <v>10</v>
      </c>
      <c r="BO7" s="120">
        <f>SUM(DatosGenerales!C356:C364)</f>
        <v>8</v>
      </c>
      <c r="BP7" s="120">
        <f>SUM(DatosGenerales!C286:C288)</f>
        <v>7</v>
      </c>
      <c r="BQ7" s="120">
        <f>SUM(DatosGenerales!C345:C355)</f>
        <v>0</v>
      </c>
      <c r="BR7" s="120">
        <f>SUM(DatosGenerales!C290:C292)</f>
        <v>50</v>
      </c>
      <c r="BS7" s="123">
        <f>SUM(DatosGenerales!C283:C285)</f>
        <v>171</v>
      </c>
      <c r="BT7" s="123">
        <f>SUM(DatosGenerales!C293)</f>
        <v>0</v>
      </c>
      <c r="BU7" s="123">
        <f>SUM(DatosGenerales!C365:C377)</f>
        <v>66</v>
      </c>
      <c r="BY7" s="121">
        <f>DatosGenerales!C246</f>
        <v>1</v>
      </c>
      <c r="BZ7" s="120">
        <f>DatosGenerales!C247</f>
        <v>0</v>
      </c>
      <c r="CA7" s="123">
        <f>DatosGenerales!C248</f>
        <v>2</v>
      </c>
      <c r="CF7" s="121">
        <f>DatosDiscapacidad!C5</f>
        <v>1</v>
      </c>
      <c r="CG7" s="123">
        <f>DatosDiscapacidad!C11</f>
        <v>40</v>
      </c>
      <c r="CM7" s="121">
        <f>DatosGenerales!C40</f>
        <v>954</v>
      </c>
      <c r="CN7" s="123">
        <f>DatosGenerales!C41</f>
        <v>509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121</v>
      </c>
      <c r="BL53" s="131">
        <f>SUM(DatosGenerales!C311,DatosGenerales!C300,DatosGenerales!C309)</f>
        <v>123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6</v>
      </c>
      <c r="BL66" s="131">
        <f>SUM(DatosGenerales!C299:C300)</f>
        <v>146</v>
      </c>
      <c r="BM66" s="131">
        <f>SUM(DatosGenerales!C308:C309)</f>
        <v>92</v>
      </c>
      <c r="BN66" s="131"/>
      <c r="BO66" s="118"/>
      <c r="BP66" s="118"/>
      <c r="BQ66" s="118"/>
      <c r="BR66" s="118"/>
      <c r="BS66" s="118"/>
    </row>
  </sheetData>
  <sheetProtection algorithmName="SHA-512" hashValue="NMift2zoKuXoRmkqJ4oaL3UZcZwdjRsKaK/YMFWWA3K60eBdKzuB4jK3xWhp0XtrJxsYaQv8Z6JpulMtaMNoFQ==" saltValue="grdHak6IudfdVMPKtRZkS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BF38-C4FD-41A2-9E83-A55E5951004A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uDNeklfGvGv06dD0rpfjs9mOkdpcJaBeRjaDejgTUiXkSWJ9G/XNTlGEjxInA8f9SgcAdAXiTrPdbuM6mwNIUA==" saltValue="mG8Z6slckKXbvmAAWabnt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81F2-3343-4BB4-8FAD-F5C3E24FD485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25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26</v>
      </c>
    </row>
    <row r="8" spans="1:50" s="118" customFormat="1" ht="14.85" customHeight="1" x14ac:dyDescent="0.25">
      <c r="C8" s="204"/>
      <c r="D8" s="120">
        <f>DatosMenores!C56</f>
        <v>206</v>
      </c>
      <c r="E8" s="120">
        <f>DatosMenores!C57</f>
        <v>19</v>
      </c>
      <c r="F8" s="120">
        <f>DatosMenores!C58</f>
        <v>2</v>
      </c>
      <c r="G8" s="120">
        <f>DatosMenores!C59</f>
        <v>89</v>
      </c>
      <c r="H8" s="119">
        <f>DatosMenores!C60</f>
        <v>12</v>
      </c>
      <c r="I8" s="99"/>
      <c r="L8" s="119">
        <f>DatosMenores!C48</f>
        <v>3</v>
      </c>
      <c r="M8" s="120">
        <f>DatosMenores!C49</f>
        <v>7</v>
      </c>
      <c r="N8" s="120">
        <f>DatosMenores!C50</f>
        <v>66</v>
      </c>
      <c r="O8" s="120">
        <f>DatosMenores!C51</f>
        <v>0</v>
      </c>
      <c r="P8" s="119">
        <f>DatosMenores!C52</f>
        <v>0</v>
      </c>
      <c r="S8" s="119">
        <f>DatosMenores!C28</f>
        <v>58</v>
      </c>
      <c r="T8" s="120">
        <f>SUM(DatosMenores!C29:C32)</f>
        <v>4</v>
      </c>
      <c r="U8" s="120">
        <f>DatosMenores!C33</f>
        <v>1</v>
      </c>
      <c r="V8" s="120">
        <f>DatosMenores!C34</f>
        <v>45</v>
      </c>
      <c r="W8" s="120">
        <f>DatosMenores!C35</f>
        <v>22</v>
      </c>
      <c r="X8" s="120">
        <f>DatosMenores!C36</f>
        <v>0</v>
      </c>
      <c r="Y8" s="120">
        <f>DatosMenores!C38</f>
        <v>18</v>
      </c>
      <c r="Z8" s="120">
        <f>DatosMenores!C37</f>
        <v>0</v>
      </c>
      <c r="AA8" s="119">
        <f>DatosMenores!C39</f>
        <v>11</v>
      </c>
      <c r="AC8" s="101"/>
      <c r="AE8" s="121">
        <f>DatosMenores!C5</f>
        <v>0</v>
      </c>
      <c r="AF8" s="120">
        <f>DatosMenores!C6</f>
        <v>2</v>
      </c>
      <c r="AG8" s="120">
        <f>DatosMenores!C7</f>
        <v>1</v>
      </c>
      <c r="AH8" s="120">
        <f>DatosMenores!C8</f>
        <v>0</v>
      </c>
      <c r="AI8" s="120">
        <f>DatosMenores!C9</f>
        <v>7</v>
      </c>
      <c r="AJ8" s="119">
        <f>DatosMenores!C10</f>
        <v>9</v>
      </c>
      <c r="AK8" s="120">
        <f>DatosMenores!C11</f>
        <v>0</v>
      </c>
      <c r="AL8" s="120">
        <f>DatosMenores!C12</f>
        <v>7</v>
      </c>
      <c r="AM8" s="119">
        <f>DatosMenores!C13</f>
        <v>0</v>
      </c>
      <c r="AN8" s="101"/>
      <c r="AP8" s="121">
        <f>DatosMenores!C69</f>
        <v>26</v>
      </c>
      <c r="AQ8" s="121">
        <f>DatosMenores!C70</f>
        <v>4</v>
      </c>
      <c r="AR8" s="120">
        <f>DatosMenores!C71</f>
        <v>12</v>
      </c>
      <c r="AS8" s="120">
        <f>DatosMenores!C74</f>
        <v>14</v>
      </c>
      <c r="AT8" s="120">
        <f>DatosMenores!C75</f>
        <v>4</v>
      </c>
      <c r="AU8" s="119">
        <f>DatosMenores!C76</f>
        <v>0</v>
      </c>
      <c r="AW8" s="139" t="s">
        <v>1358</v>
      </c>
      <c r="AX8" s="140">
        <f>DatosMenores!C70</f>
        <v>4</v>
      </c>
    </row>
    <row r="9" spans="1:50" ht="14.85" customHeight="1" x14ac:dyDescent="0.25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12</v>
      </c>
    </row>
    <row r="10" spans="1:50" ht="29.85" customHeight="1" x14ac:dyDescent="0.25">
      <c r="C10" s="204"/>
      <c r="D10" s="119">
        <f>DatosMenores!C61</f>
        <v>86</v>
      </c>
      <c r="E10" s="120">
        <f>DatosMenores!C62</f>
        <v>4</v>
      </c>
      <c r="F10" s="123">
        <f>DatosMenores!C63</f>
        <v>2</v>
      </c>
      <c r="G10" s="123">
        <f>DatosMenores!C64</f>
        <v>75</v>
      </c>
      <c r="H10" s="123">
        <f>DatosMenores!C65</f>
        <v>32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25">
      <c r="AE11" s="121">
        <f>DatosMenores!C14</f>
        <v>1</v>
      </c>
      <c r="AF11" s="120">
        <f>DatosMenores!C15</f>
        <v>0</v>
      </c>
      <c r="AG11" s="120">
        <f>DatosMenores!C16</f>
        <v>4</v>
      </c>
      <c r="AH11" s="120">
        <f>DatosMenores!C17</f>
        <v>8</v>
      </c>
      <c r="AI11" s="120">
        <f>DatosMenores!C18</f>
        <v>2</v>
      </c>
      <c r="AJ11" s="120">
        <f>DatosMenores!C20</f>
        <v>6</v>
      </c>
      <c r="AK11" s="120">
        <f>DatosMenores!C21</f>
        <v>0</v>
      </c>
      <c r="AL11" s="119">
        <f>DatosMenores!C19</f>
        <v>7</v>
      </c>
      <c r="AP11" s="121">
        <f>DatosMenores!C78</f>
        <v>0</v>
      </c>
      <c r="AQ11" s="120">
        <f>DatosMenores!C77</f>
        <v>2</v>
      </c>
      <c r="AR11" s="120">
        <f>DatosMenores!C79</f>
        <v>0</v>
      </c>
      <c r="AS11" s="121">
        <f>DatosMenores!C72</f>
        <v>0</v>
      </c>
      <c r="AT11" s="119">
        <f>DatosMenores!C73</f>
        <v>0</v>
      </c>
      <c r="AW11" s="139" t="s">
        <v>1500</v>
      </c>
      <c r="AX11" s="140">
        <f>DatosMenores!C73</f>
        <v>0</v>
      </c>
    </row>
    <row r="12" spans="1:50" ht="12.75" customHeight="1" x14ac:dyDescent="0.25">
      <c r="AW12" s="139" t="s">
        <v>1360</v>
      </c>
      <c r="AX12" s="140">
        <f>DatosMenores!C74</f>
        <v>14</v>
      </c>
    </row>
    <row r="13" spans="1:50" ht="12.75" customHeight="1" x14ac:dyDescent="0.25">
      <c r="AW13" s="139" t="s">
        <v>1021</v>
      </c>
      <c r="AX13" s="140">
        <f>DatosMenores!C75</f>
        <v>4</v>
      </c>
    </row>
    <row r="14" spans="1:50" ht="12.75" customHeight="1" x14ac:dyDescent="0.25">
      <c r="AW14" s="139" t="s">
        <v>1361</v>
      </c>
      <c r="AX14" s="140">
        <f>DatosMenores!C76</f>
        <v>0</v>
      </c>
    </row>
    <row r="15" spans="1:50" ht="12.75" customHeight="1" x14ac:dyDescent="0.25">
      <c r="AW15" s="139" t="s">
        <v>1362</v>
      </c>
      <c r="AX15" s="140">
        <f>DatosMenores!C77</f>
        <v>2</v>
      </c>
    </row>
    <row r="16" spans="1:50" ht="12.75" customHeight="1" x14ac:dyDescent="0.25">
      <c r="AW16" s="139" t="s">
        <v>265</v>
      </c>
      <c r="AX16" s="140">
        <f>DatosMenores!C78</f>
        <v>0</v>
      </c>
    </row>
    <row r="17" spans="49:50" ht="12.75" customHeight="1" x14ac:dyDescent="0.25">
      <c r="AW17" s="139" t="s">
        <v>1363</v>
      </c>
      <c r="AX17" s="140">
        <f>DatosMenores!C79</f>
        <v>0</v>
      </c>
    </row>
  </sheetData>
  <sheetProtection algorithmName="SHA-512" hashValue="5DepbHv6M35i4g27aNoXGiEKMaw+uIVbAzFDtPzeuuGbur25UP5oN3GK77GcomlQe5NGfXDCi4Z1zEt6CEbQvg==" saltValue="PLIxGp+LSc6FicXoTLSPU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A198-60BF-4D8A-A8CC-407C6FD25116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0</v>
      </c>
      <c r="F4" s="153" t="s">
        <v>1508</v>
      </c>
      <c r="G4" s="155">
        <f>DatosViolenciaDoméstica!E67</f>
        <v>0</v>
      </c>
      <c r="H4" s="156"/>
    </row>
    <row r="5" spans="1:30" x14ac:dyDescent="0.2">
      <c r="C5" s="153" t="s">
        <v>13</v>
      </c>
      <c r="D5" s="154">
        <f>DatosViolenciaDoméstica!C6</f>
        <v>44</v>
      </c>
      <c r="F5" s="153" t="s">
        <v>1509</v>
      </c>
      <c r="G5" s="157">
        <f>DatosViolenciaDoméstica!F67</f>
        <v>5</v>
      </c>
      <c r="H5" s="156"/>
    </row>
    <row r="6" spans="1:30" x14ac:dyDescent="0.2">
      <c r="C6" s="153" t="s">
        <v>1510</v>
      </c>
      <c r="D6" s="154">
        <f>DatosViolenciaDoméstica!C7</f>
        <v>0</v>
      </c>
    </row>
    <row r="7" spans="1:30" x14ac:dyDescent="0.2">
      <c r="C7" s="153" t="s">
        <v>60</v>
      </c>
      <c r="D7" s="154">
        <f>DatosViolenciaDoméstica!C8</f>
        <v>0</v>
      </c>
    </row>
    <row r="8" spans="1:30" x14ac:dyDescent="0.2">
      <c r="C8" s="153" t="s">
        <v>1511</v>
      </c>
      <c r="D8" s="154">
        <f>DatosViolenciaDoméstica!C9</f>
        <v>0</v>
      </c>
    </row>
    <row r="9" spans="1:30" x14ac:dyDescent="0.2">
      <c r="C9" s="153" t="s">
        <v>1512</v>
      </c>
      <c r="D9" s="154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voKrtpev9xrdRvWx7rEy6VGYiarAkuoDkRFOtE7TL60NGc4dU7YAOoTJIciZkPxx5Hv+LqVll9egPVaqRLRlQg==" saltValue="V1e/Xd4eN4NaszVcj+RSo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B582-3AA9-4ACA-B064-215088CE332E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342</v>
      </c>
      <c r="F4" s="153" t="s">
        <v>1508</v>
      </c>
      <c r="G4" s="155">
        <f>DatosViolenciaGénero!E82</f>
        <v>9</v>
      </c>
      <c r="H4" s="156"/>
    </row>
    <row r="5" spans="1:30" x14ac:dyDescent="0.2">
      <c r="C5" s="153" t="s">
        <v>40</v>
      </c>
      <c r="D5" s="154">
        <f>DatosViolenciaGénero!C5</f>
        <v>103</v>
      </c>
      <c r="F5" s="153" t="s">
        <v>1509</v>
      </c>
      <c r="G5" s="155">
        <f>DatosViolenciaGénero!F82</f>
        <v>67</v>
      </c>
      <c r="H5" s="156"/>
    </row>
    <row r="6" spans="1:30" x14ac:dyDescent="0.2">
      <c r="C6" s="153" t="s">
        <v>1510</v>
      </c>
      <c r="D6" s="163">
        <f>DatosViolenciaGénero!C8</f>
        <v>16</v>
      </c>
    </row>
    <row r="7" spans="1:30" x14ac:dyDescent="0.2">
      <c r="C7" s="153" t="s">
        <v>60</v>
      </c>
      <c r="D7" s="163">
        <f>DatosViolenciaGénero!C9</f>
        <v>3</v>
      </c>
    </row>
    <row r="8" spans="1:30" x14ac:dyDescent="0.2">
      <c r="C8" s="153" t="s">
        <v>1514</v>
      </c>
      <c r="D8" s="154">
        <f>DatosViolenciaGénero!C11</f>
        <v>0</v>
      </c>
    </row>
    <row r="9" spans="1:30" x14ac:dyDescent="0.2">
      <c r="C9" s="153" t="s">
        <v>1515</v>
      </c>
      <c r="D9" s="154">
        <f>DatosViolenciaGénero!C12</f>
        <v>0</v>
      </c>
    </row>
    <row r="10" spans="1:30" x14ac:dyDescent="0.2">
      <c r="C10" s="153" t="s">
        <v>1507</v>
      </c>
      <c r="D10" s="163">
        <f>DatosViolenciaGénero!C6</f>
        <v>2</v>
      </c>
    </row>
    <row r="11" spans="1:30" x14ac:dyDescent="0.2">
      <c r="C11" s="153" t="s">
        <v>1511</v>
      </c>
      <c r="D11" s="163">
        <f>DatosViolenciaGénero!C10</f>
        <v>2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8MwHFDyLkqO7t3BMTpuhM917QUqodBjpzilnPQOfE1pWSsFQ7vnpE3G+Vx43cKeQm1A+AE9thz1eXeghHWJIgg==" saltValue="fNoVqXbvX26deb6hPPZg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6C15-26D5-4BC0-933B-EC077D7B024C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xk/QhC0ghvn8vOfhnaRfd2GXZzb+r2e2GDOjTV0VbTvpXHEkjhP+qsyHrkmxtIcHbUv46hg8/u+K76r7PabLCQ==" saltValue="djbYh+YZavPPE7c4NRqVf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8B2F-34E7-4172-836D-666616F4D84A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H38Twapm/rAepA7zRYv+Gb4rVDfLXbmX0iPLwV4OEAbYqtTUwEe/SrCvktN+oRkfGSQGazKf12zNCTRfzNNYdA==" saltValue="DFmoF30AQBlvzLceMs8nG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D58F-052B-4315-A548-742BEBD7BB2F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">
      <c r="M6" s="168">
        <f>DatosMedioAmbiente!C53</f>
        <v>0</v>
      </c>
      <c r="N6" s="168">
        <f>DatosMedioAmbiente!C55</f>
        <v>0</v>
      </c>
      <c r="O6" s="168">
        <f>DatosMedioAmbiente!C57</f>
        <v>2</v>
      </c>
      <c r="P6" s="168">
        <f>DatosMedioAmbiente!C59</f>
        <v>5</v>
      </c>
      <c r="Q6" s="168">
        <f>DatosMedioAmbiente!C61</f>
        <v>0</v>
      </c>
      <c r="R6" s="168">
        <f>DatosMedioAmbiente!C63</f>
        <v>2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0</v>
      </c>
      <c r="Z6" s="169">
        <f>DatosMedioAmbiente!C64</f>
        <v>0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iwrhhM3DZM0PqIFf1wP2D/wFIwZg7k9dIZ49XcAp1mKlKCmfTlFQXi5767RcdkIu/XlvkYKkKBaldteYuO/0uw==" saltValue="7BCdYEKrkhS+0GnZykkOf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C60A-AFB8-46F5-8038-16C3C32C60D9}">
  <dimension ref="A1:BI12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111</v>
      </c>
      <c r="G2" s="83" t="s">
        <v>1320</v>
      </c>
      <c r="H2" s="83" t="s">
        <v>1320</v>
      </c>
      <c r="I2" s="83" t="s">
        <v>1319</v>
      </c>
      <c r="J2" s="83" t="s">
        <v>1319</v>
      </c>
      <c r="K2" s="83" t="s">
        <v>1319</v>
      </c>
      <c r="L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1132</v>
      </c>
      <c r="AB2" s="83" t="s">
        <v>1131</v>
      </c>
      <c r="AD2" s="83" t="s">
        <v>647</v>
      </c>
      <c r="AE2" s="83" t="s">
        <v>1186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649</v>
      </c>
      <c r="AO2" s="83" t="s">
        <v>647</v>
      </c>
      <c r="AV2" s="83" t="s">
        <v>647</v>
      </c>
      <c r="AW2" s="83" t="s">
        <v>1186</v>
      </c>
      <c r="AY2" s="83" t="s">
        <v>20</v>
      </c>
      <c r="AZ2" s="83" t="s">
        <v>1009</v>
      </c>
      <c r="BA2" s="83" t="s">
        <v>82</v>
      </c>
      <c r="BC2" s="83" t="s">
        <v>979</v>
      </c>
      <c r="BD2" s="83" t="s">
        <v>334</v>
      </c>
      <c r="BE2" s="83" t="s">
        <v>1357</v>
      </c>
      <c r="BF2" s="83" t="s">
        <v>104</v>
      </c>
      <c r="BH2" s="83" t="s">
        <v>1144</v>
      </c>
      <c r="BI2" s="83" t="s">
        <v>1148</v>
      </c>
    </row>
    <row r="3" spans="1:61" x14ac:dyDescent="0.2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G3" s="83" t="s">
        <v>1334</v>
      </c>
      <c r="H3" s="83" t="s">
        <v>1321</v>
      </c>
      <c r="I3" s="83" t="s">
        <v>1320</v>
      </c>
      <c r="J3" s="83" t="s">
        <v>1321</v>
      </c>
      <c r="K3" s="83" t="s">
        <v>1320</v>
      </c>
      <c r="L3" s="83" t="s">
        <v>1321</v>
      </c>
      <c r="O3" s="83" t="s">
        <v>1320</v>
      </c>
      <c r="P3" s="83" t="s">
        <v>1371</v>
      </c>
      <c r="Q3" s="83" t="s">
        <v>1321</v>
      </c>
      <c r="R3" s="83" t="s">
        <v>1042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1133</v>
      </c>
      <c r="AB3" s="83" t="s">
        <v>1132</v>
      </c>
      <c r="AD3" s="83" t="s">
        <v>649</v>
      </c>
      <c r="AE3" s="83" t="s">
        <v>1187</v>
      </c>
      <c r="AF3" s="83" t="s">
        <v>1194</v>
      </c>
      <c r="AI3" s="83" t="s">
        <v>230</v>
      </c>
      <c r="AL3" s="83" t="s">
        <v>649</v>
      </c>
      <c r="AM3" s="83" t="s">
        <v>649</v>
      </c>
      <c r="AN3" s="83" t="s">
        <v>651</v>
      </c>
      <c r="AO3" s="83" t="s">
        <v>649</v>
      </c>
      <c r="AV3" s="83" t="s">
        <v>649</v>
      </c>
      <c r="AW3" s="83" t="s">
        <v>1187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961</v>
      </c>
      <c r="BE3" s="83" t="s">
        <v>1358</v>
      </c>
      <c r="BF3" s="83" t="s">
        <v>1060</v>
      </c>
    </row>
    <row r="4" spans="1:61" x14ac:dyDescent="0.2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G4" s="83" t="s">
        <v>1337</v>
      </c>
      <c r="H4" s="83" t="s">
        <v>975</v>
      </c>
      <c r="I4" s="83" t="s">
        <v>975</v>
      </c>
      <c r="J4" s="83" t="s">
        <v>975</v>
      </c>
      <c r="K4" s="83" t="s">
        <v>1321</v>
      </c>
      <c r="L4" s="83" t="s">
        <v>1323</v>
      </c>
      <c r="O4" s="83" t="s">
        <v>1321</v>
      </c>
      <c r="Q4" s="83" t="s">
        <v>1371</v>
      </c>
      <c r="R4" s="83" t="s">
        <v>1043</v>
      </c>
      <c r="S4" s="83" t="s">
        <v>1367</v>
      </c>
      <c r="T4" s="83" t="s">
        <v>1371</v>
      </c>
      <c r="V4" s="83" t="s">
        <v>31</v>
      </c>
      <c r="W4" s="83" t="s">
        <v>1463</v>
      </c>
      <c r="AB4" s="83" t="s">
        <v>1137</v>
      </c>
      <c r="AD4" s="83" t="s">
        <v>651</v>
      </c>
      <c r="AF4" s="83" t="s">
        <v>1127</v>
      </c>
      <c r="AI4" s="83" t="s">
        <v>242</v>
      </c>
      <c r="AL4" s="83" t="s">
        <v>651</v>
      </c>
      <c r="AM4" s="83" t="s">
        <v>651</v>
      </c>
      <c r="AN4" s="83" t="s">
        <v>653</v>
      </c>
      <c r="AO4" s="83" t="s">
        <v>651</v>
      </c>
      <c r="AV4" s="83" t="s">
        <v>651</v>
      </c>
      <c r="AW4" s="83" t="s">
        <v>1188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963</v>
      </c>
      <c r="BE4" s="83" t="s">
        <v>1359</v>
      </c>
    </row>
    <row r="5" spans="1:61" x14ac:dyDescent="0.2">
      <c r="A5" s="83" t="s">
        <v>1031</v>
      </c>
      <c r="B5" s="83" t="s">
        <v>109</v>
      </c>
      <c r="C5" s="83" t="s">
        <v>174</v>
      </c>
      <c r="D5" s="83" t="s">
        <v>975</v>
      </c>
      <c r="E5" s="83" t="s">
        <v>975</v>
      </c>
      <c r="G5" s="83" t="s">
        <v>111</v>
      </c>
      <c r="H5" s="83" t="s">
        <v>1333</v>
      </c>
      <c r="I5" s="83" t="s">
        <v>1337</v>
      </c>
      <c r="J5" s="83" t="s">
        <v>1337</v>
      </c>
      <c r="K5" s="83" t="s">
        <v>1323</v>
      </c>
      <c r="O5" s="83" t="s">
        <v>975</v>
      </c>
      <c r="R5" s="83" t="s">
        <v>1044</v>
      </c>
      <c r="S5" s="83" t="s">
        <v>1371</v>
      </c>
      <c r="V5" s="83" t="s">
        <v>33</v>
      </c>
      <c r="AD5" s="83" t="s">
        <v>653</v>
      </c>
      <c r="AF5" s="83" t="s">
        <v>1195</v>
      </c>
      <c r="AI5" s="83" t="s">
        <v>111</v>
      </c>
      <c r="AL5" s="83" t="s">
        <v>655</v>
      </c>
      <c r="AM5" s="83" t="s">
        <v>655</v>
      </c>
      <c r="AN5" s="83" t="s">
        <v>655</v>
      </c>
      <c r="AO5" s="83" t="s">
        <v>653</v>
      </c>
      <c r="AV5" s="83" t="s">
        <v>655</v>
      </c>
      <c r="AY5" s="83" t="s">
        <v>1006</v>
      </c>
      <c r="AZ5" s="83" t="s">
        <v>1012</v>
      </c>
      <c r="BC5" s="83" t="s">
        <v>986</v>
      </c>
      <c r="BD5" s="83" t="s">
        <v>964</v>
      </c>
      <c r="BE5" s="83" t="s">
        <v>1360</v>
      </c>
    </row>
    <row r="6" spans="1:61" x14ac:dyDescent="0.2">
      <c r="B6" s="83" t="s">
        <v>110</v>
      </c>
      <c r="C6" s="83" t="s">
        <v>1439</v>
      </c>
      <c r="D6" s="83" t="s">
        <v>1334</v>
      </c>
      <c r="E6" s="83" t="s">
        <v>1332</v>
      </c>
      <c r="H6" s="83" t="s">
        <v>1334</v>
      </c>
      <c r="I6" s="83" t="s">
        <v>1339</v>
      </c>
      <c r="J6" s="83" t="s">
        <v>111</v>
      </c>
      <c r="O6" s="83" t="s">
        <v>1334</v>
      </c>
      <c r="R6" s="83" t="s">
        <v>1045</v>
      </c>
      <c r="AD6" s="83" t="s">
        <v>655</v>
      </c>
      <c r="AL6" s="83" t="s">
        <v>657</v>
      </c>
      <c r="AM6" s="83" t="s">
        <v>657</v>
      </c>
      <c r="AN6" s="83" t="s">
        <v>657</v>
      </c>
      <c r="AO6" s="83" t="s">
        <v>655</v>
      </c>
      <c r="AV6" s="83" t="s">
        <v>657</v>
      </c>
      <c r="AY6" s="83" t="s">
        <v>1007</v>
      </c>
      <c r="AZ6" s="83" t="s">
        <v>1007</v>
      </c>
      <c r="BC6" s="83" t="s">
        <v>987</v>
      </c>
      <c r="BD6" s="83" t="s">
        <v>518</v>
      </c>
      <c r="BE6" s="83" t="s">
        <v>1021</v>
      </c>
    </row>
    <row r="7" spans="1:61" x14ac:dyDescent="0.2">
      <c r="C7" s="83" t="s">
        <v>1440</v>
      </c>
      <c r="D7" s="83" t="s">
        <v>1337</v>
      </c>
      <c r="E7" s="83" t="s">
        <v>1333</v>
      </c>
      <c r="H7" s="83" t="s">
        <v>1337</v>
      </c>
      <c r="I7" s="83" t="s">
        <v>111</v>
      </c>
      <c r="O7" s="83" t="s">
        <v>1337</v>
      </c>
      <c r="R7" s="83" t="s">
        <v>1046</v>
      </c>
      <c r="AD7" s="83" t="s">
        <v>657</v>
      </c>
      <c r="AN7" s="83" t="s">
        <v>659</v>
      </c>
      <c r="AO7" s="83" t="s">
        <v>657</v>
      </c>
      <c r="BC7" s="83" t="s">
        <v>1497</v>
      </c>
      <c r="BD7" s="83" t="s">
        <v>967</v>
      </c>
      <c r="BE7" s="83" t="s">
        <v>1362</v>
      </c>
    </row>
    <row r="8" spans="1:61" x14ac:dyDescent="0.2">
      <c r="C8" s="83" t="s">
        <v>209</v>
      </c>
      <c r="D8" s="83" t="s">
        <v>1343</v>
      </c>
      <c r="E8" s="83" t="s">
        <v>1337</v>
      </c>
      <c r="H8" s="83" t="s">
        <v>1339</v>
      </c>
      <c r="O8" s="83" t="s">
        <v>1339</v>
      </c>
      <c r="R8" s="83" t="s">
        <v>1047</v>
      </c>
      <c r="AD8" s="83" t="s">
        <v>659</v>
      </c>
      <c r="BC8" s="83" t="s">
        <v>977</v>
      </c>
      <c r="BD8" s="83" t="s">
        <v>968</v>
      </c>
    </row>
    <row r="9" spans="1:61" x14ac:dyDescent="0.2">
      <c r="C9" s="83" t="s">
        <v>1442</v>
      </c>
      <c r="D9" s="83" t="s">
        <v>111</v>
      </c>
      <c r="H9" s="83" t="s">
        <v>111</v>
      </c>
      <c r="O9" s="83" t="s">
        <v>111</v>
      </c>
      <c r="R9" s="83" t="s">
        <v>1049</v>
      </c>
      <c r="BD9" s="83" t="s">
        <v>969</v>
      </c>
    </row>
    <row r="10" spans="1:61" x14ac:dyDescent="0.2">
      <c r="C10" s="83" t="s">
        <v>289</v>
      </c>
      <c r="BD10" s="83" t="s">
        <v>970</v>
      </c>
    </row>
    <row r="11" spans="1:61" x14ac:dyDescent="0.2">
      <c r="BD11" s="83" t="s">
        <v>111</v>
      </c>
    </row>
    <row r="12" spans="1:61" x14ac:dyDescent="0.2">
      <c r="BD12" s="83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D8DE-FBF5-4642-BDB0-57C7ED23AAF1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SUM(DatosViolenciaGénero!C63:C69)</f>
        <v>235</v>
      </c>
      <c r="D4" s="91">
        <f>SUM(DatosViolenciaGénero!D63:D69)</f>
        <v>80</v>
      </c>
    </row>
    <row r="5" spans="2:4" x14ac:dyDescent="0.2">
      <c r="B5" s="90" t="s">
        <v>1321</v>
      </c>
      <c r="C5" s="91">
        <f>SUM(DatosViolenciaGénero!C70:C73)</f>
        <v>3</v>
      </c>
      <c r="D5" s="91">
        <f>SUM(DatosViolenciaGénero!D70:D73)</f>
        <v>13</v>
      </c>
    </row>
    <row r="6" spans="2:4" ht="12.75" customHeight="1" x14ac:dyDescent="0.2">
      <c r="B6" s="90" t="s">
        <v>1367</v>
      </c>
      <c r="C6" s="91">
        <f>DatosViolenciaGénero!C74</f>
        <v>1</v>
      </c>
      <c r="D6" s="91">
        <f>DatosViolenciaGénero!D74</f>
        <v>0</v>
      </c>
    </row>
    <row r="7" spans="2:4" ht="12.75" customHeight="1" x14ac:dyDescent="0.2">
      <c r="B7" s="90" t="s">
        <v>1368</v>
      </c>
      <c r="C7" s="91">
        <f>SUM(DatosViolenciaGénero!C75:C77)</f>
        <v>0</v>
      </c>
      <c r="D7" s="91">
        <f>SUM(DatosViolenciaGénero!D75:D77)</f>
        <v>0</v>
      </c>
    </row>
    <row r="8" spans="2:4" ht="12.75" customHeight="1" x14ac:dyDescent="0.2">
      <c r="B8" s="90" t="s">
        <v>1369</v>
      </c>
      <c r="C8" s="91">
        <f>DatosViolenciaGénero!C81</f>
        <v>0</v>
      </c>
      <c r="D8" s="91">
        <f>DatosViolenciaGénero!D81</f>
        <v>0</v>
      </c>
    </row>
    <row r="9" spans="2:4" ht="12.75" customHeight="1" x14ac:dyDescent="0.2">
      <c r="B9" s="90" t="s">
        <v>1370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">
      <c r="B10" s="90" t="s">
        <v>1371</v>
      </c>
      <c r="C10" s="91">
        <f>SUM(DatosViolenciaGénero!C79:C80)</f>
        <v>74</v>
      </c>
      <c r="D10" s="91">
        <f>SUM(DatosViolenciaGénero!D79:D80)</f>
        <v>71</v>
      </c>
    </row>
    <row r="14" spans="2:4" ht="12.95" customHeight="1" thickTop="1" thickBot="1" x14ac:dyDescent="0.25">
      <c r="B14" s="211" t="s">
        <v>1375</v>
      </c>
      <c r="C14" s="211"/>
    </row>
    <row r="15" spans="2:4" ht="13.5" thickTop="1" x14ac:dyDescent="0.2">
      <c r="B15" s="92" t="s">
        <v>1373</v>
      </c>
      <c r="C15" s="93">
        <f>DatosViolenciaGénero!C38</f>
        <v>7</v>
      </c>
    </row>
    <row r="16" spans="2:4" ht="13.5" thickBot="1" x14ac:dyDescent="0.25">
      <c r="B16" s="94" t="s">
        <v>1374</v>
      </c>
      <c r="C16" s="95">
        <f>DatosViolenciaGénero!C39</f>
        <v>125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D06F-4BAD-4AFE-9F5D-A6F8AF0A3D61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SUM(DatosViolenciaDoméstica!C48:C54)</f>
        <v>36</v>
      </c>
      <c r="D4" s="91">
        <f>SUM(DatosViolenciaDoméstica!D48:D54)</f>
        <v>19</v>
      </c>
    </row>
    <row r="5" spans="2:4" x14ac:dyDescent="0.2">
      <c r="B5" s="90" t="s">
        <v>1321</v>
      </c>
      <c r="C5" s="91">
        <f>SUM(DatosViolenciaDoméstica!C55:C58)</f>
        <v>0</v>
      </c>
      <c r="D5" s="91">
        <f>SUM(DatosViolenciaDoméstica!D55:D58)</f>
        <v>1</v>
      </c>
    </row>
    <row r="6" spans="2:4" ht="12.75" customHeight="1" x14ac:dyDescent="0.2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1368</v>
      </c>
      <c r="C7" s="91">
        <f>SUM(DatosViolenciaDoméstica!C60:C62)</f>
        <v>0</v>
      </c>
      <c r="D7" s="91">
        <f>SUM(DatosViolenciaDoméstica!D60:D62)</f>
        <v>0</v>
      </c>
    </row>
    <row r="8" spans="2:4" ht="12.75" customHeight="1" x14ac:dyDescent="0.2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1371</v>
      </c>
      <c r="C10" s="91">
        <f>SUM(DatosViolenciaDoméstica!C64:C65)</f>
        <v>6</v>
      </c>
      <c r="D10" s="91">
        <f>SUM(DatosViolenciaDoméstica!D64:D65)</f>
        <v>5</v>
      </c>
    </row>
    <row r="14" spans="2:4" ht="12.95" customHeight="1" thickTop="1" thickBot="1" x14ac:dyDescent="0.25">
      <c r="B14" s="211" t="s">
        <v>1372</v>
      </c>
      <c r="C14" s="211"/>
    </row>
    <row r="15" spans="2:4" ht="13.5" thickTop="1" x14ac:dyDescent="0.2">
      <c r="B15" s="92" t="s">
        <v>1373</v>
      </c>
      <c r="C15" s="93">
        <f>DatosViolenciaDoméstica!C33</f>
        <v>5</v>
      </c>
    </row>
    <row r="16" spans="2:4" ht="13.5" thickBot="1" x14ac:dyDescent="0.25">
      <c r="B16" s="94" t="s">
        <v>1374</v>
      </c>
      <c r="C16" s="95">
        <f>DatosViolenciaDoméstica!C34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49D2-6511-4721-8016-FF575B4DE22E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2" t="s">
        <v>1356</v>
      </c>
      <c r="C3" s="212"/>
    </row>
    <row r="4" spans="2:3" x14ac:dyDescent="0.2">
      <c r="B4" s="84" t="s">
        <v>1357</v>
      </c>
      <c r="C4" s="85">
        <f>DatosMenores!C69</f>
        <v>26</v>
      </c>
    </row>
    <row r="5" spans="2:3" x14ac:dyDescent="0.2">
      <c r="B5" s="84" t="s">
        <v>1358</v>
      </c>
      <c r="C5" s="86">
        <f>DatosMenores!C70</f>
        <v>4</v>
      </c>
    </row>
    <row r="6" spans="2:3" x14ac:dyDescent="0.2">
      <c r="B6" s="84" t="s">
        <v>1359</v>
      </c>
      <c r="C6" s="86">
        <f>DatosMenores!C71</f>
        <v>12</v>
      </c>
    </row>
    <row r="7" spans="2:3" ht="25.5" x14ac:dyDescent="0.2">
      <c r="B7" s="84" t="s">
        <v>1360</v>
      </c>
      <c r="C7" s="86">
        <f>DatosMenores!C74</f>
        <v>14</v>
      </c>
    </row>
    <row r="8" spans="2:3" ht="25.5" x14ac:dyDescent="0.2">
      <c r="B8" s="84" t="s">
        <v>1021</v>
      </c>
      <c r="C8" s="86">
        <f>DatosMenores!C75</f>
        <v>4</v>
      </c>
    </row>
    <row r="9" spans="2:3" ht="25.5" x14ac:dyDescent="0.2">
      <c r="B9" s="84" t="s">
        <v>1361</v>
      </c>
      <c r="C9" s="86">
        <f>DatosMenores!C76</f>
        <v>0</v>
      </c>
    </row>
    <row r="10" spans="2:3" ht="25.5" x14ac:dyDescent="0.2">
      <c r="B10" s="84" t="s">
        <v>265</v>
      </c>
      <c r="C10" s="86">
        <f>DatosMenores!C78</f>
        <v>0</v>
      </c>
    </row>
    <row r="11" spans="2:3" x14ac:dyDescent="0.2">
      <c r="B11" s="84" t="s">
        <v>1362</v>
      </c>
      <c r="C11" s="86">
        <f>DatosMenores!C77</f>
        <v>2</v>
      </c>
    </row>
    <row r="12" spans="2:3" x14ac:dyDescent="0.2">
      <c r="B12" s="84" t="s">
        <v>1363</v>
      </c>
      <c r="C12" s="86">
        <f>DatosMenores!C79</f>
        <v>0</v>
      </c>
    </row>
    <row r="13" spans="2:3" ht="25.5" x14ac:dyDescent="0.2">
      <c r="B13" s="84" t="s">
        <v>1364</v>
      </c>
      <c r="C13" s="86">
        <f>DatosMenores!C72</f>
        <v>0</v>
      </c>
    </row>
    <row r="14" spans="2:3" ht="25.5" x14ac:dyDescent="0.2">
      <c r="B14" s="84" t="s">
        <v>1365</v>
      </c>
      <c r="C14" s="86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0CBD-216D-4BC8-93CA-089A13C813EC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1308</v>
      </c>
    </row>
    <row r="4" spans="2:13" ht="39" thickBot="1" x14ac:dyDescent="0.25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15" customHeight="1" x14ac:dyDescent="0.2">
      <c r="B11" s="213" t="s">
        <v>1319</v>
      </c>
      <c r="C11" s="213"/>
      <c r="D11" s="68">
        <f>DatosDelitos!C5+DatosDelitos!C13-DatosDelitos!C17</f>
        <v>1530</v>
      </c>
      <c r="E11" s="69">
        <f>DatosDelitos!H5+DatosDelitos!H13-DatosDelitos!H17</f>
        <v>67</v>
      </c>
      <c r="F11" s="69">
        <f>DatosDelitos!I5+DatosDelitos!I13-DatosDelitos!I17</f>
        <v>69</v>
      </c>
      <c r="G11" s="69">
        <f>DatosDelitos!J5+DatosDelitos!J13-DatosDelitos!J17</f>
        <v>1</v>
      </c>
      <c r="H11" s="70">
        <f>DatosDelitos!K5+DatosDelitos!K13-DatosDelitos!K17</f>
        <v>1</v>
      </c>
      <c r="I11" s="70">
        <f>DatosDelitos!L5+DatosDelitos!L13-DatosDelitos!L17</f>
        <v>0</v>
      </c>
      <c r="J11" s="70">
        <f>DatosDelitos!M5+DatosDelitos!M13-DatosDelitos!M17</f>
        <v>0</v>
      </c>
      <c r="K11" s="70">
        <f>DatosDelitos!O5+DatosDelitos!O13-DatosDelitos!O17</f>
        <v>2</v>
      </c>
      <c r="L11" s="71">
        <f>DatosDelitos!P5+DatosDelitos!P13-DatosDelitos!P17</f>
        <v>97</v>
      </c>
    </row>
    <row r="12" spans="2:13" ht="13.15" customHeight="1" x14ac:dyDescent="0.2">
      <c r="B12" s="214" t="s">
        <v>329</v>
      </c>
      <c r="C12" s="214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4" t="s">
        <v>347</v>
      </c>
      <c r="C13" s="214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214" t="s">
        <v>1320</v>
      </c>
      <c r="C15" s="214"/>
      <c r="D15" s="72">
        <f>DatosDelitos!C17+DatosDelitos!C44</f>
        <v>398</v>
      </c>
      <c r="E15" s="73">
        <f>DatosDelitos!H17+DatosDelitos!H44</f>
        <v>98</v>
      </c>
      <c r="F15" s="73">
        <f>DatosDelitos!I16+DatosDelitos!I44</f>
        <v>30</v>
      </c>
      <c r="G15" s="73">
        <f>DatosDelitos!J17+DatosDelitos!J44</f>
        <v>2</v>
      </c>
      <c r="H15" s="73">
        <f>DatosDelitos!K17+DatosDelitos!K44</f>
        <v>0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2</v>
      </c>
      <c r="L15" s="74">
        <f>DatosDelitos!P17+DatosDelitos!P44</f>
        <v>107</v>
      </c>
    </row>
    <row r="16" spans="2:13" ht="13.15" customHeight="1" x14ac:dyDescent="0.2">
      <c r="B16" s="214" t="s">
        <v>1321</v>
      </c>
      <c r="C16" s="214"/>
      <c r="D16" s="72">
        <f>DatosDelitos!C30</f>
        <v>310</v>
      </c>
      <c r="E16" s="73">
        <f>DatosDelitos!H30</f>
        <v>15</v>
      </c>
      <c r="F16" s="73">
        <f>DatosDelitos!I30</f>
        <v>82</v>
      </c>
      <c r="G16" s="73">
        <f>DatosDelitos!J30</f>
        <v>1</v>
      </c>
      <c r="H16" s="73">
        <f>DatosDelitos!K30</f>
        <v>1</v>
      </c>
      <c r="I16" s="73">
        <f>DatosDelitos!L30</f>
        <v>0</v>
      </c>
      <c r="J16" s="73">
        <f>DatosDelitos!M30</f>
        <v>0</v>
      </c>
      <c r="K16" s="73">
        <f>DatosDelitos!O30</f>
        <v>1</v>
      </c>
      <c r="L16" s="74">
        <f>DatosDelitos!P30</f>
        <v>85</v>
      </c>
    </row>
    <row r="17" spans="2:12" ht="13.15" customHeight="1" x14ac:dyDescent="0.2">
      <c r="B17" s="215" t="s">
        <v>1322</v>
      </c>
      <c r="C17" s="215"/>
      <c r="D17" s="72">
        <f>DatosDelitos!C42-DatosDelitos!C44</f>
        <v>5</v>
      </c>
      <c r="E17" s="73">
        <f>DatosDelitos!H42-DatosDelitos!H44</f>
        <v>2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15" customHeight="1" x14ac:dyDescent="0.2">
      <c r="B18" s="214" t="s">
        <v>1323</v>
      </c>
      <c r="C18" s="214"/>
      <c r="D18" s="72">
        <f>DatosDelitos!C50</f>
        <v>61</v>
      </c>
      <c r="E18" s="73">
        <f>DatosDelitos!H50</f>
        <v>22</v>
      </c>
      <c r="F18" s="73">
        <f>DatosDelitos!I50</f>
        <v>14</v>
      </c>
      <c r="G18" s="73">
        <f>DatosDelitos!J50</f>
        <v>4</v>
      </c>
      <c r="H18" s="73">
        <f>DatosDelitos!K50</f>
        <v>2</v>
      </c>
      <c r="I18" s="73">
        <f>DatosDelitos!L50</f>
        <v>0</v>
      </c>
      <c r="J18" s="73">
        <f>DatosDelitos!M50</f>
        <v>0</v>
      </c>
      <c r="K18" s="73">
        <f>DatosDelitos!O50</f>
        <v>0</v>
      </c>
      <c r="L18" s="74">
        <f>DatosDelitos!P50</f>
        <v>12</v>
      </c>
    </row>
    <row r="19" spans="2:12" ht="13.15" customHeight="1" x14ac:dyDescent="0.2">
      <c r="B19" s="214" t="s">
        <v>1324</v>
      </c>
      <c r="C19" s="214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1</v>
      </c>
    </row>
    <row r="20" spans="2:12" ht="27" customHeight="1" x14ac:dyDescent="0.2">
      <c r="B20" s="214" t="s">
        <v>1325</v>
      </c>
      <c r="C20" s="214"/>
      <c r="D20" s="72">
        <f>DatosDelitos!C74</f>
        <v>28</v>
      </c>
      <c r="E20" s="73">
        <f>DatosDelitos!H74</f>
        <v>2</v>
      </c>
      <c r="F20" s="73">
        <f>DatosDelitos!I74</f>
        <v>1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1</v>
      </c>
    </row>
    <row r="21" spans="2:12" ht="13.15" customHeight="1" x14ac:dyDescent="0.2">
      <c r="B21" s="215" t="s">
        <v>1326</v>
      </c>
      <c r="C21" s="215"/>
      <c r="D21" s="72">
        <f>DatosDelitos!C82</f>
        <v>38</v>
      </c>
      <c r="E21" s="73">
        <f>DatosDelitos!H82</f>
        <v>0</v>
      </c>
      <c r="F21" s="73">
        <f>DatosDelitos!I82</f>
        <v>1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17</v>
      </c>
    </row>
    <row r="22" spans="2:12" ht="13.15" customHeight="1" x14ac:dyDescent="0.2">
      <c r="B22" s="214" t="s">
        <v>1327</v>
      </c>
      <c r="C22" s="214"/>
      <c r="D22" s="72">
        <f>DatosDelitos!C85</f>
        <v>66</v>
      </c>
      <c r="E22" s="73">
        <f>DatosDelitos!H85</f>
        <v>17</v>
      </c>
      <c r="F22" s="73">
        <f>DatosDelitos!I85</f>
        <v>10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11</v>
      </c>
    </row>
    <row r="23" spans="2:12" ht="13.15" customHeight="1" x14ac:dyDescent="0.2">
      <c r="B23" s="214" t="s">
        <v>975</v>
      </c>
      <c r="C23" s="214"/>
      <c r="D23" s="72">
        <f>DatosDelitos!C97</f>
        <v>1608</v>
      </c>
      <c r="E23" s="73">
        <f>DatosDelitos!H97</f>
        <v>187</v>
      </c>
      <c r="F23" s="73">
        <f>DatosDelitos!I97</f>
        <v>102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7</v>
      </c>
      <c r="L23" s="74">
        <f>DatosDelitos!P97</f>
        <v>129</v>
      </c>
    </row>
    <row r="24" spans="2:12" ht="27" customHeight="1" x14ac:dyDescent="0.2">
      <c r="B24" s="214" t="s">
        <v>1328</v>
      </c>
      <c r="C24" s="214"/>
      <c r="D24" s="72">
        <f>DatosDelitos!C131</f>
        <v>1</v>
      </c>
      <c r="E24" s="73">
        <f>DatosDelitos!H131</f>
        <v>0</v>
      </c>
      <c r="F24" s="73">
        <f>DatosDelitos!I131</f>
        <v>0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15" customHeight="1" x14ac:dyDescent="0.2">
      <c r="B25" s="214" t="s">
        <v>1329</v>
      </c>
      <c r="C25" s="214"/>
      <c r="D25" s="72">
        <f>DatosDelitos!C137</f>
        <v>10</v>
      </c>
      <c r="E25" s="73">
        <f>DatosDelitos!H137</f>
        <v>1</v>
      </c>
      <c r="F25" s="73">
        <f>DatosDelitos!I137</f>
        <v>0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1</v>
      </c>
    </row>
    <row r="26" spans="2:12" ht="13.15" customHeight="1" x14ac:dyDescent="0.2">
      <c r="B26" s="215" t="s">
        <v>1330</v>
      </c>
      <c r="C26" s="215"/>
      <c r="D26" s="72">
        <f>DatosDelitos!C144</f>
        <v>2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">
      <c r="B27" s="214" t="s">
        <v>1331</v>
      </c>
      <c r="C27" s="214"/>
      <c r="D27" s="72">
        <f>DatosDelitos!C147</f>
        <v>29</v>
      </c>
      <c r="E27" s="73">
        <f>DatosDelitos!H147</f>
        <v>9</v>
      </c>
      <c r="F27" s="73">
        <f>DatosDelitos!I147</f>
        <v>5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8</v>
      </c>
    </row>
    <row r="28" spans="2:12" ht="13.15" customHeight="1" x14ac:dyDescent="0.2">
      <c r="B28" s="214" t="s">
        <v>1332</v>
      </c>
      <c r="C28" s="214"/>
      <c r="D28" s="72">
        <f>DatosDelitos!C156+SUM(DatosDelitos!C167:C172)</f>
        <v>75</v>
      </c>
      <c r="E28" s="73">
        <f>DatosDelitos!H156+SUM(DatosDelitos!H167:H172)</f>
        <v>10</v>
      </c>
      <c r="F28" s="73">
        <f>DatosDelitos!I156+SUM(DatosDelitos!I167:I172)</f>
        <v>0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1</v>
      </c>
      <c r="L28" s="73">
        <f>DatosDelitos!P156+SUM(DatosDelitos!P167:Q172)</f>
        <v>0</v>
      </c>
    </row>
    <row r="29" spans="2:12" ht="13.15" customHeight="1" x14ac:dyDescent="0.2">
      <c r="B29" s="214" t="s">
        <v>1333</v>
      </c>
      <c r="C29" s="214"/>
      <c r="D29" s="72">
        <f>SUM(DatosDelitos!C173:C177)</f>
        <v>45</v>
      </c>
      <c r="E29" s="73">
        <f>SUM(DatosDelitos!H173:H177)</f>
        <v>20</v>
      </c>
      <c r="F29" s="73">
        <f>SUM(DatosDelitos!I173:I177)</f>
        <v>23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20</v>
      </c>
      <c r="L29" s="73">
        <f>SUM(DatosDelitos!P173:P177)</f>
        <v>21</v>
      </c>
    </row>
    <row r="30" spans="2:12" ht="13.15" customHeight="1" x14ac:dyDescent="0.2">
      <c r="B30" s="214" t="s">
        <v>1334</v>
      </c>
      <c r="C30" s="214"/>
      <c r="D30" s="72">
        <f>DatosDelitos!C178</f>
        <v>154</v>
      </c>
      <c r="E30" s="73">
        <f>DatosDelitos!H178</f>
        <v>33</v>
      </c>
      <c r="F30" s="73">
        <f>DatosDelitos!I178</f>
        <v>31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272</v>
      </c>
    </row>
    <row r="31" spans="2:12" ht="13.15" customHeight="1" x14ac:dyDescent="0.2">
      <c r="B31" s="214" t="s">
        <v>1335</v>
      </c>
      <c r="C31" s="214"/>
      <c r="D31" s="72">
        <f>DatosDelitos!C186</f>
        <v>94</v>
      </c>
      <c r="E31" s="73">
        <f>DatosDelitos!H186</f>
        <v>10</v>
      </c>
      <c r="F31" s="73">
        <f>DatosDelitos!I186</f>
        <v>9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9</v>
      </c>
    </row>
    <row r="32" spans="2:12" ht="13.15" customHeight="1" x14ac:dyDescent="0.2">
      <c r="B32" s="214" t="s">
        <v>1336</v>
      </c>
      <c r="C32" s="214"/>
      <c r="D32" s="72">
        <f>DatosDelitos!C201</f>
        <v>28</v>
      </c>
      <c r="E32" s="73">
        <f>DatosDelitos!H201</f>
        <v>6</v>
      </c>
      <c r="F32" s="73">
        <f>DatosDelitos!I201</f>
        <v>11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6</v>
      </c>
    </row>
    <row r="33" spans="2:13" ht="13.15" customHeight="1" x14ac:dyDescent="0.2">
      <c r="B33" s="214" t="s">
        <v>1337</v>
      </c>
      <c r="C33" s="214"/>
      <c r="D33" s="72">
        <f>DatosDelitos!C223</f>
        <v>240</v>
      </c>
      <c r="E33" s="73">
        <f>DatosDelitos!H223</f>
        <v>78</v>
      </c>
      <c r="F33" s="73">
        <f>DatosDelitos!I223</f>
        <v>67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11</v>
      </c>
      <c r="L33" s="73">
        <f>DatosDelitos!P223</f>
        <v>99</v>
      </c>
    </row>
    <row r="34" spans="2:13" ht="13.15" customHeight="1" x14ac:dyDescent="0.2">
      <c r="B34" s="214" t="s">
        <v>1338</v>
      </c>
      <c r="C34" s="214"/>
      <c r="D34" s="72">
        <f>DatosDelitos!C244</f>
        <v>1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15" customHeight="1" x14ac:dyDescent="0.2">
      <c r="B35" s="214" t="s">
        <v>1339</v>
      </c>
      <c r="C35" s="214"/>
      <c r="D35" s="72">
        <f>DatosDelitos!C271</f>
        <v>51</v>
      </c>
      <c r="E35" s="73">
        <f>DatosDelitos!H271</f>
        <v>53</v>
      </c>
      <c r="F35" s="73">
        <f>DatosDelitos!I271</f>
        <v>47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64</v>
      </c>
    </row>
    <row r="36" spans="2:13" ht="38.25" customHeight="1" x14ac:dyDescent="0.2">
      <c r="B36" s="214" t="s">
        <v>1340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4" t="s">
        <v>1341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214" t="s">
        <v>1342</v>
      </c>
      <c r="C38" s="214"/>
      <c r="D38" s="72">
        <f>DatosDelitos!C312+DatosDelitos!C318+DatosDelitos!C320</f>
        <v>9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15" customHeight="1" x14ac:dyDescent="0.2">
      <c r="B39" s="214" t="s">
        <v>1343</v>
      </c>
      <c r="C39" s="214"/>
      <c r="D39" s="72">
        <f>DatosDelitos!C323</f>
        <v>2051</v>
      </c>
      <c r="E39" s="73">
        <f>DatosDelitos!H323</f>
        <v>38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15" customHeight="1" x14ac:dyDescent="0.2">
      <c r="B40" s="214" t="s">
        <v>1344</v>
      </c>
      <c r="C40" s="214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4" t="s">
        <v>1345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7" t="s">
        <v>956</v>
      </c>
      <c r="C43" s="217"/>
      <c r="D43" s="75">
        <f>SUM(D11:D42)</f>
        <v>6834</v>
      </c>
      <c r="E43" s="75">
        <f t="shared" ref="E43:L43" si="0">SUM(E11:E42)</f>
        <v>668</v>
      </c>
      <c r="F43" s="75">
        <f t="shared" si="0"/>
        <v>502</v>
      </c>
      <c r="G43" s="75">
        <f t="shared" si="0"/>
        <v>8</v>
      </c>
      <c r="H43" s="75">
        <f t="shared" si="0"/>
        <v>4</v>
      </c>
      <c r="I43" s="75">
        <f t="shared" si="0"/>
        <v>0</v>
      </c>
      <c r="J43" s="75">
        <f t="shared" si="0"/>
        <v>0</v>
      </c>
      <c r="K43" s="75">
        <f t="shared" si="0"/>
        <v>44</v>
      </c>
      <c r="L43" s="75">
        <f t="shared" si="0"/>
        <v>940</v>
      </c>
    </row>
    <row r="46" spans="2:13" ht="15.75" x14ac:dyDescent="0.25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1309</v>
      </c>
      <c r="E48" s="54" t="s">
        <v>1310</v>
      </c>
    </row>
    <row r="49" spans="2:5" ht="13.15" customHeight="1" x14ac:dyDescent="0.25">
      <c r="B49" s="216" t="s">
        <v>1347</v>
      </c>
      <c r="C49" s="216"/>
      <c r="D49" s="78">
        <f>DatosDelitos!F5</f>
        <v>0</v>
      </c>
      <c r="E49" s="78">
        <f>DatosDelitos!G5</f>
        <v>0</v>
      </c>
    </row>
    <row r="50" spans="2:5" ht="13.15" customHeight="1" x14ac:dyDescent="0.25">
      <c r="B50" s="216" t="s">
        <v>1348</v>
      </c>
      <c r="C50" s="216"/>
      <c r="D50" s="78">
        <f>DatosDelitos!F13-DatosDelitos!F17</f>
        <v>6</v>
      </c>
      <c r="E50" s="78">
        <f>DatosDelitos!G13-DatosDelitos!G17</f>
        <v>6</v>
      </c>
    </row>
    <row r="51" spans="2:5" ht="13.15" customHeight="1" x14ac:dyDescent="0.25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216" t="s">
        <v>1320</v>
      </c>
      <c r="C54" s="216"/>
      <c r="D54" s="78">
        <f>DatosDelitos!F17+DatosDelitos!F44</f>
        <v>92</v>
      </c>
      <c r="E54" s="78">
        <f>DatosDelitos!G17+DatosDelitos!G44</f>
        <v>27</v>
      </c>
    </row>
    <row r="55" spans="2:5" ht="13.15" customHeight="1" x14ac:dyDescent="0.25">
      <c r="B55" s="216" t="s">
        <v>1321</v>
      </c>
      <c r="C55" s="216"/>
      <c r="D55" s="78">
        <f>DatosDelitos!F30</f>
        <v>5</v>
      </c>
      <c r="E55" s="78">
        <f>DatosDelitos!G30</f>
        <v>17</v>
      </c>
    </row>
    <row r="56" spans="2:5" ht="13.15" customHeight="1" x14ac:dyDescent="0.25">
      <c r="B56" s="216" t="s">
        <v>1322</v>
      </c>
      <c r="C56" s="216"/>
      <c r="D56" s="78">
        <f>DatosDelitos!F42-DatosDelitos!F44</f>
        <v>0</v>
      </c>
      <c r="E56" s="78">
        <f>DatosDelitos!G42-DatosDelitos!G44</f>
        <v>0</v>
      </c>
    </row>
    <row r="57" spans="2:5" ht="13.15" customHeight="1" x14ac:dyDescent="0.25">
      <c r="B57" s="216" t="s">
        <v>1323</v>
      </c>
      <c r="C57" s="216"/>
      <c r="D57" s="78">
        <f>DatosDelitos!F50</f>
        <v>1</v>
      </c>
      <c r="E57" s="78">
        <f>DatosDelitos!G50</f>
        <v>1</v>
      </c>
    </row>
    <row r="58" spans="2:5" ht="13.15" customHeight="1" x14ac:dyDescent="0.25">
      <c r="B58" s="216" t="s">
        <v>1324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25">
      <c r="B59" s="216" t="s">
        <v>1349</v>
      </c>
      <c r="C59" s="216"/>
      <c r="D59" s="78">
        <f>DatosDelitos!F74</f>
        <v>0</v>
      </c>
      <c r="E59" s="78">
        <f>DatosDelitos!G74</f>
        <v>1</v>
      </c>
    </row>
    <row r="60" spans="2:5" ht="13.15" customHeight="1" x14ac:dyDescent="0.25">
      <c r="B60" s="216" t="s">
        <v>1326</v>
      </c>
      <c r="C60" s="216"/>
      <c r="D60" s="78">
        <f>DatosDelitos!F82</f>
        <v>0</v>
      </c>
      <c r="E60" s="78">
        <f>DatosDelitos!G82</f>
        <v>4</v>
      </c>
    </row>
    <row r="61" spans="2:5" ht="13.15" customHeight="1" x14ac:dyDescent="0.25">
      <c r="B61" s="216" t="s">
        <v>1327</v>
      </c>
      <c r="C61" s="216"/>
      <c r="D61" s="78">
        <f>DatosDelitos!F85</f>
        <v>1</v>
      </c>
      <c r="E61" s="78">
        <f>DatosDelitos!G85</f>
        <v>1</v>
      </c>
    </row>
    <row r="62" spans="2:5" ht="13.15" customHeight="1" x14ac:dyDescent="0.25">
      <c r="B62" s="216" t="s">
        <v>975</v>
      </c>
      <c r="C62" s="216"/>
      <c r="D62" s="78">
        <f>DatosDelitos!F97</f>
        <v>5</v>
      </c>
      <c r="E62" s="78">
        <f>DatosDelitos!G97</f>
        <v>11</v>
      </c>
    </row>
    <row r="63" spans="2:5" ht="27" customHeight="1" x14ac:dyDescent="0.25">
      <c r="B63" s="216" t="s">
        <v>1350</v>
      </c>
      <c r="C63" s="216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216" t="s">
        <v>1329</v>
      </c>
      <c r="C64" s="216"/>
      <c r="D64" s="78">
        <f>DatosDelitos!F137</f>
        <v>0</v>
      </c>
      <c r="E64" s="78">
        <f>DatosDelitos!G137</f>
        <v>0</v>
      </c>
    </row>
    <row r="65" spans="2:5" ht="13.15" customHeight="1" x14ac:dyDescent="0.25">
      <c r="B65" s="216" t="s">
        <v>1330</v>
      </c>
      <c r="C65" s="216"/>
      <c r="D65" s="78">
        <f>DatosDelitos!F144</f>
        <v>0</v>
      </c>
      <c r="E65" s="78">
        <f>DatosDelitos!G144</f>
        <v>0</v>
      </c>
    </row>
    <row r="66" spans="2:5" ht="40.5" customHeight="1" x14ac:dyDescent="0.25">
      <c r="B66" s="216" t="s">
        <v>1331</v>
      </c>
      <c r="C66" s="216"/>
      <c r="D66" s="78">
        <f>DatosDelitos!F147</f>
        <v>1</v>
      </c>
      <c r="E66" s="78">
        <f>DatosDelitos!G147</f>
        <v>2</v>
      </c>
    </row>
    <row r="67" spans="2:5" ht="13.15" customHeight="1" x14ac:dyDescent="0.25">
      <c r="B67" s="216" t="s">
        <v>1332</v>
      </c>
      <c r="C67" s="216"/>
      <c r="D67" s="78">
        <f>DatosDelitos!F156+SUM(DatosDelitos!F167:G172)</f>
        <v>0</v>
      </c>
      <c r="E67" s="78">
        <f>DatosDelitos!G156+SUM(DatosDelitos!G167:H172)</f>
        <v>10</v>
      </c>
    </row>
    <row r="68" spans="2:5" ht="13.15" customHeight="1" x14ac:dyDescent="0.25">
      <c r="B68" s="216" t="s">
        <v>1333</v>
      </c>
      <c r="C68" s="216"/>
      <c r="D68" s="78">
        <f>SUM(DatosDelitos!F173:G177)</f>
        <v>2</v>
      </c>
      <c r="E68" s="78">
        <f>SUM(DatosDelitos!G173:H177)</f>
        <v>21</v>
      </c>
    </row>
    <row r="69" spans="2:5" ht="13.15" customHeight="1" x14ac:dyDescent="0.25">
      <c r="B69" s="216" t="s">
        <v>1334</v>
      </c>
      <c r="C69" s="216"/>
      <c r="D69" s="78">
        <f>DatosDelitos!F178</f>
        <v>253</v>
      </c>
      <c r="E69" s="78">
        <f>DatosDelitos!G178</f>
        <v>229</v>
      </c>
    </row>
    <row r="70" spans="2:5" ht="13.15" customHeight="1" x14ac:dyDescent="0.25">
      <c r="B70" s="216" t="s">
        <v>1335</v>
      </c>
      <c r="C70" s="216"/>
      <c r="D70" s="78">
        <f>DatosDelitos!F186</f>
        <v>3</v>
      </c>
      <c r="E70" s="78">
        <f>DatosDelitos!G186</f>
        <v>3</v>
      </c>
    </row>
    <row r="71" spans="2:5" ht="13.15" customHeight="1" x14ac:dyDescent="0.25">
      <c r="B71" s="216" t="s">
        <v>1336</v>
      </c>
      <c r="C71" s="216"/>
      <c r="D71" s="78">
        <f>DatosDelitos!F201</f>
        <v>0</v>
      </c>
      <c r="E71" s="78">
        <f>DatosDelitos!G201</f>
        <v>0</v>
      </c>
    </row>
    <row r="72" spans="2:5" ht="13.15" customHeight="1" x14ac:dyDescent="0.25">
      <c r="B72" s="216" t="s">
        <v>1337</v>
      </c>
      <c r="C72" s="216"/>
      <c r="D72" s="78">
        <f>DatosDelitos!F223</f>
        <v>56</v>
      </c>
      <c r="E72" s="78">
        <f>DatosDelitos!G223</f>
        <v>49</v>
      </c>
    </row>
    <row r="73" spans="2:5" ht="13.15" customHeight="1" x14ac:dyDescent="0.25">
      <c r="B73" s="216" t="s">
        <v>1338</v>
      </c>
      <c r="C73" s="216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216" t="s">
        <v>1339</v>
      </c>
      <c r="C74" s="216"/>
      <c r="D74" s="78">
        <f>DatosDelitos!F271</f>
        <v>11</v>
      </c>
      <c r="E74" s="78">
        <f>DatosDelitos!G271</f>
        <v>12</v>
      </c>
    </row>
    <row r="75" spans="2:5" ht="38.25" customHeight="1" x14ac:dyDescent="0.25">
      <c r="B75" s="216" t="s">
        <v>1340</v>
      </c>
      <c r="C75" s="216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6" t="s">
        <v>1341</v>
      </c>
      <c r="C76" s="216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6" t="s">
        <v>1342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" customHeight="1" x14ac:dyDescent="0.25">
      <c r="B78" s="216" t="s">
        <v>1343</v>
      </c>
      <c r="C78" s="216"/>
      <c r="D78" s="78">
        <f>DatosDelitos!F323</f>
        <v>17</v>
      </c>
      <c r="E78" s="78">
        <f>DatosDelitos!G323</f>
        <v>0</v>
      </c>
    </row>
    <row r="79" spans="2:5" ht="15" customHeight="1" x14ac:dyDescent="0.25">
      <c r="B79" s="218" t="s">
        <v>1344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8" t="s">
        <v>1345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8" t="s">
        <v>1351</v>
      </c>
      <c r="C82" s="218"/>
      <c r="D82" s="78">
        <f>SUM(D49:D81)</f>
        <v>453</v>
      </c>
      <c r="E82" s="78">
        <f>SUM(E49:E81)</f>
        <v>394</v>
      </c>
    </row>
    <row r="84" spans="2:13" s="81" customFormat="1" ht="15.75" x14ac:dyDescent="0.25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6" t="s">
        <v>1319</v>
      </c>
      <c r="C87" s="216"/>
      <c r="D87" s="78">
        <f>DatosDelitos!N5+DatosDelitos!N13-DatosDelitos!N17</f>
        <v>2</v>
      </c>
    </row>
    <row r="88" spans="2:13" ht="13.15" customHeight="1" x14ac:dyDescent="0.25">
      <c r="B88" s="216" t="s">
        <v>329</v>
      </c>
      <c r="C88" s="216"/>
      <c r="D88" s="78">
        <f>DatosDelitos!N10</f>
        <v>0</v>
      </c>
    </row>
    <row r="89" spans="2:13" ht="13.15" customHeight="1" x14ac:dyDescent="0.25">
      <c r="B89" s="216" t="s">
        <v>347</v>
      </c>
      <c r="C89" s="216"/>
      <c r="D89" s="78">
        <f>DatosDelitos!N20</f>
        <v>1</v>
      </c>
    </row>
    <row r="90" spans="2:13" ht="13.15" customHeight="1" x14ac:dyDescent="0.25">
      <c r="B90" s="216" t="s">
        <v>352</v>
      </c>
      <c r="C90" s="216"/>
      <c r="D90" s="78">
        <f>DatosDelitos!N23</f>
        <v>0</v>
      </c>
    </row>
    <row r="91" spans="2:13" ht="13.15" customHeight="1" x14ac:dyDescent="0.25">
      <c r="B91" s="216" t="s">
        <v>1353</v>
      </c>
      <c r="C91" s="216"/>
      <c r="D91" s="78">
        <f>SUM(DatosDelitos!N17,DatosDelitos!N44)</f>
        <v>1</v>
      </c>
    </row>
    <row r="92" spans="2:13" ht="13.15" customHeight="1" x14ac:dyDescent="0.25">
      <c r="B92" s="216" t="s">
        <v>1321</v>
      </c>
      <c r="C92" s="216"/>
      <c r="D92" s="78">
        <f>DatosDelitos!N30</f>
        <v>1</v>
      </c>
    </row>
    <row r="93" spans="2:13" ht="13.15" customHeight="1" x14ac:dyDescent="0.25">
      <c r="B93" s="216" t="s">
        <v>1322</v>
      </c>
      <c r="C93" s="216"/>
      <c r="D93" s="78">
        <f>DatosDelitos!N42-DatosDelitos!N44</f>
        <v>1</v>
      </c>
    </row>
    <row r="94" spans="2:13" ht="13.15" customHeight="1" x14ac:dyDescent="0.25">
      <c r="B94" s="216" t="s">
        <v>1323</v>
      </c>
      <c r="C94" s="216"/>
      <c r="D94" s="78">
        <f>DatosDelitos!N50</f>
        <v>1</v>
      </c>
    </row>
    <row r="95" spans="2:13" ht="13.15" customHeight="1" x14ac:dyDescent="0.25">
      <c r="B95" s="216" t="s">
        <v>1324</v>
      </c>
      <c r="C95" s="216"/>
      <c r="D95" s="78">
        <f>DatosDelitos!N72</f>
        <v>0</v>
      </c>
    </row>
    <row r="96" spans="2:13" ht="27" customHeight="1" x14ac:dyDescent="0.25">
      <c r="B96" s="216" t="s">
        <v>1349</v>
      </c>
      <c r="C96" s="216"/>
      <c r="D96" s="78">
        <f>DatosDelitos!N74</f>
        <v>2</v>
      </c>
    </row>
    <row r="97" spans="2:4" ht="13.15" customHeight="1" x14ac:dyDescent="0.25">
      <c r="B97" s="216" t="s">
        <v>1326</v>
      </c>
      <c r="C97" s="216"/>
      <c r="D97" s="78">
        <f>DatosDelitos!N82</f>
        <v>1</v>
      </c>
    </row>
    <row r="98" spans="2:4" ht="13.15" customHeight="1" x14ac:dyDescent="0.25">
      <c r="B98" s="216" t="s">
        <v>1327</v>
      </c>
      <c r="C98" s="216"/>
      <c r="D98" s="78">
        <f>DatosDelitos!N85</f>
        <v>0</v>
      </c>
    </row>
    <row r="99" spans="2:4" ht="13.15" customHeight="1" x14ac:dyDescent="0.25">
      <c r="B99" s="216" t="s">
        <v>975</v>
      </c>
      <c r="C99" s="216"/>
      <c r="D99" s="78">
        <f>DatosDelitos!N97</f>
        <v>7</v>
      </c>
    </row>
    <row r="100" spans="2:4" ht="27" customHeight="1" x14ac:dyDescent="0.25">
      <c r="B100" s="216" t="s">
        <v>1350</v>
      </c>
      <c r="C100" s="216"/>
      <c r="D100" s="78">
        <f>DatosDelitos!N131</f>
        <v>0</v>
      </c>
    </row>
    <row r="101" spans="2:4" ht="13.15" customHeight="1" x14ac:dyDescent="0.25">
      <c r="B101" s="216" t="s">
        <v>1329</v>
      </c>
      <c r="C101" s="216"/>
      <c r="D101" s="78">
        <f>DatosDelitos!N137</f>
        <v>0</v>
      </c>
    </row>
    <row r="102" spans="2:4" ht="13.15" customHeight="1" x14ac:dyDescent="0.25">
      <c r="B102" s="216" t="s">
        <v>1330</v>
      </c>
      <c r="C102" s="216"/>
      <c r="D102" s="78">
        <f>DatosDelitos!N144</f>
        <v>0</v>
      </c>
    </row>
    <row r="103" spans="2:4" ht="13.15" customHeight="1" x14ac:dyDescent="0.25">
      <c r="B103" s="216" t="s">
        <v>1354</v>
      </c>
      <c r="C103" s="216"/>
      <c r="D103" s="78">
        <f>DatosDelitos!N148</f>
        <v>0</v>
      </c>
    </row>
    <row r="104" spans="2:4" ht="13.15" customHeight="1" x14ac:dyDescent="0.25">
      <c r="B104" s="216" t="s">
        <v>1186</v>
      </c>
      <c r="C104" s="216"/>
      <c r="D104" s="78">
        <f>SUM(DatosDelitos!N149,DatosDelitos!N150)</f>
        <v>1</v>
      </c>
    </row>
    <row r="105" spans="2:4" ht="13.15" customHeight="1" x14ac:dyDescent="0.25">
      <c r="B105" s="216" t="s">
        <v>1184</v>
      </c>
      <c r="C105" s="216"/>
      <c r="D105" s="78">
        <f>SUM(DatosDelitos!N151:N155)</f>
        <v>7</v>
      </c>
    </row>
    <row r="106" spans="2:4" ht="13.15" customHeight="1" x14ac:dyDescent="0.25">
      <c r="B106" s="216" t="s">
        <v>1332</v>
      </c>
      <c r="C106" s="216"/>
      <c r="D106" s="78">
        <f>SUM(SUM(DatosDelitos!N157:N160),SUM(DatosDelitos!N167:N172))</f>
        <v>0</v>
      </c>
    </row>
    <row r="107" spans="2:4" ht="13.15" customHeight="1" x14ac:dyDescent="0.25">
      <c r="B107" s="216" t="s">
        <v>1355</v>
      </c>
      <c r="C107" s="216"/>
      <c r="D107" s="78">
        <f>SUM(DatosDelitos!N161:N165)</f>
        <v>0</v>
      </c>
    </row>
    <row r="108" spans="2:4" ht="13.15" customHeight="1" x14ac:dyDescent="0.25">
      <c r="B108" s="216" t="s">
        <v>1333</v>
      </c>
      <c r="C108" s="216"/>
      <c r="D108" s="78">
        <f>SUM(DatosDelitos!N173:N177)</f>
        <v>0</v>
      </c>
    </row>
    <row r="109" spans="2:4" ht="13.15" customHeight="1" x14ac:dyDescent="0.25">
      <c r="B109" s="216" t="s">
        <v>1334</v>
      </c>
      <c r="C109" s="216"/>
      <c r="D109" s="78">
        <f>DatosDelitos!N178</f>
        <v>0</v>
      </c>
    </row>
    <row r="110" spans="2:4" ht="13.15" customHeight="1" x14ac:dyDescent="0.25">
      <c r="B110" s="216" t="s">
        <v>1335</v>
      </c>
      <c r="C110" s="216"/>
      <c r="D110" s="78">
        <f>DatosDelitos!N186</f>
        <v>4</v>
      </c>
    </row>
    <row r="111" spans="2:4" ht="13.15" customHeight="1" x14ac:dyDescent="0.25">
      <c r="B111" s="216" t="s">
        <v>1336</v>
      </c>
      <c r="C111" s="216"/>
      <c r="D111" s="78">
        <f>DatosDelitos!N201</f>
        <v>7</v>
      </c>
    </row>
    <row r="112" spans="2:4" ht="13.15" customHeight="1" x14ac:dyDescent="0.25">
      <c r="B112" s="216" t="s">
        <v>1337</v>
      </c>
      <c r="C112" s="216"/>
      <c r="D112" s="78">
        <f>DatosDelitos!N223</f>
        <v>1</v>
      </c>
    </row>
    <row r="113" spans="2:4" ht="13.15" customHeight="1" x14ac:dyDescent="0.25">
      <c r="B113" s="216" t="s">
        <v>1338</v>
      </c>
      <c r="C113" s="216"/>
      <c r="D113" s="78">
        <f>DatosDelitos!N244</f>
        <v>3</v>
      </c>
    </row>
    <row r="114" spans="2:4" ht="13.15" customHeight="1" x14ac:dyDescent="0.25">
      <c r="B114" s="216" t="s">
        <v>1339</v>
      </c>
      <c r="C114" s="216"/>
      <c r="D114" s="78">
        <f>DatosDelitos!N271</f>
        <v>0</v>
      </c>
    </row>
    <row r="115" spans="2:4" ht="38.25" customHeight="1" x14ac:dyDescent="0.25">
      <c r="B115" s="216" t="s">
        <v>1340</v>
      </c>
      <c r="C115" s="216"/>
      <c r="D115" s="78">
        <f>DatosDelitos!N301</f>
        <v>0</v>
      </c>
    </row>
    <row r="116" spans="2:4" ht="13.15" customHeight="1" x14ac:dyDescent="0.25">
      <c r="B116" s="216" t="s">
        <v>1341</v>
      </c>
      <c r="C116" s="216"/>
      <c r="D116" s="78">
        <f>DatosDelitos!N305</f>
        <v>0</v>
      </c>
    </row>
    <row r="117" spans="2:4" ht="13.15" customHeight="1" x14ac:dyDescent="0.25">
      <c r="B117" s="216" t="s">
        <v>1342</v>
      </c>
      <c r="C117" s="216"/>
      <c r="D117" s="78">
        <f>DatosDelitos!N312+DatosDelitos!N320</f>
        <v>0</v>
      </c>
    </row>
    <row r="118" spans="2:4" ht="13.15" customHeight="1" x14ac:dyDescent="0.25">
      <c r="B118" s="216" t="s">
        <v>918</v>
      </c>
      <c r="C118" s="216"/>
      <c r="D118" s="78">
        <f>DatosDelitos!N318</f>
        <v>10</v>
      </c>
    </row>
    <row r="119" spans="2:4" ht="13.9" customHeight="1" x14ac:dyDescent="0.25">
      <c r="B119" s="216" t="s">
        <v>1343</v>
      </c>
      <c r="C119" s="216"/>
      <c r="D119" s="78">
        <f>DatosDelitos!N323</f>
        <v>8</v>
      </c>
    </row>
    <row r="120" spans="2:4" ht="12.75" customHeight="1" x14ac:dyDescent="0.25">
      <c r="B120" s="218" t="s">
        <v>1344</v>
      </c>
      <c r="C120" s="218"/>
      <c r="D120" s="78">
        <f>DatosDelitos!N325</f>
        <v>0</v>
      </c>
    </row>
    <row r="121" spans="2:4" ht="15" customHeight="1" x14ac:dyDescent="0.25">
      <c r="B121" s="218" t="s">
        <v>952</v>
      </c>
      <c r="C121" s="218"/>
      <c r="D121" s="78">
        <f>DatosDelitos!N337</f>
        <v>0</v>
      </c>
    </row>
    <row r="122" spans="2:4" ht="15" customHeight="1" x14ac:dyDescent="0.25">
      <c r="B122" s="218" t="s">
        <v>1345</v>
      </c>
      <c r="C122" s="218"/>
      <c r="D122" s="78">
        <f>DatosDelitos!N339</f>
        <v>0</v>
      </c>
    </row>
    <row r="123" spans="2:4" ht="15" customHeight="1" x14ac:dyDescent="0.25">
      <c r="B123" s="216" t="s">
        <v>1351</v>
      </c>
      <c r="C123" s="216"/>
      <c r="D123" s="78">
        <f>SUM(D87:D122)</f>
        <v>58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05A8D941-BC48-4B8A-920C-3BF637768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9E5329-82D4-4994-9EE2-E42ABCD4F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78E3C7-80FF-43FA-B5A4-7BF857C131FF}">
  <ds:schemaRefs>
    <ds:schemaRef ds:uri="96473a00-8e64-496a-bc71-826a530469eb"/>
    <ds:schemaRef ds:uri="ec9fe809-b99d-4e41-a094-de16cee63433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2024-05-20T08:31:55Z</dcterms:created>
  <dcterms:modified xsi:type="dcterms:W3CDTF">2024-06-11T11:44:37Z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