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53" documentId="13_ncr:1_{EC710E8A-9C8C-41FA-BBA9-007E85502E83}" xr6:coauthVersionLast="47" xr6:coauthVersionMax="47" xr10:uidLastSave="{D3E6BA2A-55EF-40B3-B6B6-C583F5743739}"/>
  <workbookProtection workbookAlgorithmName="SHA-512" workbookHashValue="EYuf+jhyIbZ0bhSUdt0EV+qVa3r0DRuRCkzVkB/cKcAQdHnZDMFFa5y74TKiGc+vmAtmVHKvCoLYD/9AR+vudg==" workbookSaltValue="VMwGJFmJhbbAXK5fYor9a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43" i="18" s="1"/>
  <c r="D123" i="18"/>
  <c r="E82" i="18"/>
  <c r="D82" i="18"/>
  <c r="L43" i="18"/>
  <c r="K43" i="18"/>
  <c r="J43" i="18"/>
  <c r="I43" i="18"/>
  <c r="H43" i="18"/>
  <c r="G43" i="18"/>
  <c r="F43" i="18"/>
  <c r="E4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314786F-DE30-48BD-9CA9-C164CE4F99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A474B4E-6E38-4740-94DF-300BDD4789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F8D1E1D-5568-47C9-8F7F-CB97559CB8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DA7C96F-5E28-4C59-8579-ED1F531E96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08217DA-1CED-42BE-B5EC-59E117AB5B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D75B9BF-0E17-431D-9D91-841FB58EEA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4DF7DDA-A1D1-45D9-81BF-7B853F9080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FF27A9F-C28E-4EDE-B79C-636694C1D5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4B11F40-A80B-4D11-9D40-8E0D03368B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B859908-5523-44C9-B027-BEA40EE5BB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CBDF1FC-114B-4D82-B9DC-700B052705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0119700-3FD2-4D30-A1FA-BA74D53DCA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69ED911-CA80-4EED-AADA-27F1B78096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10B0615-AA4F-43F5-B85E-346F73FD22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7A121E3-0167-48FE-A041-35AE56A471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2AD8043-556B-40ED-A23E-B16FFF9655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7E049FF-7B09-4E65-AA8C-FD91FF9C92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C4C7BEE-77E2-4C2D-9A90-AAE07FA573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DD0BD59-1876-4369-B77E-1C9D72DA85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39C2782-9BD8-4D58-9A08-7358C687E1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03D7815-3F95-4F7E-AAE1-D1A8F5D263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A685E20-13A1-41D7-8F4F-4F442CF20C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3E68B07-07ED-47BE-85CA-EFA4A6C615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5DA63F6-4B27-4F68-89C0-FD7B4279B3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497F2B1-06AB-4038-A100-3245591BE9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FDE0DF7-8710-4DB6-81B0-EE3C93444B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7742562-A7D6-40AA-9A51-B32FCC89FD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B817CA2-49F8-4181-A0BD-C5D0F245E0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D2D9BF4-C92F-4689-95D1-9211ABBACA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F25CC7B-0DE8-41D7-B2CA-7EB83F1A8C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A6562E3-929F-4EE6-874A-100FDCEA2E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337EA10-5D15-4329-8575-EF0750F60B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<sst xmlns="http://schemas.openxmlformats.org/spreadsheetml/2006/main" count="2675" uniqueCount="1527">
  <si>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</si>
  <si>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</si>
  <si>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</si>
  <si>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</si>
  <si>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</si>
  <si>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</si>
  <si>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</si>
  <si>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Málaga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</si>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</sst>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0" fontId="25" fillId="0" borderId="35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F5DB8303-D5B3-454F-A507-8B29023E68AC}"/>
    <cellStyle name="Normal" xfId="0" builtinId="0"/>
    <cellStyle name="Normal 2" xfId="1" xr:uid="{C2CC5DFF-53F1-48B7-9264-20ACD11A5D3D}"/>
    <cellStyle name="Normal 3" xfId="3" xr:uid="{D955D4C6-2558-46A4-ABAF-488F5A8DCF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0A-4B39-BFCB-60416EA45A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0A-4B39-BFCB-60416EA45A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8893</c:v>
                </c:pt>
                <c:pt idx="1">
                  <c:v>99912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A-4B39-BFCB-60416EA4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CA-4494-BFF3-52AD7EDFB5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CA-4494-BFF3-52AD7EDFB5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CA-4494-BFF3-52AD7EDFB5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1838</c:v>
                </c:pt>
                <c:pt idx="1">
                  <c:v>1367</c:v>
                </c:pt>
                <c:pt idx="2">
                  <c:v>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CA-4494-BFF3-52AD7EDF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55-4B17-BEA1-5D40B575C1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55-4B17-BEA1-5D40B575C1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5006</c:v>
                </c:pt>
                <c:pt idx="1">
                  <c:v>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5-4B17-BEA1-5D40B575C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ED-4441-A9A1-D7B8A1DEBB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ED-4441-A9A1-D7B8A1DEBB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3401</c:v>
                </c:pt>
                <c:pt idx="1">
                  <c:v>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ED-4441-A9A1-D7B8A1DEB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B1-4C78-85B7-4B4D20EA42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B1-4C78-85B7-4B4D20EA42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2598</c:v>
                </c:pt>
                <c:pt idx="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1-4C78-85B7-4B4D20EA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98-4BB5-8613-521988E74D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98-4BB5-8613-521988E74D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206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98-4BB5-8613-521988E74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34-4C0F-BA9C-543FAC7D89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34-4C0F-BA9C-543FAC7D89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258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4-4C0F-BA9C-543FAC7D8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6A-43AB-98CA-1A18C600D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6A-43AB-98CA-1A18C600D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6A-43AB-98CA-1A18C600D7B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A-43AB-98CA-1A18C600D7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643</c:v>
                </c:pt>
                <c:pt idx="1">
                  <c:v>0</c:v>
                </c:pt>
                <c:pt idx="2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A-43AB-98CA-1A18C600D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24-4D8E-93FC-BF52462990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24-4D8E-93FC-BF52462990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1714</c:v>
                </c:pt>
                <c:pt idx="1">
                  <c:v>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4-4D8E-93FC-BF524629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5D-46DB-8E5A-13F6ABF9C9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5D-46DB-8E5A-13F6ABF9C9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5D-46DB-8E5A-13F6ABF9C96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50</c:v>
                </c:pt>
                <c:pt idx="1">
                  <c:v>1739</c:v>
                </c:pt>
                <c:pt idx="2">
                  <c:v>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D-46DB-8E5A-13F6ABF9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08-47C2-9946-E087F185FF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08-47C2-9946-E087F185FF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08-47C2-9946-E087F185FF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3096</c:v>
                </c:pt>
                <c:pt idx="1">
                  <c:v>1175</c:v>
                </c:pt>
                <c:pt idx="2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8-47C2-9946-E087F185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53-4FFC-ACA2-A359F4CED8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53-4FFC-ACA2-A359F4CED8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3-4FFC-ACA2-A359F4CE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86-4400-A2A5-58E2AF9B32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86-4400-A2A5-58E2AF9B32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9390</c:v>
                </c:pt>
                <c:pt idx="1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6-4400-A2A5-58E2AF9B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1030</c:v>
              </c:pt>
              <c:pt idx="1">
                <c:v>7507</c:v>
              </c:pt>
              <c:pt idx="2">
                <c:v>65</c:v>
              </c:pt>
              <c:pt idx="3">
                <c:v>12</c:v>
              </c:pt>
              <c:pt idx="4">
                <c:v>279</c:v>
              </c:pt>
            </c:numLit>
          </c:val>
          <c:extLst>
            <c:ext xmlns:c16="http://schemas.microsoft.com/office/drawing/2014/chart" uri="{C3380CC4-5D6E-409C-BE32-E72D297353CC}">
              <c16:uniqueId val="{00000000-476E-42F5-A541-08DCB1A4B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8337</c:v>
              </c:pt>
              <c:pt idx="1">
                <c:v>5685</c:v>
              </c:pt>
              <c:pt idx="2">
                <c:v>412</c:v>
              </c:pt>
              <c:pt idx="3">
                <c:v>83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A187-417F-A8AE-63136D5F2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347</c:v>
              </c:pt>
              <c:pt idx="2">
                <c:v>120</c:v>
              </c:pt>
              <c:pt idx="3">
                <c:v>39</c:v>
              </c:pt>
              <c:pt idx="4">
                <c:v>160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50D-430C-9EFC-2C5A9707F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173</c:v>
              </c:pt>
              <c:pt idx="1">
                <c:v>491</c:v>
              </c:pt>
              <c:pt idx="2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1C53-49B6-9996-CFFF57894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6076</c:v>
              </c:pt>
              <c:pt idx="1">
                <c:v>70</c:v>
              </c:pt>
              <c:pt idx="2">
                <c:v>589</c:v>
              </c:pt>
              <c:pt idx="3">
                <c:v>25</c:v>
              </c:pt>
              <c:pt idx="4">
                <c:v>32</c:v>
              </c:pt>
              <c:pt idx="5">
                <c:v>1</c:v>
              </c:pt>
              <c:pt idx="6">
                <c:v>11</c:v>
              </c:pt>
              <c:pt idx="7">
                <c:v>168</c:v>
              </c:pt>
              <c:pt idx="8">
                <c:v>1348</c:v>
              </c:pt>
              <c:pt idx="9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A47A-48C9-95C2-A4EB92B83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960</c:v>
              </c:pt>
              <c:pt idx="1">
                <c:v>807</c:v>
              </c:pt>
              <c:pt idx="2">
                <c:v>15</c:v>
              </c:pt>
              <c:pt idx="3">
                <c:v>35</c:v>
              </c:pt>
              <c:pt idx="4">
                <c:v>70</c:v>
              </c:pt>
              <c:pt idx="5">
                <c:v>198</c:v>
              </c:pt>
              <c:pt idx="6">
                <c:v>24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CED-447E-A6DB-D947CAE9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32360</c:v>
              </c:pt>
              <c:pt idx="1">
                <c:v>5062</c:v>
              </c:pt>
              <c:pt idx="2">
                <c:v>3327</c:v>
              </c:pt>
              <c:pt idx="3">
                <c:v>1131</c:v>
              </c:pt>
              <c:pt idx="4">
                <c:v>150</c:v>
              </c:pt>
              <c:pt idx="5">
                <c:v>188</c:v>
              </c:pt>
              <c:pt idx="6">
                <c:v>995</c:v>
              </c:pt>
              <c:pt idx="7">
                <c:v>15366</c:v>
              </c:pt>
              <c:pt idx="8">
                <c:v>171</c:v>
              </c:pt>
              <c:pt idx="9">
                <c:v>1331</c:v>
              </c:pt>
              <c:pt idx="10">
                <c:v>955</c:v>
              </c:pt>
              <c:pt idx="11">
                <c:v>497</c:v>
              </c:pt>
              <c:pt idx="12">
                <c:v>162</c:v>
              </c:pt>
              <c:pt idx="13">
                <c:v>2478</c:v>
              </c:pt>
              <c:pt idx="14">
                <c:v>394</c:v>
              </c:pt>
              <c:pt idx="15">
                <c:v>49706</c:v>
              </c:pt>
              <c:pt idx="16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0-20F6-4170-ADF0-E3435046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269</c:v>
              </c:pt>
              <c:pt idx="1">
                <c:v>3353</c:v>
              </c:pt>
              <c:pt idx="2">
                <c:v>462</c:v>
              </c:pt>
              <c:pt idx="3">
                <c:v>89</c:v>
              </c:pt>
              <c:pt idx="4">
                <c:v>1221</c:v>
              </c:pt>
              <c:pt idx="5">
                <c:v>56</c:v>
              </c:pt>
              <c:pt idx="6">
                <c:v>3694</c:v>
              </c:pt>
              <c:pt idx="7">
                <c:v>137</c:v>
              </c:pt>
              <c:pt idx="8">
                <c:v>57</c:v>
              </c:pt>
              <c:pt idx="9">
                <c:v>994</c:v>
              </c:pt>
              <c:pt idx="10">
                <c:v>601</c:v>
              </c:pt>
              <c:pt idx="11">
                <c:v>2249</c:v>
              </c:pt>
              <c:pt idx="1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EEAE-4111-8CC3-D26ED8B2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270</c:v>
              </c:pt>
              <c:pt idx="1">
                <c:v>973</c:v>
              </c:pt>
              <c:pt idx="2">
                <c:v>492</c:v>
              </c:pt>
              <c:pt idx="3">
                <c:v>62</c:v>
              </c:pt>
              <c:pt idx="4">
                <c:v>12</c:v>
              </c:pt>
              <c:pt idx="5">
                <c:v>17</c:v>
              </c:pt>
              <c:pt idx="6">
                <c:v>999</c:v>
              </c:pt>
              <c:pt idx="7">
                <c:v>770</c:v>
              </c:pt>
              <c:pt idx="8">
                <c:v>3556</c:v>
              </c:pt>
              <c:pt idx="9">
                <c:v>155</c:v>
              </c:pt>
              <c:pt idx="10">
                <c:v>61</c:v>
              </c:pt>
              <c:pt idx="11">
                <c:v>640</c:v>
              </c:pt>
              <c:pt idx="12">
                <c:v>572</c:v>
              </c:pt>
              <c:pt idx="1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3E65-445A-B6BF-706BD29C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639</c:v>
              </c:pt>
              <c:pt idx="1">
                <c:v>739</c:v>
              </c:pt>
              <c:pt idx="2">
                <c:v>190</c:v>
              </c:pt>
              <c:pt idx="3">
                <c:v>144</c:v>
              </c:pt>
              <c:pt idx="4">
                <c:v>369</c:v>
              </c:pt>
              <c:pt idx="5">
                <c:v>2816</c:v>
              </c:pt>
              <c:pt idx="6">
                <c:v>107</c:v>
              </c:pt>
              <c:pt idx="7">
                <c:v>745</c:v>
              </c:pt>
              <c:pt idx="8">
                <c:v>511</c:v>
              </c:pt>
              <c:pt idx="9">
                <c:v>211</c:v>
              </c:pt>
              <c:pt idx="10">
                <c:v>56</c:v>
              </c:pt>
              <c:pt idx="11">
                <c:v>550</c:v>
              </c:pt>
              <c:pt idx="12">
                <c:v>250</c:v>
              </c:pt>
              <c:pt idx="13">
                <c:v>1013</c:v>
              </c:pt>
              <c:pt idx="14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DFD2-4F3F-B702-F8805568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602</c:v>
              </c:pt>
              <c:pt idx="1">
                <c:v>97</c:v>
              </c:pt>
              <c:pt idx="2">
                <c:v>339</c:v>
              </c:pt>
              <c:pt idx="3">
                <c:v>104</c:v>
              </c:pt>
              <c:pt idx="4">
                <c:v>261</c:v>
              </c:pt>
              <c:pt idx="5">
                <c:v>2025</c:v>
              </c:pt>
              <c:pt idx="6">
                <c:v>654</c:v>
              </c:pt>
              <c:pt idx="7">
                <c:v>488</c:v>
              </c:pt>
              <c:pt idx="8">
                <c:v>211</c:v>
              </c:pt>
              <c:pt idx="9">
                <c:v>56</c:v>
              </c:pt>
              <c:pt idx="10">
                <c:v>502</c:v>
              </c:pt>
              <c:pt idx="11">
                <c:v>300</c:v>
              </c:pt>
              <c:pt idx="12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7DA8-4096-A0D9-80CC277A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Orden público</c:v>
                </c:pt>
                <c:pt idx="8">
                  <c:v>Leyes especiales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14</c:v>
              </c:pt>
              <c:pt idx="2">
                <c:v>2</c:v>
              </c:pt>
              <c:pt idx="3">
                <c:v>47</c:v>
              </c:pt>
              <c:pt idx="4">
                <c:v>3</c:v>
              </c:pt>
              <c:pt idx="5">
                <c:v>3</c:v>
              </c:pt>
              <c:pt idx="6">
                <c:v>7</c:v>
              </c:pt>
              <c:pt idx="7">
                <c:v>1</c:v>
              </c:pt>
              <c:pt idx="8">
                <c:v>1</c:v>
              </c:pt>
              <c:pt idx="9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01C0-4FC8-B6E1-325551E97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</c:v>
              </c:pt>
              <c:pt idx="1">
                <c:v>55</c:v>
              </c:pt>
              <c:pt idx="2">
                <c:v>3</c:v>
              </c:pt>
              <c:pt idx="3">
                <c:v>1</c:v>
              </c:pt>
              <c:pt idx="4">
                <c:v>9</c:v>
              </c:pt>
              <c:pt idx="5">
                <c:v>2</c:v>
              </c:pt>
              <c:pt idx="6">
                <c:v>3</c:v>
              </c:pt>
              <c:pt idx="7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C85-4DEB-9B08-1B6273901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438-4971-BE51-C9738C06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Pública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F5A-49CD-9081-355A41EE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Aux!$F$2:$F$12</c:f>
              <c:strCache>
                <c:ptCount val="11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Constitución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232</c:v>
              </c:pt>
              <c:pt idx="1">
                <c:v>15</c:v>
              </c:pt>
              <c:pt idx="2">
                <c:v>17</c:v>
              </c:pt>
              <c:pt idx="3">
                <c:v>77</c:v>
              </c:pt>
              <c:pt idx="4">
                <c:v>63</c:v>
              </c:pt>
              <c:pt idx="5">
                <c:v>15</c:v>
              </c:pt>
              <c:pt idx="6">
                <c:v>24</c:v>
              </c:pt>
              <c:pt idx="7">
                <c:v>38</c:v>
              </c:pt>
              <c:pt idx="8">
                <c:v>12</c:v>
              </c:pt>
              <c:pt idx="9">
                <c:v>139</c:v>
              </c:pt>
              <c:pt idx="10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C14C-47CF-A441-0368DBFD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30</c:v>
              </c:pt>
              <c:pt idx="1">
                <c:v>47</c:v>
              </c:pt>
              <c:pt idx="2">
                <c:v>16</c:v>
              </c:pt>
              <c:pt idx="3">
                <c:v>19</c:v>
              </c:pt>
              <c:pt idx="4">
                <c:v>197</c:v>
              </c:pt>
              <c:pt idx="5">
                <c:v>4</c:v>
              </c:pt>
              <c:pt idx="6">
                <c:v>12</c:v>
              </c:pt>
              <c:pt idx="7">
                <c:v>165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56</c:v>
              </c:pt>
              <c:pt idx="12">
                <c:v>6</c:v>
              </c:pt>
              <c:pt idx="13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3E72-4F38-87D0-695C593D8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903</c:v>
              </c:pt>
              <c:pt idx="1">
                <c:v>800</c:v>
              </c:pt>
              <c:pt idx="2">
                <c:v>585</c:v>
              </c:pt>
              <c:pt idx="3">
                <c:v>131</c:v>
              </c:pt>
              <c:pt idx="4">
                <c:v>195</c:v>
              </c:pt>
              <c:pt idx="5">
                <c:v>1975</c:v>
              </c:pt>
              <c:pt idx="6">
                <c:v>502</c:v>
              </c:pt>
              <c:pt idx="7">
                <c:v>4217</c:v>
              </c:pt>
              <c:pt idx="8">
                <c:v>316</c:v>
              </c:pt>
              <c:pt idx="9">
                <c:v>143</c:v>
              </c:pt>
              <c:pt idx="10">
                <c:v>734</c:v>
              </c:pt>
              <c:pt idx="11">
                <c:v>825</c:v>
              </c:pt>
              <c:pt idx="12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56BE-49A7-B2F4-D27D7FB91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3E-4B3D-997A-D32C0B7589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3E-4B3D-997A-D32C0B7589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3E-4B3D-997A-D32C0B7589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93E-4B3D-997A-D32C0B75890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E-4B3D-997A-D32C0B758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7</c:v>
                </c:pt>
                <c:pt idx="1">
                  <c:v>123</c:v>
                </c:pt>
                <c:pt idx="2">
                  <c:v>5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3E-4B3D-997A-D32C0B75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C5-4C83-9B25-2710DA6A98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C5-4C83-9B25-2710DA6A98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C5-4C83-9B25-2710DA6A98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C5-4C83-9B25-2710DA6A98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3C5-4C83-9B25-2710DA6A98B5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C5-4C83-9B25-2710DA6A98B5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5-4C83-9B25-2710DA6A98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5-4C83-9B25-2710DA6A98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5-4C83-9B25-2710DA6A9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77</c:v>
                </c:pt>
                <c:pt idx="1">
                  <c:v>52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C5-4C83-9B25-2710DA6A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3168</c:v>
              </c:pt>
              <c:pt idx="1">
                <c:v>696</c:v>
              </c:pt>
              <c:pt idx="2">
                <c:v>295</c:v>
              </c:pt>
              <c:pt idx="3">
                <c:v>206</c:v>
              </c:pt>
              <c:pt idx="4">
                <c:v>330</c:v>
              </c:pt>
            </c:numLit>
          </c:val>
          <c:extLst>
            <c:ext xmlns:c16="http://schemas.microsoft.com/office/drawing/2014/chart" uri="{C3380CC4-5D6E-409C-BE32-E72D297353CC}">
              <c16:uniqueId val="{00000000-1C0A-4907-B419-341F75A64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1152</c:v>
              </c:pt>
              <c:pt idx="1">
                <c:v>247</c:v>
              </c:pt>
              <c:pt idx="2">
                <c:v>22</c:v>
              </c:pt>
              <c:pt idx="3">
                <c:v>618</c:v>
              </c:pt>
              <c:pt idx="4">
                <c:v>459</c:v>
              </c:pt>
            </c:numLit>
          </c:val>
          <c:extLst>
            <c:ext xmlns:c16="http://schemas.microsoft.com/office/drawing/2014/chart" uri="{C3380CC4-5D6E-409C-BE32-E72D297353CC}">
              <c16:uniqueId val="{00000000-089F-4BE8-AA1A-E515E782C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88</c:v>
              </c:pt>
              <c:pt idx="1">
                <c:v>187</c:v>
              </c:pt>
              <c:pt idx="2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1DF2-4E72-91C9-CE92F953F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54-48E0-9693-310205E23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732</c:v>
              </c:pt>
              <c:pt idx="1">
                <c:v>183</c:v>
              </c:pt>
              <c:pt idx="2">
                <c:v>10</c:v>
              </c:pt>
              <c:pt idx="3">
                <c:v>525</c:v>
              </c:pt>
              <c:pt idx="4">
                <c:v>64</c:v>
              </c:pt>
              <c:pt idx="5">
                <c:v>18</c:v>
              </c:pt>
              <c:pt idx="6">
                <c:v>16</c:v>
              </c:pt>
              <c:pt idx="7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F200-4690-ABA9-77DD660E2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76797900262469"/>
          <c:y val="0.30415846456692913"/>
          <c:w val="0.25623202099737535"/>
          <c:h val="0.4104330708661416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5</c:v>
              </c:pt>
              <c:pt idx="1">
                <c:v>546</c:v>
              </c:pt>
              <c:pt idx="2">
                <c:v>69</c:v>
              </c:pt>
              <c:pt idx="3">
                <c:v>3</c:v>
              </c:pt>
              <c:pt idx="4">
                <c:v>62</c:v>
              </c:pt>
              <c:pt idx="5">
                <c:v>90</c:v>
              </c:pt>
              <c:pt idx="6">
                <c:v>364</c:v>
              </c:pt>
              <c:pt idx="7">
                <c:v>90</c:v>
              </c:pt>
              <c:pt idx="8">
                <c:v>32</c:v>
              </c:pt>
              <c:pt idx="9">
                <c:v>1</c:v>
              </c:pt>
              <c:pt idx="10">
                <c:v>8</c:v>
              </c:pt>
              <c:pt idx="11">
                <c:v>70</c:v>
              </c:pt>
              <c:pt idx="12">
                <c:v>204</c:v>
              </c:pt>
              <c:pt idx="13">
                <c:v>26</c:v>
              </c:pt>
              <c:pt idx="14">
                <c:v>164</c:v>
              </c:pt>
              <c:pt idx="15">
                <c:v>11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90-4D61-A448-168652E1B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283</c:v>
              </c:pt>
              <c:pt idx="1">
                <c:v>21</c:v>
              </c:pt>
              <c:pt idx="2">
                <c:v>1971</c:v>
              </c:pt>
              <c:pt idx="3">
                <c:v>116</c:v>
              </c:pt>
              <c:pt idx="4">
                <c:v>38</c:v>
              </c:pt>
              <c:pt idx="5">
                <c:v>58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856-4E86-80C0-F775AE04C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4E-47AE-8DD9-3EA4DDB7BF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4E-47AE-8DD9-3EA4DDB7BF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E-47AE-8DD9-3EA4DDB7B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F8-4F75-9AF2-95158CC909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F8-4F75-9AF2-95158CC909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F8-4F75-9AF2-95158CC909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F8-4F75-9AF2-95158CC9090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8-4F75-9AF2-95158CC909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8-4F75-9AF2-95158CC9090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8-4F75-9AF2-95158CC909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136274862280451"/>
          <c:y val="0.67868969932877943"/>
          <c:w val="0.70389407545832983"/>
          <c:h val="8.436899749405314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6.0566929133858268E-3"/>
                  <c:y val="-3.70938582677165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E-4087-A08B-878ADED076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315</c:v>
              </c:pt>
              <c:pt idx="1">
                <c:v>3</c:v>
              </c:pt>
              <c:pt idx="2">
                <c:v>1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F201-4488-AAE0-AC98B9000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185</c:v>
              </c:pt>
              <c:pt idx="1">
                <c:v>28</c:v>
              </c:pt>
              <c:pt idx="2">
                <c:v>1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E52E-43DF-8BC5-AA4A3CC8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</c:v>
              </c:pt>
              <c:pt idx="1">
                <c:v>3</c:v>
              </c:pt>
              <c:pt idx="2">
                <c:v>29</c:v>
              </c:pt>
              <c:pt idx="3">
                <c:v>9</c:v>
              </c:pt>
              <c:pt idx="4">
                <c:v>176</c:v>
              </c:pt>
              <c:pt idx="5">
                <c:v>63</c:v>
              </c:pt>
              <c:pt idx="6">
                <c:v>44</c:v>
              </c:pt>
              <c:pt idx="7">
                <c:v>4</c:v>
              </c:pt>
              <c:pt idx="8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1F8F-4F5C-A171-FCFDE39EE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23-4EC0-9A20-6700706F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C9-428B-9C29-4E6E56B29D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C9-428B-9C29-4E6E56B29D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356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9-428B-9C29-4E6E56B29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A0-463E-9065-395A679AB0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A0-463E-9065-395A679AB0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A0-463E-9065-395A679AB0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A0-463E-9065-395A679AB02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0-463E-9065-395A679AB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46</c:v>
                </c:pt>
                <c:pt idx="1">
                  <c:v>34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0-463E-9065-395A679A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3722</c:v>
              </c:pt>
              <c:pt idx="1">
                <c:v>17</c:v>
              </c:pt>
              <c:pt idx="2">
                <c:v>4</c:v>
              </c:pt>
              <c:pt idx="3">
                <c:v>9</c:v>
              </c:pt>
              <c:pt idx="4">
                <c:v>1</c:v>
              </c:pt>
              <c:pt idx="5">
                <c:v>537</c:v>
              </c:pt>
            </c:numLit>
          </c:val>
          <c:extLst>
            <c:ext xmlns:c16="http://schemas.microsoft.com/office/drawing/2014/chart" uri="{C3380CC4-5D6E-409C-BE32-E72D297353CC}">
              <c16:uniqueId val="{00000000-2E9A-4F70-BDE6-B828D63BD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1099</c:v>
              </c:pt>
              <c:pt idx="1">
                <c:v>288</c:v>
              </c:pt>
              <c:pt idx="2">
                <c:v>1</c:v>
              </c:pt>
              <c:pt idx="3">
                <c:v>11</c:v>
              </c:pt>
              <c:pt idx="4">
                <c:v>2</c:v>
              </c:pt>
              <c:pt idx="5">
                <c:v>1</c:v>
              </c:pt>
              <c:pt idx="6">
                <c:v>522</c:v>
              </c:pt>
            </c:numLit>
          </c:val>
          <c:extLst>
            <c:ext xmlns:c16="http://schemas.microsoft.com/office/drawing/2014/chart" uri="{C3380CC4-5D6E-409C-BE32-E72D297353CC}">
              <c16:uniqueId val="{00000000-95D0-43B0-84B1-51022F2F8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99-48AA-B7AB-D60D7C9C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126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7DE-4CD7-AD70-601773AC4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241</c:v>
              </c:pt>
              <c:pt idx="2">
                <c:v>11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EE-4C65-A97C-615311A7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232</c:v>
              </c:pt>
              <c:pt idx="1">
                <c:v>228</c:v>
              </c:pt>
              <c:pt idx="2">
                <c:v>13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798-4B31-94E1-B256E2365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285-4ED7-B380-1F8B0373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660-475C-9CA5-58B77A7B1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96</c:v>
              </c:pt>
              <c:pt idx="1">
                <c:v>404</c:v>
              </c:pt>
              <c:pt idx="2">
                <c:v>118</c:v>
              </c:pt>
              <c:pt idx="3">
                <c:v>19</c:v>
              </c:pt>
              <c:pt idx="4">
                <c:v>3</c:v>
              </c:pt>
              <c:pt idx="5">
                <c:v>304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7622-4CF0-BAFD-637F0879C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31</c:v>
              </c:pt>
              <c:pt idx="1">
                <c:v>1939</c:v>
              </c:pt>
              <c:pt idx="2">
                <c:v>81</c:v>
              </c:pt>
              <c:pt idx="3">
                <c:v>5</c:v>
              </c:pt>
              <c:pt idx="4">
                <c:v>37</c:v>
              </c:pt>
              <c:pt idx="5">
                <c:v>1596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844-4E5D-A90A-331D8FC0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</c:v>
              </c:pt>
              <c:pt idx="1">
                <c:v>1916</c:v>
              </c:pt>
              <c:pt idx="2">
                <c:v>78</c:v>
              </c:pt>
              <c:pt idx="3">
                <c:v>9</c:v>
              </c:pt>
              <c:pt idx="4">
                <c:v>28</c:v>
              </c:pt>
              <c:pt idx="5">
                <c:v>1490</c:v>
              </c:pt>
            </c:numLit>
          </c:val>
          <c:extLst>
            <c:ext xmlns:c16="http://schemas.microsoft.com/office/drawing/2014/chart" uri="{C3380CC4-5D6E-409C-BE32-E72D297353CC}">
              <c16:uniqueId val="{00000000-815D-4E51-ACB7-2CB82149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258</c:v>
              </c:pt>
              <c:pt idx="2">
                <c:v>48</c:v>
              </c:pt>
              <c:pt idx="3">
                <c:v>3</c:v>
              </c:pt>
              <c:pt idx="4">
                <c:v>3</c:v>
              </c:pt>
              <c:pt idx="5">
                <c:v>179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47B-415B-B026-CABC09EB9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209</c:v>
              </c:pt>
              <c:pt idx="2">
                <c:v>48</c:v>
              </c:pt>
              <c:pt idx="3">
                <c:v>1</c:v>
              </c:pt>
              <c:pt idx="4">
                <c:v>14</c:v>
              </c:pt>
              <c:pt idx="5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F9D8-46BE-889B-914038460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Aux!$AQ$2:$AQ$3</c:f>
              <c:strCache>
                <c:ptCount val="2"/>
                <c:pt idx="0">
                  <c:v>Conducción temeraria</c:v>
                </c:pt>
                <c:pt idx="1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F8E-4D2B-A96D-2BE1D920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FBF-4DA5-A7FA-764ECEA6B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Conducción con desprecio para la vida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B9C6-4BFC-85B4-62B76A81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5C-45D3-B5AA-8417C6EB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</c:v>
              </c:pt>
              <c:pt idx="1">
                <c:v>2272</c:v>
              </c:pt>
              <c:pt idx="2">
                <c:v>137</c:v>
              </c:pt>
              <c:pt idx="3">
                <c:v>7</c:v>
              </c:pt>
              <c:pt idx="4">
                <c:v>79</c:v>
              </c:pt>
              <c:pt idx="5">
                <c:v>1687</c:v>
              </c:pt>
            </c:numLit>
          </c:val>
          <c:extLst>
            <c:ext xmlns:c16="http://schemas.microsoft.com/office/drawing/2014/chart" uri="{C3380CC4-5D6E-409C-BE32-E72D297353CC}">
              <c16:uniqueId val="{00000000-8777-4264-8C42-96ACB5E23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71</c:v>
              </c:pt>
              <c:pt idx="2">
                <c:v>5</c:v>
              </c:pt>
              <c:pt idx="3">
                <c:v>22</c:v>
              </c:pt>
              <c:pt idx="4">
                <c:v>2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6758-48BD-8E2F-B92C36E0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219</c:v>
              </c:pt>
              <c:pt idx="3">
                <c:v>16</c:v>
              </c:pt>
              <c:pt idx="4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1-D793-41CF-B158-00C827B5C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1</c:v>
              </c:pt>
              <c:pt idx="2">
                <c:v>20</c:v>
              </c:pt>
              <c:pt idx="3">
                <c:v>1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650E-41E2-BE96-EF4359DD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4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FB9D-4273-B955-BE265F9F8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BDD9F76-41C4-4453-BED7-8AF4A5F85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3E54FFD-EC96-4E8E-A639-4A2750DA9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5A631F1-6195-4C86-9AAD-95CEC7A8E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1E87E94-4F63-4C04-938F-CCE7A42A2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72E7BBC-3417-4208-B3E1-0418487A6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572EE82-F046-487A-B2E0-D9F9F5F96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EE8C635-4E28-4850-824E-9A4CBDF06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53055BB9-9341-4FA2-9624-00FC54DA9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5055461-440A-4626-AFC4-9E9373AED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ED070BA-AA23-4DC4-96E8-5C8D51173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BB6E717-57C5-4432-94F1-372115BB8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D9967DF-4D87-4F01-83CB-321CF1986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7106411-BCD7-4014-A362-2D0D7DAAA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576FABE-F315-A7E0-2CF5-B652F5060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88900</xdr:colOff>
      <xdr:row>6</xdr:row>
      <xdr:rowOff>152400</xdr:rowOff>
    </xdr:from>
    <xdr:to>
      <xdr:col>21</xdr:col>
      <xdr:colOff>533400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860FFB21-4C79-0FC6-9D20-6DC9B5623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155575</xdr:colOff>
      <xdr:row>7</xdr:row>
      <xdr:rowOff>133350</xdr:rowOff>
    </xdr:from>
    <xdr:to>
      <xdr:col>53</xdr:col>
      <xdr:colOff>279400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2D91705-D1DB-7069-4ACE-AD9162A19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514350</xdr:colOff>
      <xdr:row>6</xdr:row>
      <xdr:rowOff>241300</xdr:rowOff>
    </xdr:from>
    <xdr:to>
      <xdr:col>60</xdr:col>
      <xdr:colOff>409575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DBF9173-A0AA-2C3E-B613-EAD8DEB2D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4A582C3-D34C-5F08-329C-00BE4F732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33DF4B6-24C1-EEE8-CA36-BAAC73490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25</xdr:row>
      <xdr:rowOff>104775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D608319-0EF2-7B33-0E4C-107D52A2EA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7746CB8-D8E9-71C4-0550-EEE16692B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A3A5E42-D86E-0B88-EA84-D4AD03780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21</xdr:row>
      <xdr:rowOff>114299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8774E79-646A-B236-511B-C250A0CBD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4673D0B-EEF3-8A3F-A008-0F89D4B5B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B72F438-9B16-0260-7DF1-A15F7B494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FC625F9-8BEE-A335-B9D1-AF1A71210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E86B79C-38C3-BB83-E04A-A6624485D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7C7F75A1-0262-D7A5-DC39-2DF32EFB6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366A5C1-3F89-A88C-E8AA-899CDA634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2C9D7C2-FB7C-D6C3-900C-C07CC5DC0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EB21E80-7CE8-195A-20F2-E085A18C5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3FE610-24C6-48C0-AE3C-0CB551DE0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45785E-4534-4129-AABF-CE87ACE27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63CAC27-20C1-9E15-41D0-B59FEAA02C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A77AE06-B072-49E2-8BF0-00160A2B9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22225</xdr:colOff>
      <xdr:row>9</xdr:row>
      <xdr:rowOff>25400</xdr:rowOff>
    </xdr:from>
    <xdr:to>
      <xdr:col>13</xdr:col>
      <xdr:colOff>1209675</xdr:colOff>
      <xdr:row>23</xdr:row>
      <xdr:rowOff>69850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556DD46F-F3FA-55B5-74AB-7CD82D711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463550</xdr:colOff>
      <xdr:row>9</xdr:row>
      <xdr:rowOff>6350</xdr:rowOff>
    </xdr:from>
    <xdr:to>
      <xdr:col>18</xdr:col>
      <xdr:colOff>250825</xdr:colOff>
      <xdr:row>23</xdr:row>
      <xdr:rowOff>50800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53F7B05B-6DC6-85F3-7131-91C5D2A69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79E8A4DA-9D9D-3C13-216F-B4722BBD7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F838F9F1-F1B0-1D60-F3E9-7FA779E84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8265B8B-6ECC-EB80-7436-52D6337C1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35E9C04-64FE-4086-BD8D-5408E5808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DDA1B3B-286D-43A0-944D-6A16A5E64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A844EB9-92A9-483A-D81E-7AE1814C3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851D08C-5139-44B2-0605-6B3AED848D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2618031-F561-2747-0E12-F265F6793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0920434-EE82-BB86-F1B7-F6BAE5522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5024A5A-C190-4630-8F3E-64708FD03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6697342-4776-4827-B33D-ACE0DC87D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8D58ED3-BE8A-C55B-9E17-C41DF26CA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8DF764F-53E2-DB96-8514-B2921F8BB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A4CB8DD-2CC3-A084-7EFF-B98E2D097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4760C86-79BB-437A-9AAA-4D9E470D4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E92D441-E26F-4399-BB8D-76654F739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0781709-A508-0910-6D37-94CD54B5B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574EC43-D917-5332-7AE0-1D4D982DA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E8FC979-C265-09BB-244D-F29D43CA8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9F22C25-C511-6D24-2D4D-D41AC6A89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77A444F6-0FA4-F5AE-F376-B6F7B8DE0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81EFB91-376B-79FF-5F95-2F7E03333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6D65659-2E4E-D413-AE97-EA3AB4416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49E4A63-34E5-828A-BDAD-58E16663D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D59DC15-297B-39AC-18B9-596DEF5E4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9D2B4B8-BFCB-ADCD-DF1B-90170DEE5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1FB224B9-CE7A-F1A8-5B00-084132EEF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CCD4B8D1-C149-F77E-214B-87D4E5D11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C8279899-CEFF-9202-89C5-80A36AE27E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9681FC68-CCD3-D2B2-4EAA-B395167F1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C5EBC19F-67DC-73EB-0908-012A1DFAB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D83EB5B-38D3-CCFB-8641-5A11E934B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578050F3-80E5-5218-DC4F-FE11B197D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7F74FEE-9356-51C5-CBE4-AB18CBBEF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7424CB3A-8138-CF03-2CCD-C95B92713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1" t="s">
        <v>1</v>
      </c>
      <c r="B3" s="171"/>
      <c r="C3" s="171"/>
      <c r="D3" s="171"/>
      <c r="E3" s="171"/>
      <c r="F3" s="171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9LwCD1WgpOqp748bgUMhi+iwNneWE2pAAN6VP/ujuuTo/Y71OUtByA7aj/Li03e3pqQOB0v0Vft8e4gn4fD79Q==" saltValue="R6go1ZbZGVZtL4SwPuxu1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2" t="s">
        <v>18</v>
      </c>
      <c r="B7" s="13" t="s">
        <v>19</v>
      </c>
      <c r="C7" s="14">
        <v>49503</v>
      </c>
      <c r="D7" s="14">
        <v>63865</v>
      </c>
      <c r="E7" s="15">
        <v>-0.22488060753151201</v>
      </c>
    </row>
    <row r="8" spans="1:5" x14ac:dyDescent="0.25">
      <c r="A8" s="173"/>
      <c r="B8" s="13" t="s">
        <v>20</v>
      </c>
      <c r="C8" s="14">
        <v>115305</v>
      </c>
      <c r="D8" s="14">
        <v>114726</v>
      </c>
      <c r="E8" s="15">
        <v>5.0468071753569403E-3</v>
      </c>
    </row>
    <row r="9" spans="1:5" x14ac:dyDescent="0.25">
      <c r="A9" s="173"/>
      <c r="B9" s="13" t="s">
        <v>21</v>
      </c>
      <c r="C9" s="14">
        <v>107882</v>
      </c>
      <c r="D9" s="14">
        <v>104439</v>
      </c>
      <c r="E9" s="15">
        <v>3.29666120893536E-2</v>
      </c>
    </row>
    <row r="10" spans="1:5" x14ac:dyDescent="0.25">
      <c r="A10" s="173"/>
      <c r="B10" s="13" t="s">
        <v>22</v>
      </c>
      <c r="C10" s="14">
        <v>109</v>
      </c>
      <c r="D10" s="14">
        <v>313</v>
      </c>
      <c r="E10" s="15">
        <v>-0.65175718849840203</v>
      </c>
    </row>
    <row r="11" spans="1:5" x14ac:dyDescent="0.25">
      <c r="A11" s="174"/>
      <c r="B11" s="13" t="s">
        <v>23</v>
      </c>
      <c r="C11" s="14">
        <v>54204</v>
      </c>
      <c r="D11" s="14">
        <v>71628</v>
      </c>
      <c r="E11" s="15">
        <v>-0.24325682693918599</v>
      </c>
    </row>
    <row r="12" spans="1:5" x14ac:dyDescent="0.25">
      <c r="A12" s="172" t="s">
        <v>24</v>
      </c>
      <c r="B12" s="13" t="s">
        <v>25</v>
      </c>
      <c r="C12" s="14">
        <v>50904</v>
      </c>
      <c r="D12" s="14">
        <v>37318</v>
      </c>
      <c r="E12" s="15">
        <v>0.364060239026743</v>
      </c>
    </row>
    <row r="13" spans="1:5" x14ac:dyDescent="0.25">
      <c r="A13" s="173"/>
      <c r="B13" s="13" t="s">
        <v>26</v>
      </c>
      <c r="C13" s="14">
        <v>3431</v>
      </c>
      <c r="D13" s="14">
        <v>5240</v>
      </c>
      <c r="E13" s="15">
        <v>-0.34522900763358799</v>
      </c>
    </row>
    <row r="14" spans="1:5" x14ac:dyDescent="0.25">
      <c r="A14" s="174"/>
      <c r="B14" s="13" t="s">
        <v>27</v>
      </c>
      <c r="C14" s="14">
        <v>45577</v>
      </c>
      <c r="D14" s="14">
        <v>50334</v>
      </c>
      <c r="E14" s="15">
        <v>-9.4508682004211905E-2</v>
      </c>
    </row>
    <row r="15" spans="1:5" x14ac:dyDescent="0.25">
      <c r="A15" s="172" t="s">
        <v>28</v>
      </c>
      <c r="B15" s="13" t="s">
        <v>29</v>
      </c>
      <c r="C15" s="14">
        <v>1030</v>
      </c>
      <c r="D15" s="14">
        <v>1246</v>
      </c>
      <c r="E15" s="15">
        <v>-0.173354735152488</v>
      </c>
    </row>
    <row r="16" spans="1:5" x14ac:dyDescent="0.25">
      <c r="A16" s="173"/>
      <c r="B16" s="13" t="s">
        <v>30</v>
      </c>
      <c r="C16" s="14">
        <v>7507</v>
      </c>
      <c r="D16" s="14">
        <v>9478</v>
      </c>
      <c r="E16" s="15">
        <v>-0.207955264823802</v>
      </c>
    </row>
    <row r="17" spans="1:5" x14ac:dyDescent="0.25">
      <c r="A17" s="173"/>
      <c r="B17" s="13" t="s">
        <v>31</v>
      </c>
      <c r="C17" s="14">
        <v>65</v>
      </c>
      <c r="D17" s="14">
        <v>91</v>
      </c>
      <c r="E17" s="15">
        <v>-0.28571428571428598</v>
      </c>
    </row>
    <row r="18" spans="1:5" x14ac:dyDescent="0.25">
      <c r="A18" s="173"/>
      <c r="B18" s="13" t="s">
        <v>32</v>
      </c>
      <c r="C18" s="14">
        <v>12</v>
      </c>
      <c r="D18" s="14">
        <v>22</v>
      </c>
      <c r="E18" s="15">
        <v>-0.45454545454545398</v>
      </c>
    </row>
    <row r="19" spans="1:5" x14ac:dyDescent="0.25">
      <c r="A19" s="174"/>
      <c r="B19" s="13" t="s">
        <v>33</v>
      </c>
      <c r="C19" s="14">
        <v>279</v>
      </c>
      <c r="D19" s="14">
        <v>338</v>
      </c>
      <c r="E19" s="15">
        <v>-0.17455621301775101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7"/>
      <c r="D23" s="17"/>
      <c r="E23" s="15">
        <v>0</v>
      </c>
    </row>
    <row r="24" spans="1:5" x14ac:dyDescent="0.25">
      <c r="A24" s="12" t="s">
        <v>36</v>
      </c>
      <c r="B24" s="16"/>
      <c r="C24" s="17"/>
      <c r="D24" s="17"/>
      <c r="E24" s="15">
        <v>0</v>
      </c>
    </row>
    <row r="25" spans="1:5" x14ac:dyDescent="0.25">
      <c r="A25" s="12" t="s">
        <v>37</v>
      </c>
      <c r="B25" s="16"/>
      <c r="C25" s="14">
        <v>222</v>
      </c>
      <c r="D25" s="14">
        <v>358</v>
      </c>
      <c r="E25" s="15">
        <v>-0.37988826815642401</v>
      </c>
    </row>
    <row r="26" spans="1:5" x14ac:dyDescent="0.25">
      <c r="A26" s="12" t="s">
        <v>38</v>
      </c>
      <c r="B26" s="16"/>
      <c r="C26" s="14">
        <v>216</v>
      </c>
      <c r="D26" s="14">
        <v>426</v>
      </c>
      <c r="E26" s="15">
        <v>-0.49295774647887303</v>
      </c>
    </row>
    <row r="27" spans="1:5" x14ac:dyDescent="0.25">
      <c r="A27" s="12" t="s">
        <v>39</v>
      </c>
      <c r="B27" s="16"/>
      <c r="C27" s="14">
        <v>35</v>
      </c>
      <c r="D27" s="14">
        <v>27</v>
      </c>
      <c r="E27" s="15">
        <v>0.296296296296296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13461</v>
      </c>
      <c r="D31" s="14">
        <v>15177</v>
      </c>
      <c r="E31" s="15">
        <v>-0.113065823285234</v>
      </c>
    </row>
    <row r="32" spans="1:5" x14ac:dyDescent="0.25">
      <c r="A32" s="172" t="s">
        <v>42</v>
      </c>
      <c r="B32" s="13" t="s">
        <v>43</v>
      </c>
      <c r="C32" s="14">
        <v>1838</v>
      </c>
      <c r="D32" s="14">
        <v>1915</v>
      </c>
      <c r="E32" s="15">
        <v>-4.0208877284595303E-2</v>
      </c>
    </row>
    <row r="33" spans="1:5" x14ac:dyDescent="0.25">
      <c r="A33" s="173"/>
      <c r="B33" s="13" t="s">
        <v>44</v>
      </c>
      <c r="C33" s="14">
        <v>1359</v>
      </c>
      <c r="D33" s="14">
        <v>1339</v>
      </c>
      <c r="E33" s="15">
        <v>1.4936519790888701E-2</v>
      </c>
    </row>
    <row r="34" spans="1:5" x14ac:dyDescent="0.25">
      <c r="A34" s="173"/>
      <c r="B34" s="13" t="s">
        <v>45</v>
      </c>
      <c r="C34" s="14">
        <v>8</v>
      </c>
      <c r="D34" s="14">
        <v>10</v>
      </c>
      <c r="E34" s="15">
        <v>-0.2</v>
      </c>
    </row>
    <row r="35" spans="1:5" x14ac:dyDescent="0.25">
      <c r="A35" s="173"/>
      <c r="B35" s="13" t="s">
        <v>46</v>
      </c>
      <c r="C35" s="14">
        <v>865</v>
      </c>
      <c r="D35" s="14">
        <v>879</v>
      </c>
      <c r="E35" s="15">
        <v>-1.59271899886234E-2</v>
      </c>
    </row>
    <row r="36" spans="1:5" x14ac:dyDescent="0.25">
      <c r="A36" s="174"/>
      <c r="B36" s="13" t="s">
        <v>47</v>
      </c>
      <c r="C36" s="14">
        <v>8337</v>
      </c>
      <c r="D36" s="14">
        <v>9641</v>
      </c>
      <c r="E36" s="15">
        <v>-0.13525567887148601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9390</v>
      </c>
      <c r="D40" s="14">
        <v>8011</v>
      </c>
      <c r="E40" s="15">
        <v>0.172138309823992</v>
      </c>
    </row>
    <row r="41" spans="1:5" x14ac:dyDescent="0.25">
      <c r="A41" s="12" t="s">
        <v>50</v>
      </c>
      <c r="B41" s="16"/>
      <c r="C41" s="14">
        <v>2345</v>
      </c>
      <c r="D41" s="14">
        <v>2976</v>
      </c>
      <c r="E41" s="15">
        <v>-0.21202956989247301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2" t="s">
        <v>52</v>
      </c>
      <c r="B45" s="13" t="s">
        <v>19</v>
      </c>
      <c r="C45" s="14">
        <v>6497</v>
      </c>
      <c r="D45" s="14">
        <v>8447</v>
      </c>
      <c r="E45" s="15">
        <v>-0.230851189771516</v>
      </c>
    </row>
    <row r="46" spans="1:5" x14ac:dyDescent="0.25">
      <c r="A46" s="173"/>
      <c r="B46" s="13" t="s">
        <v>53</v>
      </c>
      <c r="C46" s="14">
        <v>37</v>
      </c>
      <c r="D46" s="14">
        <v>128</v>
      </c>
      <c r="E46" s="15">
        <v>-0.7109375</v>
      </c>
    </row>
    <row r="47" spans="1:5" x14ac:dyDescent="0.25">
      <c r="A47" s="173"/>
      <c r="B47" s="13" t="s">
        <v>54</v>
      </c>
      <c r="C47" s="14">
        <v>7507</v>
      </c>
      <c r="D47" s="14">
        <v>9478</v>
      </c>
      <c r="E47" s="15">
        <v>-0.207955264823802</v>
      </c>
    </row>
    <row r="48" spans="1:5" x14ac:dyDescent="0.25">
      <c r="A48" s="174"/>
      <c r="B48" s="13" t="s">
        <v>23</v>
      </c>
      <c r="C48" s="14">
        <v>6154</v>
      </c>
      <c r="D48" s="14">
        <v>7652</v>
      </c>
      <c r="E48" s="15">
        <v>-0.19576581285938299</v>
      </c>
    </row>
    <row r="49" spans="1:5" x14ac:dyDescent="0.25">
      <c r="A49" s="172" t="s">
        <v>55</v>
      </c>
      <c r="B49" s="13" t="s">
        <v>56</v>
      </c>
      <c r="C49" s="14">
        <v>5685</v>
      </c>
      <c r="D49" s="14">
        <v>7467</v>
      </c>
      <c r="E49" s="15">
        <v>-0.238650060265167</v>
      </c>
    </row>
    <row r="50" spans="1:5" x14ac:dyDescent="0.25">
      <c r="A50" s="173"/>
      <c r="B50" s="13" t="s">
        <v>57</v>
      </c>
      <c r="C50" s="14">
        <v>412</v>
      </c>
      <c r="D50" s="14">
        <v>440</v>
      </c>
      <c r="E50" s="15">
        <v>-6.3636363636363602E-2</v>
      </c>
    </row>
    <row r="51" spans="1:5" x14ac:dyDescent="0.25">
      <c r="A51" s="173"/>
      <c r="B51" s="13" t="s">
        <v>58</v>
      </c>
      <c r="C51" s="14">
        <v>1081</v>
      </c>
      <c r="D51" s="14">
        <v>1467</v>
      </c>
      <c r="E51" s="15">
        <v>-0.26312201772324501</v>
      </c>
    </row>
    <row r="52" spans="1:5" x14ac:dyDescent="0.25">
      <c r="A52" s="174"/>
      <c r="B52" s="13" t="s">
        <v>59</v>
      </c>
      <c r="C52" s="14">
        <v>101</v>
      </c>
      <c r="D52" s="14">
        <v>132</v>
      </c>
      <c r="E52" s="15">
        <v>-0.234848484848485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2" t="s">
        <v>61</v>
      </c>
      <c r="B56" s="13" t="s">
        <v>54</v>
      </c>
      <c r="C56" s="14">
        <v>134</v>
      </c>
      <c r="D56" s="14">
        <v>172</v>
      </c>
      <c r="E56" s="15">
        <v>-0.22093023255814001</v>
      </c>
    </row>
    <row r="57" spans="1:5" x14ac:dyDescent="0.25">
      <c r="A57" s="173"/>
      <c r="B57" s="13" t="s">
        <v>53</v>
      </c>
      <c r="C57" s="17"/>
      <c r="D57" s="14">
        <v>0</v>
      </c>
      <c r="E57" s="15">
        <v>0</v>
      </c>
    </row>
    <row r="58" spans="1:5" x14ac:dyDescent="0.25">
      <c r="A58" s="173"/>
      <c r="B58" s="13" t="s">
        <v>19</v>
      </c>
      <c r="C58" s="14">
        <v>216</v>
      </c>
      <c r="D58" s="14">
        <v>208</v>
      </c>
      <c r="E58" s="15">
        <v>3.8461538461538498E-2</v>
      </c>
    </row>
    <row r="59" spans="1:5" x14ac:dyDescent="0.25">
      <c r="A59" s="173"/>
      <c r="B59" s="13" t="s">
        <v>23</v>
      </c>
      <c r="C59" s="14">
        <v>258</v>
      </c>
      <c r="D59" s="14">
        <v>257</v>
      </c>
      <c r="E59" s="15">
        <v>3.8910505836575902E-3</v>
      </c>
    </row>
    <row r="60" spans="1:5" x14ac:dyDescent="0.25">
      <c r="A60" s="173"/>
      <c r="B60" s="13" t="s">
        <v>62</v>
      </c>
      <c r="C60" s="14">
        <v>31</v>
      </c>
      <c r="D60" s="14">
        <v>52</v>
      </c>
      <c r="E60" s="15">
        <v>-0.40384615384615402</v>
      </c>
    </row>
    <row r="61" spans="1:5" x14ac:dyDescent="0.25">
      <c r="A61" s="174"/>
      <c r="B61" s="13" t="s">
        <v>63</v>
      </c>
      <c r="C61" s="14">
        <v>1</v>
      </c>
      <c r="D61" s="14">
        <v>3</v>
      </c>
      <c r="E61" s="15">
        <v>-0.66666666666666696</v>
      </c>
    </row>
    <row r="62" spans="1:5" x14ac:dyDescent="0.25">
      <c r="A62" s="172" t="s">
        <v>64</v>
      </c>
      <c r="B62" s="13" t="s">
        <v>65</v>
      </c>
      <c r="C62" s="14">
        <v>83</v>
      </c>
      <c r="D62" s="14">
        <v>95</v>
      </c>
      <c r="E62" s="15">
        <v>-0.12631578947368399</v>
      </c>
    </row>
    <row r="63" spans="1:5" x14ac:dyDescent="0.25">
      <c r="A63" s="173"/>
      <c r="B63" s="13" t="s">
        <v>58</v>
      </c>
      <c r="C63" s="17"/>
      <c r="D63" s="14">
        <v>0</v>
      </c>
      <c r="E63" s="15">
        <v>0</v>
      </c>
    </row>
    <row r="64" spans="1:5" x14ac:dyDescent="0.25">
      <c r="A64" s="174"/>
      <c r="B64" s="13" t="s">
        <v>66</v>
      </c>
      <c r="C64" s="14">
        <v>2</v>
      </c>
      <c r="D64" s="14">
        <v>0</v>
      </c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7"/>
      <c r="D68" s="17"/>
      <c r="E68" s="15">
        <v>0</v>
      </c>
    </row>
    <row r="69" spans="1:5" x14ac:dyDescent="0.25">
      <c r="A69" s="12" t="s">
        <v>36</v>
      </c>
      <c r="B69" s="16"/>
      <c r="C69" s="17"/>
      <c r="D69" s="17"/>
      <c r="E69" s="15">
        <v>0</v>
      </c>
    </row>
    <row r="70" spans="1:5" x14ac:dyDescent="0.25">
      <c r="A70" s="12" t="s">
        <v>37</v>
      </c>
      <c r="B70" s="16"/>
      <c r="C70" s="14">
        <v>1</v>
      </c>
      <c r="D70" s="14">
        <v>1</v>
      </c>
      <c r="E70" s="15">
        <v>0</v>
      </c>
    </row>
    <row r="71" spans="1:5" x14ac:dyDescent="0.25">
      <c r="A71" s="12" t="s">
        <v>38</v>
      </c>
      <c r="B71" s="16"/>
      <c r="C71" s="14">
        <v>1</v>
      </c>
      <c r="D71" s="14">
        <v>1</v>
      </c>
      <c r="E71" s="15">
        <v>0</v>
      </c>
    </row>
    <row r="72" spans="1:5" x14ac:dyDescent="0.25">
      <c r="A72" s="12" t="s">
        <v>39</v>
      </c>
      <c r="B72" s="16"/>
      <c r="C72" s="17"/>
      <c r="D72" s="17"/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5"/>
      <c r="B76" s="13" t="s">
        <v>49</v>
      </c>
      <c r="C76" s="14">
        <v>20</v>
      </c>
      <c r="D76" s="14">
        <v>36</v>
      </c>
      <c r="E76" s="15">
        <v>-0.44444444444444398</v>
      </c>
    </row>
    <row r="77" spans="1:5" x14ac:dyDescent="0.25">
      <c r="A77" s="176"/>
      <c r="B77" s="13" t="s">
        <v>58</v>
      </c>
      <c r="C77" s="14">
        <v>1</v>
      </c>
      <c r="D77" s="14">
        <v>7</v>
      </c>
      <c r="E77" s="15">
        <v>-0.85714285714285698</v>
      </c>
    </row>
    <row r="78" spans="1:5" x14ac:dyDescent="0.25">
      <c r="A78" s="176"/>
      <c r="B78" s="13" t="s">
        <v>65</v>
      </c>
      <c r="C78" s="14">
        <v>24</v>
      </c>
      <c r="D78" s="14">
        <v>15</v>
      </c>
      <c r="E78" s="15">
        <v>0.6</v>
      </c>
    </row>
    <row r="79" spans="1:5" x14ac:dyDescent="0.25">
      <c r="A79" s="176"/>
      <c r="B79" s="13" t="s">
        <v>69</v>
      </c>
      <c r="C79" s="14">
        <v>7</v>
      </c>
      <c r="D79" s="14">
        <v>9</v>
      </c>
      <c r="E79" s="15">
        <v>-0.22222222222222199</v>
      </c>
    </row>
    <row r="80" spans="1:5" x14ac:dyDescent="0.25">
      <c r="A80" s="177"/>
      <c r="B80" s="13" t="s">
        <v>70</v>
      </c>
      <c r="C80" s="14">
        <v>3</v>
      </c>
      <c r="D80" s="14">
        <v>0</v>
      </c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2" t="s">
        <v>72</v>
      </c>
      <c r="B84" s="13" t="s">
        <v>73</v>
      </c>
      <c r="C84" s="14">
        <v>2345</v>
      </c>
      <c r="D84" s="14">
        <v>1488</v>
      </c>
      <c r="E84" s="15">
        <v>0.57594086021505397</v>
      </c>
    </row>
    <row r="85" spans="1:5" x14ac:dyDescent="0.25">
      <c r="A85" s="174"/>
      <c r="B85" s="13" t="s">
        <v>74</v>
      </c>
      <c r="C85" s="14">
        <v>293</v>
      </c>
      <c r="D85" s="14">
        <v>187</v>
      </c>
      <c r="E85" s="15">
        <v>0.56684491978609597</v>
      </c>
    </row>
    <row r="86" spans="1:5" x14ac:dyDescent="0.25">
      <c r="A86" s="172" t="s">
        <v>75</v>
      </c>
      <c r="B86" s="13" t="s">
        <v>73</v>
      </c>
      <c r="C86" s="14">
        <v>5512</v>
      </c>
      <c r="D86" s="14">
        <v>6399</v>
      </c>
      <c r="E86" s="15">
        <v>-0.138615408657603</v>
      </c>
    </row>
    <row r="87" spans="1:5" x14ac:dyDescent="0.25">
      <c r="A87" s="174"/>
      <c r="B87" s="13" t="s">
        <v>74</v>
      </c>
      <c r="C87" s="14">
        <v>6159</v>
      </c>
      <c r="D87" s="14">
        <v>5028</v>
      </c>
      <c r="E87" s="15">
        <v>0.22494033412887801</v>
      </c>
    </row>
    <row r="88" spans="1:5" x14ac:dyDescent="0.25">
      <c r="A88" s="172" t="s">
        <v>76</v>
      </c>
      <c r="B88" s="13" t="s">
        <v>73</v>
      </c>
      <c r="C88" s="14">
        <v>381</v>
      </c>
      <c r="D88" s="14">
        <v>490</v>
      </c>
      <c r="E88" s="15">
        <v>-0.22244897959183699</v>
      </c>
    </row>
    <row r="89" spans="1:5" x14ac:dyDescent="0.25">
      <c r="A89" s="174"/>
      <c r="B89" s="13" t="s">
        <v>74</v>
      </c>
      <c r="C89" s="14">
        <v>295</v>
      </c>
      <c r="D89" s="14">
        <v>319</v>
      </c>
      <c r="E89" s="15">
        <v>-7.5235109717868301E-2</v>
      </c>
    </row>
    <row r="90" spans="1:5" x14ac:dyDescent="0.25">
      <c r="A90" s="172" t="s">
        <v>77</v>
      </c>
      <c r="B90" s="13" t="s">
        <v>73</v>
      </c>
      <c r="C90" s="17"/>
      <c r="D90" s="17"/>
      <c r="E90" s="15">
        <v>0</v>
      </c>
    </row>
    <row r="91" spans="1:5" x14ac:dyDescent="0.25">
      <c r="A91" s="174"/>
      <c r="B91" s="13" t="s">
        <v>74</v>
      </c>
      <c r="C91" s="17"/>
      <c r="D91" s="17"/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6"/>
      <c r="C95" s="14">
        <v>5006</v>
      </c>
      <c r="D95" s="14">
        <v>4938</v>
      </c>
      <c r="E95" s="15">
        <v>1.37707573916565E-2</v>
      </c>
    </row>
    <row r="96" spans="1:5" x14ac:dyDescent="0.25">
      <c r="A96" s="12" t="s">
        <v>79</v>
      </c>
      <c r="B96" s="16"/>
      <c r="C96" s="17"/>
      <c r="D96" s="17"/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1111</v>
      </c>
      <c r="D100" s="14">
        <v>1096</v>
      </c>
      <c r="E100" s="15">
        <v>1.3686131386861301E-2</v>
      </c>
    </row>
    <row r="101" spans="1:5" x14ac:dyDescent="0.25">
      <c r="A101" s="12" t="s">
        <v>82</v>
      </c>
      <c r="B101" s="16"/>
      <c r="C101" s="14">
        <v>990</v>
      </c>
      <c r="D101" s="14">
        <v>1652</v>
      </c>
      <c r="E101" s="15">
        <v>-0.400726392251816</v>
      </c>
    </row>
    <row r="102" spans="1:5" x14ac:dyDescent="0.25">
      <c r="A102" s="12" t="s">
        <v>79</v>
      </c>
      <c r="B102" s="16"/>
      <c r="C102" s="14">
        <v>28</v>
      </c>
      <c r="D102" s="14">
        <v>22</v>
      </c>
      <c r="E102" s="15">
        <v>0.27272727272727298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2" t="s">
        <v>81</v>
      </c>
      <c r="B106" s="13" t="s">
        <v>84</v>
      </c>
      <c r="C106" s="14">
        <v>2598</v>
      </c>
      <c r="D106" s="14">
        <v>3142</v>
      </c>
      <c r="E106" s="15">
        <v>-0.17313812858052199</v>
      </c>
    </row>
    <row r="107" spans="1:5" x14ac:dyDescent="0.25">
      <c r="A107" s="173"/>
      <c r="B107" s="13" t="s">
        <v>85</v>
      </c>
      <c r="C107" s="14">
        <v>530</v>
      </c>
      <c r="D107" s="14">
        <v>689</v>
      </c>
      <c r="E107" s="15">
        <v>-0.230769230769231</v>
      </c>
    </row>
    <row r="108" spans="1:5" x14ac:dyDescent="0.25">
      <c r="A108" s="174"/>
      <c r="B108" s="13" t="s">
        <v>86</v>
      </c>
      <c r="C108" s="14">
        <v>1375</v>
      </c>
      <c r="D108" s="14">
        <v>1661</v>
      </c>
      <c r="E108" s="15">
        <v>-0.17218543046357601</v>
      </c>
    </row>
    <row r="109" spans="1:5" x14ac:dyDescent="0.25">
      <c r="A109" s="172" t="s">
        <v>82</v>
      </c>
      <c r="B109" s="13" t="s">
        <v>87</v>
      </c>
      <c r="C109" s="14">
        <v>273</v>
      </c>
      <c r="D109" s="14">
        <v>381</v>
      </c>
      <c r="E109" s="15">
        <v>-0.28346456692913402</v>
      </c>
    </row>
    <row r="110" spans="1:5" x14ac:dyDescent="0.25">
      <c r="A110" s="174"/>
      <c r="B110" s="13" t="s">
        <v>86</v>
      </c>
      <c r="C110" s="14">
        <v>894</v>
      </c>
      <c r="D110" s="14">
        <v>1327</v>
      </c>
      <c r="E110" s="15">
        <v>-0.32629992464204999</v>
      </c>
    </row>
    <row r="111" spans="1:5" x14ac:dyDescent="0.25">
      <c r="A111" s="12" t="s">
        <v>79</v>
      </c>
      <c r="B111" s="16"/>
      <c r="C111" s="14">
        <v>130</v>
      </c>
      <c r="D111" s="14">
        <v>96</v>
      </c>
      <c r="E111" s="15">
        <v>0.35416666666666702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2" t="s">
        <v>81</v>
      </c>
      <c r="B115" s="13" t="s">
        <v>84</v>
      </c>
      <c r="C115" s="14">
        <v>206</v>
      </c>
      <c r="D115" s="14">
        <v>227</v>
      </c>
      <c r="E115" s="15">
        <v>-9.2511013215859E-2</v>
      </c>
    </row>
    <row r="116" spans="1:5" x14ac:dyDescent="0.25">
      <c r="A116" s="173"/>
      <c r="B116" s="13" t="s">
        <v>85</v>
      </c>
      <c r="C116" s="14">
        <v>36</v>
      </c>
      <c r="D116" s="14">
        <v>68</v>
      </c>
      <c r="E116" s="15">
        <v>-0.47058823529411797</v>
      </c>
    </row>
    <row r="117" spans="1:5" x14ac:dyDescent="0.25">
      <c r="A117" s="174"/>
      <c r="B117" s="13" t="s">
        <v>86</v>
      </c>
      <c r="C117" s="14">
        <v>108</v>
      </c>
      <c r="D117" s="14">
        <v>134</v>
      </c>
      <c r="E117" s="15">
        <v>-0.19402985074626899</v>
      </c>
    </row>
    <row r="118" spans="1:5" x14ac:dyDescent="0.25">
      <c r="A118" s="172" t="s">
        <v>82</v>
      </c>
      <c r="B118" s="13" t="s">
        <v>87</v>
      </c>
      <c r="C118" s="14">
        <v>16</v>
      </c>
      <c r="D118" s="14">
        <v>23</v>
      </c>
      <c r="E118" s="15">
        <v>-0.30434782608695599</v>
      </c>
    </row>
    <row r="119" spans="1:5" x14ac:dyDescent="0.25">
      <c r="A119" s="174"/>
      <c r="B119" s="13" t="s">
        <v>86</v>
      </c>
      <c r="C119" s="14">
        <v>31</v>
      </c>
      <c r="D119" s="14">
        <v>55</v>
      </c>
      <c r="E119" s="15">
        <v>-0.43636363636363601</v>
      </c>
    </row>
    <row r="120" spans="1:5" x14ac:dyDescent="0.25">
      <c r="A120" s="12" t="s">
        <v>79</v>
      </c>
      <c r="B120" s="16"/>
      <c r="C120" s="14">
        <v>14</v>
      </c>
      <c r="D120" s="14">
        <v>19</v>
      </c>
      <c r="E120" s="15">
        <v>-0.26315789473684198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2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25">
      <c r="A125" s="174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25">
      <c r="A126" s="172" t="s">
        <v>93</v>
      </c>
      <c r="B126" s="13" t="s">
        <v>91</v>
      </c>
      <c r="C126" s="14">
        <v>621</v>
      </c>
      <c r="D126" s="14">
        <v>1023</v>
      </c>
      <c r="E126" s="15">
        <v>-0.392961876832844</v>
      </c>
    </row>
    <row r="127" spans="1:5" x14ac:dyDescent="0.25">
      <c r="A127" s="174"/>
      <c r="B127" s="13" t="s">
        <v>92</v>
      </c>
      <c r="C127" s="14">
        <v>1129</v>
      </c>
      <c r="D127" s="14">
        <v>1928</v>
      </c>
      <c r="E127" s="15">
        <v>-0.41441908713692899</v>
      </c>
    </row>
    <row r="128" spans="1:5" x14ac:dyDescent="0.25">
      <c r="A128" s="172" t="s">
        <v>94</v>
      </c>
      <c r="B128" s="13" t="s">
        <v>91</v>
      </c>
      <c r="C128" s="14">
        <v>15765</v>
      </c>
      <c r="D128" s="14">
        <v>15938</v>
      </c>
      <c r="E128" s="15">
        <v>-1.08545614255239E-2</v>
      </c>
    </row>
    <row r="129" spans="1:5" x14ac:dyDescent="0.25">
      <c r="A129" s="174"/>
      <c r="B129" s="13" t="s">
        <v>92</v>
      </c>
      <c r="C129" s="14">
        <v>26321</v>
      </c>
      <c r="D129" s="14">
        <v>27834</v>
      </c>
      <c r="E129" s="15">
        <v>-5.4357979449594002E-2</v>
      </c>
    </row>
    <row r="130" spans="1:5" x14ac:dyDescent="0.25">
      <c r="A130" s="172" t="s">
        <v>95</v>
      </c>
      <c r="B130" s="13" t="s">
        <v>91</v>
      </c>
      <c r="C130" s="14">
        <v>894</v>
      </c>
      <c r="D130" s="14">
        <v>730</v>
      </c>
      <c r="E130" s="15">
        <v>0.224657534246575</v>
      </c>
    </row>
    <row r="131" spans="1:5" x14ac:dyDescent="0.25">
      <c r="A131" s="174"/>
      <c r="B131" s="13" t="s">
        <v>92</v>
      </c>
      <c r="C131" s="14">
        <v>1823</v>
      </c>
      <c r="D131" s="14">
        <v>1244</v>
      </c>
      <c r="E131" s="15">
        <v>0.46543408360128602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2" t="s">
        <v>97</v>
      </c>
      <c r="B135" s="13" t="s">
        <v>98</v>
      </c>
      <c r="C135" s="14">
        <v>624</v>
      </c>
      <c r="D135" s="14">
        <v>672</v>
      </c>
      <c r="E135" s="15">
        <v>-7.1428571428571397E-2</v>
      </c>
    </row>
    <row r="136" spans="1:5" x14ac:dyDescent="0.25">
      <c r="A136" s="174"/>
      <c r="B136" s="13" t="s">
        <v>99</v>
      </c>
      <c r="C136" s="14">
        <v>19</v>
      </c>
      <c r="D136" s="14">
        <v>12</v>
      </c>
      <c r="E136" s="15">
        <v>0.58333333333333304</v>
      </c>
    </row>
    <row r="137" spans="1:5" x14ac:dyDescent="0.25">
      <c r="A137" s="172" t="s">
        <v>100</v>
      </c>
      <c r="B137" s="13" t="s">
        <v>98</v>
      </c>
      <c r="C137" s="17"/>
      <c r="D137" s="14">
        <v>8</v>
      </c>
      <c r="E137" s="15">
        <v>0</v>
      </c>
    </row>
    <row r="138" spans="1:5" x14ac:dyDescent="0.25">
      <c r="A138" s="174"/>
      <c r="B138" s="13" t="s">
        <v>99</v>
      </c>
      <c r="C138" s="17"/>
      <c r="D138" s="14">
        <v>4</v>
      </c>
      <c r="E138" s="15">
        <v>0</v>
      </c>
    </row>
    <row r="139" spans="1:5" x14ac:dyDescent="0.25">
      <c r="A139" s="172" t="s">
        <v>101</v>
      </c>
      <c r="B139" s="13" t="s">
        <v>98</v>
      </c>
      <c r="C139" s="14">
        <v>156</v>
      </c>
      <c r="D139" s="14">
        <v>172</v>
      </c>
      <c r="E139" s="15">
        <v>-9.3023255813953501E-2</v>
      </c>
    </row>
    <row r="140" spans="1:5" x14ac:dyDescent="0.25">
      <c r="A140" s="174"/>
      <c r="B140" s="13" t="s">
        <v>102</v>
      </c>
      <c r="C140" s="17"/>
      <c r="D140" s="14">
        <v>1</v>
      </c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694</v>
      </c>
      <c r="D144" s="14">
        <v>614</v>
      </c>
      <c r="E144" s="15">
        <v>0.13029315960912</v>
      </c>
    </row>
    <row r="145" spans="1:5" x14ac:dyDescent="0.25">
      <c r="A145" s="172" t="s">
        <v>105</v>
      </c>
      <c r="B145" s="13" t="s">
        <v>106</v>
      </c>
      <c r="C145" s="14">
        <v>24</v>
      </c>
      <c r="D145" s="14">
        <v>23</v>
      </c>
      <c r="E145" s="15">
        <v>4.3478260869565202E-2</v>
      </c>
    </row>
    <row r="146" spans="1:5" x14ac:dyDescent="0.25">
      <c r="A146" s="173"/>
      <c r="B146" s="13" t="s">
        <v>107</v>
      </c>
      <c r="C146" s="14">
        <v>347</v>
      </c>
      <c r="D146" s="14">
        <v>339</v>
      </c>
      <c r="E146" s="15">
        <v>2.3598820058997098E-2</v>
      </c>
    </row>
    <row r="147" spans="1:5" x14ac:dyDescent="0.25">
      <c r="A147" s="173"/>
      <c r="B147" s="13" t="s">
        <v>108</v>
      </c>
      <c r="C147" s="14">
        <v>120</v>
      </c>
      <c r="D147" s="14">
        <v>121</v>
      </c>
      <c r="E147" s="15">
        <v>-8.2644628099173504E-3</v>
      </c>
    </row>
    <row r="148" spans="1:5" x14ac:dyDescent="0.25">
      <c r="A148" s="173"/>
      <c r="B148" s="13" t="s">
        <v>109</v>
      </c>
      <c r="C148" s="14">
        <v>39</v>
      </c>
      <c r="D148" s="14">
        <v>17</v>
      </c>
      <c r="E148" s="15">
        <v>1.29411764705882</v>
      </c>
    </row>
    <row r="149" spans="1:5" x14ac:dyDescent="0.25">
      <c r="A149" s="173"/>
      <c r="B149" s="13" t="s">
        <v>110</v>
      </c>
      <c r="C149" s="14">
        <v>160</v>
      </c>
      <c r="D149" s="14">
        <v>107</v>
      </c>
      <c r="E149" s="15">
        <v>0.49532710280373798</v>
      </c>
    </row>
    <row r="150" spans="1:5" x14ac:dyDescent="0.25">
      <c r="A150" s="174"/>
      <c r="B150" s="13" t="s">
        <v>111</v>
      </c>
      <c r="C150" s="14">
        <v>4</v>
      </c>
      <c r="D150" s="14">
        <v>7</v>
      </c>
      <c r="E150" s="15">
        <v>-0.42857142857142799</v>
      </c>
    </row>
    <row r="151" spans="1:5" x14ac:dyDescent="0.25">
      <c r="A151" s="172" t="s">
        <v>112</v>
      </c>
      <c r="B151" s="13" t="s">
        <v>113</v>
      </c>
      <c r="C151" s="14">
        <v>173</v>
      </c>
      <c r="D151" s="14">
        <v>192</v>
      </c>
      <c r="E151" s="15">
        <v>-9.8958333333333301E-2</v>
      </c>
    </row>
    <row r="152" spans="1:5" x14ac:dyDescent="0.25">
      <c r="A152" s="174"/>
      <c r="B152" s="13" t="s">
        <v>114</v>
      </c>
      <c r="C152" s="14">
        <v>491</v>
      </c>
      <c r="D152" s="14">
        <v>402</v>
      </c>
      <c r="E152" s="15">
        <v>0.221393034825871</v>
      </c>
    </row>
    <row r="153" spans="1:5" x14ac:dyDescent="0.25">
      <c r="A153" s="172" t="s">
        <v>115</v>
      </c>
      <c r="B153" s="13" t="s">
        <v>19</v>
      </c>
      <c r="C153" s="14">
        <v>136</v>
      </c>
      <c r="D153" s="14">
        <v>275</v>
      </c>
      <c r="E153" s="15">
        <v>-0.50545454545454505</v>
      </c>
    </row>
    <row r="154" spans="1:5" x14ac:dyDescent="0.25">
      <c r="A154" s="174"/>
      <c r="B154" s="13" t="s">
        <v>23</v>
      </c>
      <c r="C154" s="14">
        <v>151</v>
      </c>
      <c r="D154" s="14">
        <v>275</v>
      </c>
      <c r="E154" s="15">
        <v>-0.45090909090909098</v>
      </c>
    </row>
    <row r="155" spans="1:5" x14ac:dyDescent="0.25">
      <c r="A155" s="12" t="s">
        <v>116</v>
      </c>
      <c r="B155" s="16"/>
      <c r="C155" s="17"/>
      <c r="D155" s="17"/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2" t="s">
        <v>118</v>
      </c>
      <c r="B159" s="13" t="s">
        <v>119</v>
      </c>
      <c r="C159" s="14">
        <v>774</v>
      </c>
      <c r="D159" s="14">
        <v>1170</v>
      </c>
      <c r="E159" s="15">
        <v>-0.33846153846153798</v>
      </c>
    </row>
    <row r="160" spans="1:5" x14ac:dyDescent="0.25">
      <c r="A160" s="173"/>
      <c r="B160" s="13" t="s">
        <v>120</v>
      </c>
      <c r="C160" s="14">
        <v>317</v>
      </c>
      <c r="D160" s="14">
        <v>767</v>
      </c>
      <c r="E160" s="15">
        <v>-0.58670143415906095</v>
      </c>
    </row>
    <row r="161" spans="1:5" x14ac:dyDescent="0.25">
      <c r="A161" s="173"/>
      <c r="B161" s="13" t="s">
        <v>121</v>
      </c>
      <c r="C161" s="14">
        <v>498</v>
      </c>
      <c r="D161" s="14">
        <v>593</v>
      </c>
      <c r="E161" s="15">
        <v>-0.16020236087689699</v>
      </c>
    </row>
    <row r="162" spans="1:5" x14ac:dyDescent="0.25">
      <c r="A162" s="173"/>
      <c r="B162" s="13" t="s">
        <v>122</v>
      </c>
      <c r="C162" s="14">
        <v>31</v>
      </c>
      <c r="D162" s="14">
        <v>61</v>
      </c>
      <c r="E162" s="15">
        <v>-0.49180327868852503</v>
      </c>
    </row>
    <row r="163" spans="1:5" x14ac:dyDescent="0.25">
      <c r="A163" s="173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25">
      <c r="A164" s="173"/>
      <c r="B164" s="13" t="s">
        <v>124</v>
      </c>
      <c r="C164" s="14">
        <v>14</v>
      </c>
      <c r="D164" s="14">
        <v>10</v>
      </c>
      <c r="E164" s="15">
        <v>0.4</v>
      </c>
    </row>
    <row r="165" spans="1:5" x14ac:dyDescent="0.25">
      <c r="A165" s="173"/>
      <c r="B165" s="13" t="s">
        <v>125</v>
      </c>
      <c r="C165" s="14">
        <v>1048</v>
      </c>
      <c r="D165" s="14">
        <v>1160</v>
      </c>
      <c r="E165" s="15">
        <v>-9.6551724137931005E-2</v>
      </c>
    </row>
    <row r="166" spans="1:5" x14ac:dyDescent="0.25">
      <c r="A166" s="173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25">
      <c r="A167" s="173"/>
      <c r="B167" s="13" t="s">
        <v>127</v>
      </c>
      <c r="C167" s="14">
        <v>241</v>
      </c>
      <c r="D167" s="14">
        <v>357</v>
      </c>
      <c r="E167" s="15">
        <v>-0.32492997198879497</v>
      </c>
    </row>
    <row r="168" spans="1:5" x14ac:dyDescent="0.25">
      <c r="A168" s="173"/>
      <c r="B168" s="13" t="s">
        <v>128</v>
      </c>
      <c r="C168" s="14">
        <v>460</v>
      </c>
      <c r="D168" s="14">
        <v>654</v>
      </c>
      <c r="E168" s="15">
        <v>-0.29663608562691102</v>
      </c>
    </row>
    <row r="169" spans="1:5" x14ac:dyDescent="0.25">
      <c r="A169" s="173"/>
      <c r="B169" s="13" t="s">
        <v>129</v>
      </c>
      <c r="C169" s="14">
        <v>10</v>
      </c>
      <c r="D169" s="14">
        <v>13</v>
      </c>
      <c r="E169" s="15">
        <v>-0.230769230769231</v>
      </c>
    </row>
    <row r="170" spans="1:5" x14ac:dyDescent="0.25">
      <c r="A170" s="173"/>
      <c r="B170" s="13" t="s">
        <v>130</v>
      </c>
      <c r="C170" s="14">
        <v>390</v>
      </c>
      <c r="D170" s="14">
        <v>602</v>
      </c>
      <c r="E170" s="15">
        <v>-0.35215946843853801</v>
      </c>
    </row>
    <row r="171" spans="1:5" x14ac:dyDescent="0.25">
      <c r="A171" s="173"/>
      <c r="B171" s="13" t="s">
        <v>131</v>
      </c>
      <c r="C171" s="14">
        <v>2</v>
      </c>
      <c r="D171" s="14">
        <v>1</v>
      </c>
      <c r="E171" s="15">
        <v>1</v>
      </c>
    </row>
    <row r="172" spans="1:5" x14ac:dyDescent="0.25">
      <c r="A172" s="173"/>
      <c r="B172" s="13" t="s">
        <v>132</v>
      </c>
      <c r="C172" s="14">
        <v>1</v>
      </c>
      <c r="D172" s="14">
        <v>0</v>
      </c>
      <c r="E172" s="15">
        <v>0</v>
      </c>
    </row>
    <row r="173" spans="1:5" x14ac:dyDescent="0.25">
      <c r="A173" s="173"/>
      <c r="B173" s="13" t="s">
        <v>133</v>
      </c>
      <c r="C173" s="14">
        <v>18</v>
      </c>
      <c r="D173" s="14">
        <v>24</v>
      </c>
      <c r="E173" s="15">
        <v>-0.25</v>
      </c>
    </row>
    <row r="174" spans="1:5" x14ac:dyDescent="0.25">
      <c r="A174" s="173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25">
      <c r="A175" s="173"/>
      <c r="B175" s="13" t="s">
        <v>135</v>
      </c>
      <c r="C175" s="14">
        <v>12</v>
      </c>
      <c r="D175" s="14">
        <v>7</v>
      </c>
      <c r="E175" s="15">
        <v>0.71428571428571397</v>
      </c>
    </row>
    <row r="176" spans="1:5" x14ac:dyDescent="0.25">
      <c r="A176" s="173"/>
      <c r="B176" s="13" t="s">
        <v>136</v>
      </c>
      <c r="C176" s="14">
        <v>1</v>
      </c>
      <c r="D176" s="14">
        <v>18</v>
      </c>
      <c r="E176" s="15">
        <v>-0.94444444444444398</v>
      </c>
    </row>
    <row r="177" spans="1:5" x14ac:dyDescent="0.25">
      <c r="A177" s="173"/>
      <c r="B177" s="13" t="s">
        <v>137</v>
      </c>
      <c r="C177" s="14">
        <v>241</v>
      </c>
      <c r="D177" s="14">
        <v>27</v>
      </c>
      <c r="E177" s="15">
        <v>7.92592592592593</v>
      </c>
    </row>
    <row r="178" spans="1:5" x14ac:dyDescent="0.25">
      <c r="A178" s="173"/>
      <c r="B178" s="13" t="s">
        <v>138</v>
      </c>
      <c r="C178" s="14">
        <v>71</v>
      </c>
      <c r="D178" s="14">
        <v>95</v>
      </c>
      <c r="E178" s="15">
        <v>-0.25263157894736799</v>
      </c>
    </row>
    <row r="179" spans="1:5" x14ac:dyDescent="0.25">
      <c r="A179" s="173"/>
      <c r="B179" s="13" t="s">
        <v>139</v>
      </c>
      <c r="C179" s="14">
        <v>491</v>
      </c>
      <c r="D179" s="14">
        <v>627</v>
      </c>
      <c r="E179" s="15">
        <v>-0.21690590111642699</v>
      </c>
    </row>
    <row r="180" spans="1:5" x14ac:dyDescent="0.25">
      <c r="A180" s="173"/>
      <c r="B180" s="13" t="s">
        <v>140</v>
      </c>
      <c r="C180" s="14">
        <v>15</v>
      </c>
      <c r="D180" s="14">
        <v>135</v>
      </c>
      <c r="E180" s="15">
        <v>-0.88888888888888895</v>
      </c>
    </row>
    <row r="181" spans="1:5" x14ac:dyDescent="0.25">
      <c r="A181" s="173"/>
      <c r="B181" s="13" t="s">
        <v>141</v>
      </c>
      <c r="C181" s="14">
        <v>7</v>
      </c>
      <c r="D181" s="14">
        <v>45</v>
      </c>
      <c r="E181" s="15">
        <v>-0.844444444444444</v>
      </c>
    </row>
    <row r="182" spans="1:5" x14ac:dyDescent="0.25">
      <c r="A182" s="173"/>
      <c r="B182" s="13" t="s">
        <v>142</v>
      </c>
      <c r="C182" s="14">
        <v>2</v>
      </c>
      <c r="D182" s="14">
        <v>5</v>
      </c>
      <c r="E182" s="15">
        <v>-0.6</v>
      </c>
    </row>
    <row r="183" spans="1:5" x14ac:dyDescent="0.25">
      <c r="A183" s="173"/>
      <c r="B183" s="13" t="s">
        <v>143</v>
      </c>
      <c r="C183" s="14">
        <v>1</v>
      </c>
      <c r="D183" s="14">
        <v>0</v>
      </c>
      <c r="E183" s="15">
        <v>0</v>
      </c>
    </row>
    <row r="184" spans="1:5" x14ac:dyDescent="0.25">
      <c r="A184" s="173"/>
      <c r="B184" s="13" t="s">
        <v>144</v>
      </c>
      <c r="C184" s="14">
        <v>28</v>
      </c>
      <c r="D184" s="14">
        <v>22</v>
      </c>
      <c r="E184" s="15">
        <v>0.27272727272727298</v>
      </c>
    </row>
    <row r="185" spans="1:5" x14ac:dyDescent="0.25">
      <c r="A185" s="173"/>
      <c r="B185" s="13" t="s">
        <v>145</v>
      </c>
      <c r="C185" s="14">
        <v>9</v>
      </c>
      <c r="D185" s="14">
        <v>3</v>
      </c>
      <c r="E185" s="15">
        <v>2</v>
      </c>
    </row>
    <row r="186" spans="1:5" x14ac:dyDescent="0.25">
      <c r="A186" s="173"/>
      <c r="B186" s="13" t="s">
        <v>146</v>
      </c>
      <c r="C186" s="14">
        <v>5</v>
      </c>
      <c r="D186" s="14">
        <v>8</v>
      </c>
      <c r="E186" s="15">
        <v>-0.375</v>
      </c>
    </row>
    <row r="187" spans="1:5" x14ac:dyDescent="0.25">
      <c r="A187" s="173"/>
      <c r="B187" s="13" t="s">
        <v>147</v>
      </c>
      <c r="C187" s="14">
        <v>312</v>
      </c>
      <c r="D187" s="14">
        <v>431</v>
      </c>
      <c r="E187" s="15">
        <v>-0.27610208816705301</v>
      </c>
    </row>
    <row r="188" spans="1:5" x14ac:dyDescent="0.25">
      <c r="A188" s="173"/>
      <c r="B188" s="13" t="s">
        <v>148</v>
      </c>
      <c r="C188" s="14">
        <v>24</v>
      </c>
      <c r="D188" s="14">
        <v>67</v>
      </c>
      <c r="E188" s="15">
        <v>-0.64179104477611904</v>
      </c>
    </row>
    <row r="189" spans="1:5" x14ac:dyDescent="0.25">
      <c r="A189" s="173"/>
      <c r="B189" s="13" t="s">
        <v>149</v>
      </c>
      <c r="C189" s="17"/>
      <c r="D189" s="14">
        <v>0</v>
      </c>
      <c r="E189" s="15">
        <v>0</v>
      </c>
    </row>
    <row r="190" spans="1:5" x14ac:dyDescent="0.25">
      <c r="A190" s="173"/>
      <c r="B190" s="13" t="s">
        <v>150</v>
      </c>
      <c r="C190" s="14">
        <v>9</v>
      </c>
      <c r="D190" s="14">
        <v>28</v>
      </c>
      <c r="E190" s="15">
        <v>-0.67857142857142805</v>
      </c>
    </row>
    <row r="191" spans="1:5" x14ac:dyDescent="0.25">
      <c r="A191" s="173"/>
      <c r="B191" s="13" t="s">
        <v>151</v>
      </c>
      <c r="C191" s="14">
        <v>229</v>
      </c>
      <c r="D191" s="14">
        <v>292</v>
      </c>
      <c r="E191" s="15">
        <v>-0.215753424657534</v>
      </c>
    </row>
    <row r="192" spans="1:5" x14ac:dyDescent="0.25">
      <c r="A192" s="173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25">
      <c r="A193" s="173"/>
      <c r="B193" s="13" t="s">
        <v>153</v>
      </c>
      <c r="C193" s="14">
        <v>52</v>
      </c>
      <c r="D193" s="14">
        <v>75</v>
      </c>
      <c r="E193" s="15">
        <v>-0.30666666666666698</v>
      </c>
    </row>
    <row r="194" spans="1:5" x14ac:dyDescent="0.25">
      <c r="A194" s="173"/>
      <c r="B194" s="13" t="s">
        <v>154</v>
      </c>
      <c r="C194" s="17"/>
      <c r="D194" s="14">
        <v>0</v>
      </c>
      <c r="E194" s="15">
        <v>0</v>
      </c>
    </row>
    <row r="195" spans="1:5" x14ac:dyDescent="0.25">
      <c r="A195" s="173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25">
      <c r="A196" s="173"/>
      <c r="B196" s="13" t="s">
        <v>156</v>
      </c>
      <c r="C196" s="14">
        <v>13</v>
      </c>
      <c r="D196" s="14">
        <v>18</v>
      </c>
      <c r="E196" s="15">
        <v>-0.27777777777777801</v>
      </c>
    </row>
    <row r="197" spans="1:5" x14ac:dyDescent="0.25">
      <c r="A197" s="173"/>
      <c r="B197" s="13" t="s">
        <v>157</v>
      </c>
      <c r="C197" s="14">
        <v>15</v>
      </c>
      <c r="D197" s="14">
        <v>29</v>
      </c>
      <c r="E197" s="15">
        <v>-0.48275862068965503</v>
      </c>
    </row>
    <row r="198" spans="1:5" x14ac:dyDescent="0.25">
      <c r="A198" s="173"/>
      <c r="B198" s="13" t="s">
        <v>158</v>
      </c>
      <c r="C198" s="14">
        <v>171</v>
      </c>
      <c r="D198" s="14">
        <v>165</v>
      </c>
      <c r="E198" s="15">
        <v>3.6363636363636397E-2</v>
      </c>
    </row>
    <row r="199" spans="1:5" x14ac:dyDescent="0.25">
      <c r="A199" s="173"/>
      <c r="B199" s="13" t="s">
        <v>159</v>
      </c>
      <c r="C199" s="17"/>
      <c r="D199" s="14">
        <v>0</v>
      </c>
      <c r="E199" s="15">
        <v>0</v>
      </c>
    </row>
    <row r="200" spans="1:5" x14ac:dyDescent="0.25">
      <c r="A200" s="174"/>
      <c r="B200" s="13" t="s">
        <v>160</v>
      </c>
      <c r="C200" s="14">
        <v>2</v>
      </c>
      <c r="D200" s="14">
        <v>6</v>
      </c>
      <c r="E200" s="15">
        <v>-0.66666666666666696</v>
      </c>
    </row>
    <row r="201" spans="1:5" x14ac:dyDescent="0.25">
      <c r="A201" s="172" t="s">
        <v>161</v>
      </c>
      <c r="B201" s="13" t="s">
        <v>162</v>
      </c>
      <c r="C201" s="14">
        <v>1083</v>
      </c>
      <c r="D201" s="14">
        <v>1450</v>
      </c>
      <c r="E201" s="15">
        <v>-0.25310344827586201</v>
      </c>
    </row>
    <row r="202" spans="1:5" x14ac:dyDescent="0.25">
      <c r="A202" s="173"/>
      <c r="B202" s="13" t="s">
        <v>120</v>
      </c>
      <c r="C202" s="14">
        <v>332</v>
      </c>
      <c r="D202" s="14">
        <v>15</v>
      </c>
      <c r="E202" s="15">
        <v>21.133333333333301</v>
      </c>
    </row>
    <row r="203" spans="1:5" x14ac:dyDescent="0.25">
      <c r="A203" s="173"/>
      <c r="B203" s="13" t="s">
        <v>163</v>
      </c>
      <c r="C203" s="14">
        <v>585</v>
      </c>
      <c r="D203" s="14">
        <v>694</v>
      </c>
      <c r="E203" s="15">
        <v>-0.15706051873198801</v>
      </c>
    </row>
    <row r="204" spans="1:5" x14ac:dyDescent="0.25">
      <c r="A204" s="173"/>
      <c r="B204" s="13" t="s">
        <v>122</v>
      </c>
      <c r="C204" s="14">
        <v>117</v>
      </c>
      <c r="D204" s="14">
        <v>120</v>
      </c>
      <c r="E204" s="15">
        <v>-2.5000000000000001E-2</v>
      </c>
    </row>
    <row r="205" spans="1:5" x14ac:dyDescent="0.25">
      <c r="A205" s="173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25">
      <c r="A206" s="173"/>
      <c r="B206" s="13" t="s">
        <v>124</v>
      </c>
      <c r="C206" s="14">
        <v>14</v>
      </c>
      <c r="D206" s="14">
        <v>17</v>
      </c>
      <c r="E206" s="15">
        <v>-0.17647058823529399</v>
      </c>
    </row>
    <row r="207" spans="1:5" x14ac:dyDescent="0.25">
      <c r="A207" s="173"/>
      <c r="B207" s="13" t="s">
        <v>125</v>
      </c>
      <c r="C207" s="14">
        <v>1404</v>
      </c>
      <c r="D207" s="14">
        <v>1625</v>
      </c>
      <c r="E207" s="15">
        <v>-0.13600000000000001</v>
      </c>
    </row>
    <row r="208" spans="1:5" x14ac:dyDescent="0.25">
      <c r="A208" s="173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25">
      <c r="A209" s="173"/>
      <c r="B209" s="13" t="s">
        <v>127</v>
      </c>
      <c r="C209" s="14">
        <v>249</v>
      </c>
      <c r="D209" s="14">
        <v>396</v>
      </c>
      <c r="E209" s="15">
        <v>-0.37121212121212099</v>
      </c>
    </row>
    <row r="210" spans="1:5" x14ac:dyDescent="0.25">
      <c r="A210" s="173"/>
      <c r="B210" s="13" t="s">
        <v>165</v>
      </c>
      <c r="C210" s="14">
        <v>552</v>
      </c>
      <c r="D210" s="14">
        <v>696</v>
      </c>
      <c r="E210" s="15">
        <v>-0.20689655172413801</v>
      </c>
    </row>
    <row r="211" spans="1:5" x14ac:dyDescent="0.25">
      <c r="A211" s="173"/>
      <c r="B211" s="13" t="s">
        <v>129</v>
      </c>
      <c r="C211" s="14">
        <v>10</v>
      </c>
      <c r="D211" s="14">
        <v>21</v>
      </c>
      <c r="E211" s="15">
        <v>-0.52380952380952395</v>
      </c>
    </row>
    <row r="212" spans="1:5" x14ac:dyDescent="0.25">
      <c r="A212" s="173"/>
      <c r="B212" s="13" t="s">
        <v>130</v>
      </c>
      <c r="C212" s="14">
        <v>482</v>
      </c>
      <c r="D212" s="14">
        <v>673</v>
      </c>
      <c r="E212" s="15">
        <v>-0.28380386329866297</v>
      </c>
    </row>
    <row r="213" spans="1:5" x14ac:dyDescent="0.25">
      <c r="A213" s="173"/>
      <c r="B213" s="13" t="s">
        <v>131</v>
      </c>
      <c r="C213" s="14">
        <v>3</v>
      </c>
      <c r="D213" s="14">
        <v>1</v>
      </c>
      <c r="E213" s="15">
        <v>2</v>
      </c>
    </row>
    <row r="214" spans="1:5" x14ac:dyDescent="0.25">
      <c r="A214" s="173"/>
      <c r="B214" s="13" t="s">
        <v>132</v>
      </c>
      <c r="C214" s="14">
        <v>1</v>
      </c>
      <c r="D214" s="14">
        <v>0</v>
      </c>
      <c r="E214" s="15">
        <v>0</v>
      </c>
    </row>
    <row r="215" spans="1:5" x14ac:dyDescent="0.25">
      <c r="A215" s="173"/>
      <c r="B215" s="13" t="s">
        <v>133</v>
      </c>
      <c r="C215" s="14">
        <v>25</v>
      </c>
      <c r="D215" s="14">
        <v>29</v>
      </c>
      <c r="E215" s="15">
        <v>-0.13793103448275901</v>
      </c>
    </row>
    <row r="216" spans="1:5" x14ac:dyDescent="0.25">
      <c r="A216" s="173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25">
      <c r="A217" s="173"/>
      <c r="B217" s="13" t="s">
        <v>135</v>
      </c>
      <c r="C217" s="14">
        <v>18</v>
      </c>
      <c r="D217" s="14">
        <v>7</v>
      </c>
      <c r="E217" s="15">
        <v>1.5714285714285701</v>
      </c>
    </row>
    <row r="218" spans="1:5" x14ac:dyDescent="0.25">
      <c r="A218" s="173"/>
      <c r="B218" s="13" t="s">
        <v>136</v>
      </c>
      <c r="C218" s="14">
        <v>1</v>
      </c>
      <c r="D218" s="14">
        <v>19</v>
      </c>
      <c r="E218" s="15">
        <v>-0.94736842105263197</v>
      </c>
    </row>
    <row r="219" spans="1:5" x14ac:dyDescent="0.25">
      <c r="A219" s="173"/>
      <c r="B219" s="13" t="s">
        <v>137</v>
      </c>
      <c r="C219" s="14">
        <v>248</v>
      </c>
      <c r="D219" s="14">
        <v>38</v>
      </c>
      <c r="E219" s="15">
        <v>5.5263157894736796</v>
      </c>
    </row>
    <row r="220" spans="1:5" x14ac:dyDescent="0.25">
      <c r="A220" s="173"/>
      <c r="B220" s="13" t="s">
        <v>138</v>
      </c>
      <c r="C220" s="14">
        <v>159</v>
      </c>
      <c r="D220" s="14">
        <v>209</v>
      </c>
      <c r="E220" s="15">
        <v>-0.23923444976076499</v>
      </c>
    </row>
    <row r="221" spans="1:5" x14ac:dyDescent="0.25">
      <c r="A221" s="173"/>
      <c r="B221" s="13" t="s">
        <v>139</v>
      </c>
      <c r="C221" s="14">
        <v>509</v>
      </c>
      <c r="D221" s="14">
        <v>990</v>
      </c>
      <c r="E221" s="15">
        <v>-0.48585858585858599</v>
      </c>
    </row>
    <row r="222" spans="1:5" x14ac:dyDescent="0.25">
      <c r="A222" s="173"/>
      <c r="B222" s="13" t="s">
        <v>166</v>
      </c>
      <c r="C222" s="14">
        <v>15</v>
      </c>
      <c r="D222" s="14">
        <v>135</v>
      </c>
      <c r="E222" s="15">
        <v>-0.88888888888888895</v>
      </c>
    </row>
    <row r="223" spans="1:5" x14ac:dyDescent="0.25">
      <c r="A223" s="173"/>
      <c r="B223" s="13" t="s">
        <v>141</v>
      </c>
      <c r="C223" s="14">
        <v>11</v>
      </c>
      <c r="D223" s="14">
        <v>25</v>
      </c>
      <c r="E223" s="15">
        <v>-0.56000000000000005</v>
      </c>
    </row>
    <row r="224" spans="1:5" x14ac:dyDescent="0.25">
      <c r="A224" s="173"/>
      <c r="B224" s="13" t="s">
        <v>142</v>
      </c>
      <c r="C224" s="14">
        <v>4</v>
      </c>
      <c r="D224" s="14">
        <v>6</v>
      </c>
      <c r="E224" s="15">
        <v>-0.33333333333333298</v>
      </c>
    </row>
    <row r="225" spans="1:5" x14ac:dyDescent="0.25">
      <c r="A225" s="173"/>
      <c r="B225" s="13" t="s">
        <v>143</v>
      </c>
      <c r="C225" s="14">
        <v>1</v>
      </c>
      <c r="D225" s="14">
        <v>0</v>
      </c>
      <c r="E225" s="15">
        <v>0</v>
      </c>
    </row>
    <row r="226" spans="1:5" x14ac:dyDescent="0.25">
      <c r="A226" s="173"/>
      <c r="B226" s="13" t="s">
        <v>144</v>
      </c>
      <c r="C226" s="14">
        <v>35</v>
      </c>
      <c r="D226" s="14">
        <v>38</v>
      </c>
      <c r="E226" s="15">
        <v>-7.8947368421052599E-2</v>
      </c>
    </row>
    <row r="227" spans="1:5" x14ac:dyDescent="0.25">
      <c r="A227" s="173"/>
      <c r="B227" s="13" t="s">
        <v>167</v>
      </c>
      <c r="C227" s="14">
        <v>11</v>
      </c>
      <c r="D227" s="14">
        <v>3</v>
      </c>
      <c r="E227" s="15">
        <v>2.6666666666666701</v>
      </c>
    </row>
    <row r="228" spans="1:5" x14ac:dyDescent="0.25">
      <c r="A228" s="173"/>
      <c r="B228" s="13" t="s">
        <v>146</v>
      </c>
      <c r="C228" s="14">
        <v>5</v>
      </c>
      <c r="D228" s="14">
        <v>16</v>
      </c>
      <c r="E228" s="15">
        <v>-0.6875</v>
      </c>
    </row>
    <row r="229" spans="1:5" x14ac:dyDescent="0.25">
      <c r="A229" s="173"/>
      <c r="B229" s="13" t="s">
        <v>147</v>
      </c>
      <c r="C229" s="14">
        <v>330</v>
      </c>
      <c r="D229" s="14">
        <v>457</v>
      </c>
      <c r="E229" s="15">
        <v>-0.27789934354485801</v>
      </c>
    </row>
    <row r="230" spans="1:5" x14ac:dyDescent="0.25">
      <c r="A230" s="173"/>
      <c r="B230" s="13" t="s">
        <v>148</v>
      </c>
      <c r="C230" s="14">
        <v>24</v>
      </c>
      <c r="D230" s="14">
        <v>42</v>
      </c>
      <c r="E230" s="15">
        <v>-0.42857142857142799</v>
      </c>
    </row>
    <row r="231" spans="1:5" x14ac:dyDescent="0.25">
      <c r="A231" s="173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25">
      <c r="A232" s="173"/>
      <c r="B232" s="13" t="s">
        <v>150</v>
      </c>
      <c r="C232" s="14">
        <v>9</v>
      </c>
      <c r="D232" s="14">
        <v>28</v>
      </c>
      <c r="E232" s="15">
        <v>-0.67857142857142805</v>
      </c>
    </row>
    <row r="233" spans="1:5" x14ac:dyDescent="0.25">
      <c r="A233" s="173"/>
      <c r="B233" s="13" t="s">
        <v>151</v>
      </c>
      <c r="C233" s="14">
        <v>229</v>
      </c>
      <c r="D233" s="14">
        <v>297</v>
      </c>
      <c r="E233" s="15">
        <v>-0.228956228956229</v>
      </c>
    </row>
    <row r="234" spans="1:5" x14ac:dyDescent="0.25">
      <c r="A234" s="173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25">
      <c r="A235" s="173"/>
      <c r="B235" s="13" t="s">
        <v>153</v>
      </c>
      <c r="C235" s="14">
        <v>130</v>
      </c>
      <c r="D235" s="14">
        <v>167</v>
      </c>
      <c r="E235" s="15">
        <v>-0.22155688622754499</v>
      </c>
    </row>
    <row r="236" spans="1:5" x14ac:dyDescent="0.25">
      <c r="A236" s="173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25">
      <c r="A237" s="173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25">
      <c r="A238" s="173"/>
      <c r="B238" s="13" t="s">
        <v>156</v>
      </c>
      <c r="C238" s="14">
        <v>31</v>
      </c>
      <c r="D238" s="14">
        <v>34</v>
      </c>
      <c r="E238" s="15">
        <v>-8.8235294117647106E-2</v>
      </c>
    </row>
    <row r="239" spans="1:5" x14ac:dyDescent="0.25">
      <c r="A239" s="173"/>
      <c r="B239" s="13" t="s">
        <v>157</v>
      </c>
      <c r="C239" s="14">
        <v>15</v>
      </c>
      <c r="D239" s="14">
        <v>35</v>
      </c>
      <c r="E239" s="15">
        <v>-0.57142857142857095</v>
      </c>
    </row>
    <row r="240" spans="1:5" x14ac:dyDescent="0.25">
      <c r="A240" s="173"/>
      <c r="B240" s="13" t="s">
        <v>158</v>
      </c>
      <c r="C240" s="14">
        <v>171</v>
      </c>
      <c r="D240" s="14">
        <v>165</v>
      </c>
      <c r="E240" s="15">
        <v>3.6363636363636397E-2</v>
      </c>
    </row>
    <row r="241" spans="1:5" x14ac:dyDescent="0.25">
      <c r="A241" s="173"/>
      <c r="B241" s="13" t="s">
        <v>159</v>
      </c>
      <c r="C241" s="14">
        <v>2</v>
      </c>
      <c r="D241" s="14">
        <v>0</v>
      </c>
      <c r="E241" s="15">
        <v>0</v>
      </c>
    </row>
    <row r="242" spans="1:5" x14ac:dyDescent="0.25">
      <c r="A242" s="174"/>
      <c r="B242" s="13" t="s">
        <v>160</v>
      </c>
      <c r="C242" s="14">
        <v>0</v>
      </c>
      <c r="D242" s="14">
        <v>8</v>
      </c>
      <c r="E242" s="15">
        <v>-1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3096</v>
      </c>
      <c r="D246" s="14">
        <v>3107</v>
      </c>
      <c r="E246" s="15">
        <v>-3.54039266173157E-3</v>
      </c>
    </row>
    <row r="247" spans="1:5" x14ac:dyDescent="0.25">
      <c r="A247" s="12" t="s">
        <v>170</v>
      </c>
      <c r="B247" s="16"/>
      <c r="C247" s="14">
        <v>1175</v>
      </c>
      <c r="D247" s="14">
        <v>1221</v>
      </c>
      <c r="E247" s="15">
        <v>-3.7674037674037701E-2</v>
      </c>
    </row>
    <row r="248" spans="1:5" x14ac:dyDescent="0.25">
      <c r="A248" s="12" t="s">
        <v>171</v>
      </c>
      <c r="B248" s="16"/>
      <c r="C248" s="14">
        <v>1406</v>
      </c>
      <c r="D248" s="14">
        <v>1325</v>
      </c>
      <c r="E248" s="15">
        <v>6.1132075471698098E-2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46</v>
      </c>
      <c r="D252" s="14">
        <v>60</v>
      </c>
      <c r="E252" s="15">
        <v>-0.233333333333333</v>
      </c>
    </row>
    <row r="253" spans="1:5" x14ac:dyDescent="0.25">
      <c r="A253" s="172" t="s">
        <v>174</v>
      </c>
      <c r="B253" s="13" t="s">
        <v>175</v>
      </c>
      <c r="C253" s="14">
        <v>28</v>
      </c>
      <c r="D253" s="14">
        <v>1</v>
      </c>
      <c r="E253" s="15">
        <v>27</v>
      </c>
    </row>
    <row r="254" spans="1:5" x14ac:dyDescent="0.25">
      <c r="A254" s="173"/>
      <c r="B254" s="13" t="s">
        <v>176</v>
      </c>
      <c r="C254" s="14">
        <v>48</v>
      </c>
      <c r="D254" s="14">
        <v>46</v>
      </c>
      <c r="E254" s="15">
        <v>4.3478260869565202E-2</v>
      </c>
    </row>
    <row r="255" spans="1:5" x14ac:dyDescent="0.25">
      <c r="A255" s="174"/>
      <c r="B255" s="13" t="s">
        <v>177</v>
      </c>
      <c r="C255" s="14">
        <v>1</v>
      </c>
      <c r="D255" s="14">
        <v>2</v>
      </c>
      <c r="E255" s="15">
        <v>-0.5</v>
      </c>
    </row>
    <row r="256" spans="1:5" x14ac:dyDescent="0.25">
      <c r="A256" s="12" t="s">
        <v>178</v>
      </c>
      <c r="B256" s="16"/>
      <c r="C256" s="14">
        <v>2</v>
      </c>
      <c r="D256" s="14">
        <v>0</v>
      </c>
      <c r="E256" s="15">
        <v>0</v>
      </c>
    </row>
    <row r="257" spans="1:5" x14ac:dyDescent="0.25">
      <c r="A257" s="12" t="s">
        <v>179</v>
      </c>
      <c r="B257" s="16"/>
      <c r="C257" s="14">
        <v>143</v>
      </c>
      <c r="D257" s="14">
        <v>91</v>
      </c>
      <c r="E257" s="15">
        <v>0.57142857142857095</v>
      </c>
    </row>
    <row r="258" spans="1:5" x14ac:dyDescent="0.25">
      <c r="A258" s="12" t="s">
        <v>111</v>
      </c>
      <c r="B258" s="16"/>
      <c r="C258" s="14">
        <v>366</v>
      </c>
      <c r="D258" s="14">
        <v>343</v>
      </c>
      <c r="E258" s="15">
        <v>6.7055393586005804E-2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28</v>
      </c>
      <c r="D262" s="14">
        <v>50</v>
      </c>
      <c r="E262" s="15">
        <v>-0.44</v>
      </c>
    </row>
    <row r="263" spans="1:5" x14ac:dyDescent="0.25">
      <c r="A263" s="172" t="s">
        <v>69</v>
      </c>
      <c r="B263" s="13" t="s">
        <v>182</v>
      </c>
      <c r="C263" s="14">
        <v>832</v>
      </c>
      <c r="D263" s="14">
        <v>975</v>
      </c>
      <c r="E263" s="15">
        <v>-0.146666666666667</v>
      </c>
    </row>
    <row r="264" spans="1:5" x14ac:dyDescent="0.25">
      <c r="A264" s="174"/>
      <c r="B264" s="13" t="s">
        <v>111</v>
      </c>
      <c r="C264" s="14">
        <v>3</v>
      </c>
      <c r="D264" s="14">
        <v>6</v>
      </c>
      <c r="E264" s="15">
        <v>-0.5</v>
      </c>
    </row>
    <row r="265" spans="1:5" x14ac:dyDescent="0.25">
      <c r="A265" s="12" t="s">
        <v>183</v>
      </c>
      <c r="B265" s="16"/>
      <c r="C265" s="14">
        <v>9</v>
      </c>
      <c r="D265" s="14">
        <v>7</v>
      </c>
      <c r="E265" s="15">
        <v>0.28571428571428598</v>
      </c>
    </row>
    <row r="266" spans="1:5" x14ac:dyDescent="0.25">
      <c r="A266" s="12" t="s">
        <v>184</v>
      </c>
      <c r="B266" s="16"/>
      <c r="C266" s="14">
        <v>8</v>
      </c>
      <c r="D266" s="14">
        <v>16</v>
      </c>
      <c r="E266" s="15">
        <v>-0.5</v>
      </c>
    </row>
    <row r="267" spans="1:5" x14ac:dyDescent="0.25">
      <c r="A267" s="12" t="s">
        <v>185</v>
      </c>
      <c r="B267" s="16"/>
      <c r="C267" s="14">
        <v>0</v>
      </c>
      <c r="D267" s="14">
        <v>4</v>
      </c>
      <c r="E267" s="15">
        <v>-1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2" t="s">
        <v>187</v>
      </c>
      <c r="B271" s="13" t="s">
        <v>188</v>
      </c>
      <c r="C271" s="14">
        <v>2</v>
      </c>
      <c r="D271" s="14">
        <v>6</v>
      </c>
      <c r="E271" s="15">
        <v>-0.66666666666666696</v>
      </c>
    </row>
    <row r="272" spans="1:5" x14ac:dyDescent="0.25">
      <c r="A272" s="174"/>
      <c r="B272" s="13" t="s">
        <v>189</v>
      </c>
      <c r="C272" s="14">
        <v>68</v>
      </c>
      <c r="D272" s="14">
        <v>157</v>
      </c>
      <c r="E272" s="15">
        <v>-0.56687898089171995</v>
      </c>
    </row>
    <row r="273" spans="1:5" x14ac:dyDescent="0.25">
      <c r="A273" s="12" t="s">
        <v>190</v>
      </c>
      <c r="B273" s="16"/>
      <c r="C273" s="17"/>
      <c r="D273" s="14">
        <v>8</v>
      </c>
      <c r="E273" s="15">
        <v>0</v>
      </c>
    </row>
    <row r="274" spans="1:5" x14ac:dyDescent="0.25">
      <c r="A274" s="12" t="s">
        <v>191</v>
      </c>
      <c r="B274" s="16"/>
      <c r="C274" s="17"/>
      <c r="D274" s="14">
        <v>0</v>
      </c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7"/>
      <c r="D278" s="17"/>
      <c r="E278" s="15">
        <v>0</v>
      </c>
    </row>
    <row r="279" spans="1:5" x14ac:dyDescent="0.25">
      <c r="A279" s="12" t="s">
        <v>194</v>
      </c>
      <c r="B279" s="16"/>
      <c r="C279" s="17"/>
      <c r="D279" s="17"/>
      <c r="E279" s="15">
        <v>0</v>
      </c>
    </row>
    <row r="280" spans="1:5" x14ac:dyDescent="0.25">
      <c r="A280" s="12" t="s">
        <v>195</v>
      </c>
      <c r="B280" s="16"/>
      <c r="C280" s="17"/>
      <c r="D280" s="17"/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8" t="s">
        <v>198</v>
      </c>
      <c r="B283" s="13" t="s">
        <v>199</v>
      </c>
      <c r="C283" s="17"/>
      <c r="D283" s="17"/>
      <c r="E283" s="22"/>
    </row>
    <row r="284" spans="1:5" x14ac:dyDescent="0.25">
      <c r="A284" s="179"/>
      <c r="B284" s="13" t="s">
        <v>200</v>
      </c>
      <c r="C284" s="14">
        <v>1310</v>
      </c>
      <c r="D284" s="14">
        <v>1332</v>
      </c>
      <c r="E284" s="23">
        <v>0</v>
      </c>
    </row>
    <row r="285" spans="1:5" x14ac:dyDescent="0.25">
      <c r="A285" s="180"/>
      <c r="B285" s="13" t="s">
        <v>201</v>
      </c>
      <c r="C285" s="14">
        <v>38</v>
      </c>
      <c r="D285" s="14">
        <v>40</v>
      </c>
      <c r="E285" s="23">
        <v>0</v>
      </c>
    </row>
    <row r="286" spans="1:5" x14ac:dyDescent="0.25">
      <c r="A286" s="178" t="s">
        <v>202</v>
      </c>
      <c r="B286" s="13" t="s">
        <v>203</v>
      </c>
      <c r="C286" s="17"/>
      <c r="D286" s="17"/>
      <c r="E286" s="22"/>
    </row>
    <row r="287" spans="1:5" x14ac:dyDescent="0.25">
      <c r="A287" s="179"/>
      <c r="B287" s="13" t="s">
        <v>204</v>
      </c>
      <c r="C287" s="14">
        <v>1</v>
      </c>
      <c r="D287" s="14">
        <v>2</v>
      </c>
      <c r="E287" s="23">
        <v>0</v>
      </c>
    </row>
    <row r="288" spans="1:5" x14ac:dyDescent="0.25">
      <c r="A288" s="180"/>
      <c r="B288" s="13" t="s">
        <v>205</v>
      </c>
      <c r="C288" s="17"/>
      <c r="D288" s="17"/>
      <c r="E288" s="22"/>
    </row>
    <row r="289" spans="1:5" x14ac:dyDescent="0.25">
      <c r="A289" s="21" t="s">
        <v>206</v>
      </c>
      <c r="B289" s="13" t="s">
        <v>207</v>
      </c>
      <c r="C289" s="14">
        <v>25</v>
      </c>
      <c r="D289" s="14">
        <v>38</v>
      </c>
      <c r="E289" s="23">
        <v>1</v>
      </c>
    </row>
    <row r="290" spans="1:5" x14ac:dyDescent="0.25">
      <c r="A290" s="178" t="s">
        <v>208</v>
      </c>
      <c r="B290" s="13" t="s">
        <v>209</v>
      </c>
      <c r="C290" s="14">
        <v>98</v>
      </c>
      <c r="D290" s="14">
        <v>176</v>
      </c>
      <c r="E290" s="23">
        <v>6</v>
      </c>
    </row>
    <row r="291" spans="1:5" x14ac:dyDescent="0.25">
      <c r="A291" s="179"/>
      <c r="B291" s="13" t="s">
        <v>210</v>
      </c>
      <c r="C291" s="17"/>
      <c r="D291" s="17"/>
      <c r="E291" s="22"/>
    </row>
    <row r="292" spans="1:5" x14ac:dyDescent="0.25">
      <c r="A292" s="180"/>
      <c r="B292" s="13" t="s">
        <v>211</v>
      </c>
      <c r="C292" s="14">
        <v>70</v>
      </c>
      <c r="D292" s="14">
        <v>110</v>
      </c>
      <c r="E292" s="23">
        <v>0</v>
      </c>
    </row>
    <row r="293" spans="1:5" x14ac:dyDescent="0.25">
      <c r="A293" s="21" t="s">
        <v>212</v>
      </c>
      <c r="B293" s="13" t="s">
        <v>213</v>
      </c>
      <c r="C293" s="17"/>
      <c r="D293" s="17"/>
      <c r="E293" s="22"/>
    </row>
    <row r="294" spans="1:5" x14ac:dyDescent="0.25">
      <c r="A294" s="178" t="s">
        <v>214</v>
      </c>
      <c r="B294" s="13" t="s">
        <v>205</v>
      </c>
      <c r="C294" s="17"/>
      <c r="D294" s="17"/>
      <c r="E294" s="22"/>
    </row>
    <row r="295" spans="1:5" x14ac:dyDescent="0.25">
      <c r="A295" s="179"/>
      <c r="B295" s="13" t="s">
        <v>215</v>
      </c>
      <c r="C295" s="14">
        <v>63</v>
      </c>
      <c r="D295" s="14">
        <v>114</v>
      </c>
      <c r="E295" s="23">
        <v>22</v>
      </c>
    </row>
    <row r="296" spans="1:5" x14ac:dyDescent="0.25">
      <c r="A296" s="180"/>
      <c r="B296" s="13" t="s">
        <v>216</v>
      </c>
      <c r="C296" s="14">
        <v>7</v>
      </c>
      <c r="D296" s="14">
        <v>16</v>
      </c>
      <c r="E296" s="23">
        <v>3</v>
      </c>
    </row>
    <row r="297" spans="1:5" x14ac:dyDescent="0.25">
      <c r="A297" s="178" t="s">
        <v>217</v>
      </c>
      <c r="B297" s="13" t="s">
        <v>218</v>
      </c>
      <c r="C297" s="14">
        <v>25</v>
      </c>
      <c r="D297" s="14">
        <v>17</v>
      </c>
      <c r="E297" s="23">
        <v>2</v>
      </c>
    </row>
    <row r="298" spans="1:5" x14ac:dyDescent="0.25">
      <c r="A298" s="179"/>
      <c r="B298" s="13" t="s">
        <v>219</v>
      </c>
      <c r="C298" s="17"/>
      <c r="D298" s="17"/>
      <c r="E298" s="22"/>
    </row>
    <row r="299" spans="1:5" x14ac:dyDescent="0.25">
      <c r="A299" s="179"/>
      <c r="B299" s="13" t="s">
        <v>220</v>
      </c>
      <c r="C299" s="14">
        <v>739</v>
      </c>
      <c r="D299" s="14">
        <v>1199</v>
      </c>
      <c r="E299" s="23">
        <v>113</v>
      </c>
    </row>
    <row r="300" spans="1:5" x14ac:dyDescent="0.25">
      <c r="A300" s="179"/>
      <c r="B300" s="13" t="s">
        <v>221</v>
      </c>
      <c r="C300" s="14">
        <v>1000</v>
      </c>
      <c r="D300" s="14">
        <v>1035</v>
      </c>
      <c r="E300" s="23">
        <v>0</v>
      </c>
    </row>
    <row r="301" spans="1:5" x14ac:dyDescent="0.25">
      <c r="A301" s="179"/>
      <c r="B301" s="13" t="s">
        <v>222</v>
      </c>
      <c r="C301" s="14">
        <v>236</v>
      </c>
      <c r="D301" s="14">
        <v>311</v>
      </c>
      <c r="E301" s="23">
        <v>10</v>
      </c>
    </row>
    <row r="302" spans="1:5" x14ac:dyDescent="0.25">
      <c r="A302" s="179"/>
      <c r="B302" s="13" t="s">
        <v>223</v>
      </c>
      <c r="C302" s="14">
        <v>902</v>
      </c>
      <c r="D302" s="14">
        <v>1480</v>
      </c>
      <c r="E302" s="23">
        <v>149</v>
      </c>
    </row>
    <row r="303" spans="1:5" x14ac:dyDescent="0.25">
      <c r="A303" s="179"/>
      <c r="B303" s="13" t="s">
        <v>224</v>
      </c>
      <c r="C303" s="14">
        <v>283</v>
      </c>
      <c r="D303" s="14">
        <v>307</v>
      </c>
      <c r="E303" s="23">
        <v>0</v>
      </c>
    </row>
    <row r="304" spans="1:5" x14ac:dyDescent="0.25">
      <c r="A304" s="179"/>
      <c r="B304" s="13" t="s">
        <v>225</v>
      </c>
      <c r="C304" s="14">
        <v>9</v>
      </c>
      <c r="D304" s="14">
        <v>6</v>
      </c>
      <c r="E304" s="23">
        <v>3</v>
      </c>
    </row>
    <row r="305" spans="1:5" x14ac:dyDescent="0.25">
      <c r="A305" s="179"/>
      <c r="B305" s="13" t="s">
        <v>226</v>
      </c>
      <c r="C305" s="14">
        <v>1061</v>
      </c>
      <c r="D305" s="14">
        <v>184</v>
      </c>
      <c r="E305" s="23">
        <v>206</v>
      </c>
    </row>
    <row r="306" spans="1:5" x14ac:dyDescent="0.25">
      <c r="A306" s="179"/>
      <c r="B306" s="13" t="s">
        <v>227</v>
      </c>
      <c r="C306" s="14">
        <v>2</v>
      </c>
      <c r="D306" s="14">
        <v>1</v>
      </c>
      <c r="E306" s="23">
        <v>1</v>
      </c>
    </row>
    <row r="307" spans="1:5" x14ac:dyDescent="0.25">
      <c r="A307" s="179"/>
      <c r="B307" s="13" t="s">
        <v>228</v>
      </c>
      <c r="C307" s="14">
        <v>2</v>
      </c>
      <c r="D307" s="14">
        <v>2</v>
      </c>
      <c r="E307" s="23">
        <v>0</v>
      </c>
    </row>
    <row r="308" spans="1:5" x14ac:dyDescent="0.25">
      <c r="A308" s="179"/>
      <c r="B308" s="13" t="s">
        <v>229</v>
      </c>
      <c r="C308" s="14">
        <v>960</v>
      </c>
      <c r="D308" s="14">
        <v>1373</v>
      </c>
      <c r="E308" s="23">
        <v>151</v>
      </c>
    </row>
    <row r="309" spans="1:5" x14ac:dyDescent="0.25">
      <c r="A309" s="179"/>
      <c r="B309" s="13" t="s">
        <v>230</v>
      </c>
      <c r="C309" s="14">
        <v>807</v>
      </c>
      <c r="D309" s="14">
        <v>844</v>
      </c>
      <c r="E309" s="23">
        <v>0</v>
      </c>
    </row>
    <row r="310" spans="1:5" x14ac:dyDescent="0.25">
      <c r="A310" s="179"/>
      <c r="B310" s="13" t="s">
        <v>231</v>
      </c>
      <c r="C310" s="14">
        <v>15</v>
      </c>
      <c r="D310" s="14">
        <v>25</v>
      </c>
      <c r="E310" s="23">
        <v>3</v>
      </c>
    </row>
    <row r="311" spans="1:5" x14ac:dyDescent="0.25">
      <c r="A311" s="180"/>
      <c r="B311" s="13" t="s">
        <v>232</v>
      </c>
      <c r="C311" s="14">
        <v>35</v>
      </c>
      <c r="D311" s="14">
        <v>40</v>
      </c>
      <c r="E311" s="23">
        <v>0</v>
      </c>
    </row>
    <row r="312" spans="1:5" x14ac:dyDescent="0.25">
      <c r="A312" s="178" t="s">
        <v>233</v>
      </c>
      <c r="B312" s="13" t="s">
        <v>234</v>
      </c>
      <c r="C312" s="17"/>
      <c r="D312" s="17"/>
      <c r="E312" s="22"/>
    </row>
    <row r="313" spans="1:5" x14ac:dyDescent="0.25">
      <c r="A313" s="179"/>
      <c r="B313" s="13" t="s">
        <v>235</v>
      </c>
      <c r="C313" s="14">
        <v>0</v>
      </c>
      <c r="D313" s="14">
        <v>1</v>
      </c>
      <c r="E313" s="23">
        <v>0</v>
      </c>
    </row>
    <row r="314" spans="1:5" x14ac:dyDescent="0.25">
      <c r="A314" s="179"/>
      <c r="B314" s="13" t="s">
        <v>236</v>
      </c>
      <c r="C314" s="17"/>
      <c r="D314" s="17"/>
      <c r="E314" s="22"/>
    </row>
    <row r="315" spans="1:5" x14ac:dyDescent="0.25">
      <c r="A315" s="179"/>
      <c r="B315" s="13" t="s">
        <v>237</v>
      </c>
      <c r="C315" s="17"/>
      <c r="D315" s="17"/>
      <c r="E315" s="22"/>
    </row>
    <row r="316" spans="1:5" x14ac:dyDescent="0.25">
      <c r="A316" s="179"/>
      <c r="B316" s="13" t="s">
        <v>238</v>
      </c>
      <c r="C316" s="14">
        <v>70</v>
      </c>
      <c r="D316" s="14">
        <v>91</v>
      </c>
      <c r="E316" s="23">
        <v>8</v>
      </c>
    </row>
    <row r="317" spans="1:5" x14ac:dyDescent="0.25">
      <c r="A317" s="179"/>
      <c r="B317" s="13" t="s">
        <v>239</v>
      </c>
      <c r="C317" s="17"/>
      <c r="D317" s="17"/>
      <c r="E317" s="22"/>
    </row>
    <row r="318" spans="1:5" x14ac:dyDescent="0.25">
      <c r="A318" s="179"/>
      <c r="B318" s="13" t="s">
        <v>240</v>
      </c>
      <c r="C318" s="17"/>
      <c r="D318" s="17"/>
      <c r="E318" s="22"/>
    </row>
    <row r="319" spans="1:5" x14ac:dyDescent="0.25">
      <c r="A319" s="179"/>
      <c r="B319" s="13" t="s">
        <v>241</v>
      </c>
      <c r="C319" s="14">
        <v>198</v>
      </c>
      <c r="D319" s="14">
        <v>210</v>
      </c>
      <c r="E319" s="23">
        <v>17</v>
      </c>
    </row>
    <row r="320" spans="1:5" x14ac:dyDescent="0.25">
      <c r="A320" s="179"/>
      <c r="B320" s="13" t="s">
        <v>242</v>
      </c>
      <c r="C320" s="17"/>
      <c r="D320" s="17"/>
      <c r="E320" s="22"/>
    </row>
    <row r="321" spans="1:5" x14ac:dyDescent="0.25">
      <c r="A321" s="179"/>
      <c r="B321" s="13" t="s">
        <v>243</v>
      </c>
      <c r="C321" s="14">
        <v>24</v>
      </c>
      <c r="D321" s="14">
        <v>29</v>
      </c>
      <c r="E321" s="23">
        <v>0</v>
      </c>
    </row>
    <row r="322" spans="1:5" x14ac:dyDescent="0.25">
      <c r="A322" s="179"/>
      <c r="B322" s="13" t="s">
        <v>244</v>
      </c>
      <c r="C322" s="14">
        <v>39</v>
      </c>
      <c r="D322" s="14">
        <v>51</v>
      </c>
      <c r="E322" s="23">
        <v>8</v>
      </c>
    </row>
    <row r="323" spans="1:5" x14ac:dyDescent="0.25">
      <c r="A323" s="179"/>
      <c r="B323" s="13" t="s">
        <v>245</v>
      </c>
      <c r="C323" s="17"/>
      <c r="D323" s="17"/>
      <c r="E323" s="22"/>
    </row>
    <row r="324" spans="1:5" x14ac:dyDescent="0.25">
      <c r="A324" s="179"/>
      <c r="B324" s="13" t="s">
        <v>246</v>
      </c>
      <c r="C324" s="17"/>
      <c r="D324" s="17"/>
      <c r="E324" s="22"/>
    </row>
    <row r="325" spans="1:5" x14ac:dyDescent="0.25">
      <c r="A325" s="179"/>
      <c r="B325" s="13" t="s">
        <v>247</v>
      </c>
      <c r="C325" s="14">
        <v>0</v>
      </c>
      <c r="D325" s="14">
        <v>1</v>
      </c>
      <c r="E325" s="23">
        <v>0</v>
      </c>
    </row>
    <row r="326" spans="1:5" x14ac:dyDescent="0.25">
      <c r="A326" s="179"/>
      <c r="B326" s="13" t="s">
        <v>248</v>
      </c>
      <c r="C326" s="17"/>
      <c r="D326" s="17"/>
      <c r="E326" s="22"/>
    </row>
    <row r="327" spans="1:5" x14ac:dyDescent="0.25">
      <c r="A327" s="179"/>
      <c r="B327" s="13" t="s">
        <v>249</v>
      </c>
      <c r="C327" s="17"/>
      <c r="D327" s="17"/>
      <c r="E327" s="22"/>
    </row>
    <row r="328" spans="1:5" x14ac:dyDescent="0.25">
      <c r="A328" s="179"/>
      <c r="B328" s="13" t="s">
        <v>250</v>
      </c>
      <c r="C328" s="17"/>
      <c r="D328" s="17"/>
      <c r="E328" s="22"/>
    </row>
    <row r="329" spans="1:5" x14ac:dyDescent="0.25">
      <c r="A329" s="179"/>
      <c r="B329" s="13" t="s">
        <v>251</v>
      </c>
      <c r="C329" s="14">
        <v>0</v>
      </c>
      <c r="D329" s="14">
        <v>9</v>
      </c>
      <c r="E329" s="23">
        <v>3</v>
      </c>
    </row>
    <row r="330" spans="1:5" x14ac:dyDescent="0.25">
      <c r="A330" s="179"/>
      <c r="B330" s="13" t="s">
        <v>252</v>
      </c>
      <c r="C330" s="14">
        <v>14</v>
      </c>
      <c r="D330" s="14">
        <v>15</v>
      </c>
      <c r="E330" s="23">
        <v>0</v>
      </c>
    </row>
    <row r="331" spans="1:5" x14ac:dyDescent="0.25">
      <c r="A331" s="179"/>
      <c r="B331" s="13" t="s">
        <v>253</v>
      </c>
      <c r="C331" s="14">
        <v>3</v>
      </c>
      <c r="D331" s="14">
        <v>6</v>
      </c>
      <c r="E331" s="23">
        <v>0</v>
      </c>
    </row>
    <row r="332" spans="1:5" x14ac:dyDescent="0.25">
      <c r="A332" s="179"/>
      <c r="B332" s="13" t="s">
        <v>254</v>
      </c>
      <c r="C332" s="17"/>
      <c r="D332" s="17"/>
      <c r="E332" s="22"/>
    </row>
    <row r="333" spans="1:5" x14ac:dyDescent="0.25">
      <c r="A333" s="179"/>
      <c r="B333" s="13" t="s">
        <v>255</v>
      </c>
      <c r="C333" s="14">
        <v>0</v>
      </c>
      <c r="D333" s="14">
        <v>4</v>
      </c>
      <c r="E333" s="23">
        <v>0</v>
      </c>
    </row>
    <row r="334" spans="1:5" x14ac:dyDescent="0.25">
      <c r="A334" s="179"/>
      <c r="B334" s="13" t="s">
        <v>256</v>
      </c>
      <c r="C334" s="17"/>
      <c r="D334" s="17"/>
      <c r="E334" s="22"/>
    </row>
    <row r="335" spans="1:5" x14ac:dyDescent="0.25">
      <c r="A335" s="179"/>
      <c r="B335" s="13" t="s">
        <v>257</v>
      </c>
      <c r="C335" s="14">
        <v>4</v>
      </c>
      <c r="D335" s="14">
        <v>2</v>
      </c>
      <c r="E335" s="23">
        <v>0</v>
      </c>
    </row>
    <row r="336" spans="1:5" x14ac:dyDescent="0.25">
      <c r="A336" s="179"/>
      <c r="B336" s="13" t="s">
        <v>258</v>
      </c>
      <c r="C336" s="14">
        <v>207</v>
      </c>
      <c r="D336" s="14">
        <v>168</v>
      </c>
      <c r="E336" s="23">
        <v>36</v>
      </c>
    </row>
    <row r="337" spans="1:5" x14ac:dyDescent="0.25">
      <c r="A337" s="179"/>
      <c r="B337" s="13" t="s">
        <v>259</v>
      </c>
      <c r="C337" s="17"/>
      <c r="D337" s="17"/>
      <c r="E337" s="22"/>
    </row>
    <row r="338" spans="1:5" x14ac:dyDescent="0.25">
      <c r="A338" s="179"/>
      <c r="B338" s="13" t="s">
        <v>260</v>
      </c>
      <c r="C338" s="14">
        <v>4</v>
      </c>
      <c r="D338" s="14">
        <v>8</v>
      </c>
      <c r="E338" s="23">
        <v>2</v>
      </c>
    </row>
    <row r="339" spans="1:5" x14ac:dyDescent="0.25">
      <c r="A339" s="179"/>
      <c r="B339" s="13" t="s">
        <v>261</v>
      </c>
      <c r="C339" s="17"/>
      <c r="D339" s="17"/>
      <c r="E339" s="22"/>
    </row>
    <row r="340" spans="1:5" x14ac:dyDescent="0.25">
      <c r="A340" s="179"/>
      <c r="B340" s="13" t="s">
        <v>262</v>
      </c>
      <c r="C340" s="14">
        <v>2</v>
      </c>
      <c r="D340" s="14">
        <v>3</v>
      </c>
      <c r="E340" s="23">
        <v>0</v>
      </c>
    </row>
    <row r="341" spans="1:5" x14ac:dyDescent="0.25">
      <c r="A341" s="179"/>
      <c r="B341" s="13" t="s">
        <v>263</v>
      </c>
      <c r="C341" s="14">
        <v>2</v>
      </c>
      <c r="D341" s="14">
        <v>3</v>
      </c>
      <c r="E341" s="23">
        <v>0</v>
      </c>
    </row>
    <row r="342" spans="1:5" x14ac:dyDescent="0.25">
      <c r="A342" s="179"/>
      <c r="B342" s="13" t="s">
        <v>264</v>
      </c>
      <c r="C342" s="14">
        <v>2</v>
      </c>
      <c r="D342" s="14">
        <v>2</v>
      </c>
      <c r="E342" s="23">
        <v>0</v>
      </c>
    </row>
    <row r="343" spans="1:5" x14ac:dyDescent="0.25">
      <c r="A343" s="179"/>
      <c r="B343" s="13" t="s">
        <v>265</v>
      </c>
      <c r="C343" s="17"/>
      <c r="D343" s="17"/>
      <c r="E343" s="22"/>
    </row>
    <row r="344" spans="1:5" x14ac:dyDescent="0.25">
      <c r="A344" s="180"/>
      <c r="B344" s="13" t="s">
        <v>266</v>
      </c>
      <c r="C344" s="14">
        <v>20</v>
      </c>
      <c r="D344" s="14">
        <v>32</v>
      </c>
      <c r="E344" s="23">
        <v>1</v>
      </c>
    </row>
    <row r="345" spans="1:5" x14ac:dyDescent="0.25">
      <c r="A345" s="178" t="s">
        <v>267</v>
      </c>
      <c r="B345" s="13" t="s">
        <v>268</v>
      </c>
      <c r="C345" s="14">
        <v>1</v>
      </c>
      <c r="D345" s="14">
        <v>0</v>
      </c>
      <c r="E345" s="23">
        <v>0</v>
      </c>
    </row>
    <row r="346" spans="1:5" x14ac:dyDescent="0.25">
      <c r="A346" s="179"/>
      <c r="B346" s="13" t="s">
        <v>269</v>
      </c>
      <c r="C346" s="14">
        <v>1</v>
      </c>
      <c r="D346" s="14">
        <v>5</v>
      </c>
      <c r="E346" s="23">
        <v>0</v>
      </c>
    </row>
    <row r="347" spans="1:5" x14ac:dyDescent="0.25">
      <c r="A347" s="179"/>
      <c r="B347" s="13" t="s">
        <v>270</v>
      </c>
      <c r="C347" s="17"/>
      <c r="D347" s="17"/>
      <c r="E347" s="22"/>
    </row>
    <row r="348" spans="1:5" x14ac:dyDescent="0.25">
      <c r="A348" s="179"/>
      <c r="B348" s="13" t="s">
        <v>271</v>
      </c>
      <c r="C348" s="17"/>
      <c r="D348" s="17"/>
      <c r="E348" s="22"/>
    </row>
    <row r="349" spans="1:5" x14ac:dyDescent="0.25">
      <c r="A349" s="179"/>
      <c r="B349" s="13" t="s">
        <v>272</v>
      </c>
      <c r="C349" s="17"/>
      <c r="D349" s="17"/>
      <c r="E349" s="22"/>
    </row>
    <row r="350" spans="1:5" x14ac:dyDescent="0.25">
      <c r="A350" s="179"/>
      <c r="B350" s="13" t="s">
        <v>273</v>
      </c>
      <c r="C350" s="14">
        <v>5</v>
      </c>
      <c r="D350" s="14">
        <v>5</v>
      </c>
      <c r="E350" s="23">
        <v>0</v>
      </c>
    </row>
    <row r="351" spans="1:5" x14ac:dyDescent="0.25">
      <c r="A351" s="179"/>
      <c r="B351" s="13" t="s">
        <v>274</v>
      </c>
      <c r="C351" s="17"/>
      <c r="D351" s="17"/>
      <c r="E351" s="22"/>
    </row>
    <row r="352" spans="1:5" x14ac:dyDescent="0.25">
      <c r="A352" s="179"/>
      <c r="B352" s="13" t="s">
        <v>275</v>
      </c>
      <c r="C352" s="17"/>
      <c r="D352" s="17"/>
      <c r="E352" s="22"/>
    </row>
    <row r="353" spans="1:5" x14ac:dyDescent="0.25">
      <c r="A353" s="179"/>
      <c r="B353" s="13" t="s">
        <v>276</v>
      </c>
      <c r="C353" s="14">
        <v>4</v>
      </c>
      <c r="D353" s="14">
        <v>9</v>
      </c>
      <c r="E353" s="23">
        <v>0</v>
      </c>
    </row>
    <row r="354" spans="1:5" x14ac:dyDescent="0.25">
      <c r="A354" s="179"/>
      <c r="B354" s="13" t="s">
        <v>277</v>
      </c>
      <c r="C354" s="17"/>
      <c r="D354" s="17"/>
      <c r="E354" s="22"/>
    </row>
    <row r="355" spans="1:5" x14ac:dyDescent="0.25">
      <c r="A355" s="180"/>
      <c r="B355" s="13" t="s">
        <v>278</v>
      </c>
      <c r="C355" s="17"/>
      <c r="D355" s="17"/>
      <c r="E355" s="22"/>
    </row>
    <row r="356" spans="1:5" x14ac:dyDescent="0.25">
      <c r="A356" s="178" t="s">
        <v>279</v>
      </c>
      <c r="B356" s="13" t="s">
        <v>280</v>
      </c>
      <c r="C356" s="14">
        <v>18</v>
      </c>
      <c r="D356" s="14">
        <v>25</v>
      </c>
      <c r="E356" s="23">
        <v>0</v>
      </c>
    </row>
    <row r="357" spans="1:5" x14ac:dyDescent="0.25">
      <c r="A357" s="179"/>
      <c r="B357" s="13" t="s">
        <v>281</v>
      </c>
      <c r="C357" s="17"/>
      <c r="D357" s="17"/>
      <c r="E357" s="22"/>
    </row>
    <row r="358" spans="1:5" x14ac:dyDescent="0.25">
      <c r="A358" s="179"/>
      <c r="B358" s="13" t="s">
        <v>282</v>
      </c>
      <c r="C358" s="14">
        <v>3</v>
      </c>
      <c r="D358" s="14">
        <v>3</v>
      </c>
      <c r="E358" s="23">
        <v>0</v>
      </c>
    </row>
    <row r="359" spans="1:5" x14ac:dyDescent="0.25">
      <c r="A359" s="179"/>
      <c r="B359" s="13" t="s">
        <v>283</v>
      </c>
      <c r="C359" s="14">
        <v>11</v>
      </c>
      <c r="D359" s="14">
        <v>12</v>
      </c>
      <c r="E359" s="23">
        <v>1</v>
      </c>
    </row>
    <row r="360" spans="1:5" x14ac:dyDescent="0.25">
      <c r="A360" s="179"/>
      <c r="B360" s="13" t="s">
        <v>284</v>
      </c>
      <c r="C360" s="17"/>
      <c r="D360" s="17"/>
      <c r="E360" s="22"/>
    </row>
    <row r="361" spans="1:5" x14ac:dyDescent="0.25">
      <c r="A361" s="179"/>
      <c r="B361" s="13" t="s">
        <v>285</v>
      </c>
      <c r="C361" s="17"/>
      <c r="D361" s="17"/>
      <c r="E361" s="22"/>
    </row>
    <row r="362" spans="1:5" x14ac:dyDescent="0.25">
      <c r="A362" s="179"/>
      <c r="B362" s="13" t="s">
        <v>286</v>
      </c>
      <c r="C362" s="17"/>
      <c r="D362" s="17"/>
      <c r="E362" s="22"/>
    </row>
    <row r="363" spans="1:5" x14ac:dyDescent="0.25">
      <c r="A363" s="179"/>
      <c r="B363" s="13" t="s">
        <v>287</v>
      </c>
      <c r="C363" s="17"/>
      <c r="D363" s="17"/>
      <c r="E363" s="22"/>
    </row>
    <row r="364" spans="1:5" x14ac:dyDescent="0.25">
      <c r="A364" s="180"/>
      <c r="B364" s="13" t="s">
        <v>288</v>
      </c>
      <c r="C364" s="17"/>
      <c r="D364" s="17"/>
      <c r="E364" s="22"/>
    </row>
    <row r="365" spans="1:5" x14ac:dyDescent="0.25">
      <c r="A365" s="178" t="s">
        <v>289</v>
      </c>
      <c r="B365" s="13" t="s">
        <v>290</v>
      </c>
      <c r="C365" s="17"/>
      <c r="D365" s="17"/>
      <c r="E365" s="22"/>
    </row>
    <row r="366" spans="1:5" x14ac:dyDescent="0.25">
      <c r="A366" s="179"/>
      <c r="B366" s="13" t="s">
        <v>291</v>
      </c>
      <c r="C366" s="14">
        <v>2</v>
      </c>
      <c r="D366" s="14">
        <v>3</v>
      </c>
      <c r="E366" s="23">
        <v>0</v>
      </c>
    </row>
    <row r="367" spans="1:5" x14ac:dyDescent="0.25">
      <c r="A367" s="179"/>
      <c r="B367" s="13" t="s">
        <v>292</v>
      </c>
      <c r="C367" s="14">
        <v>28</v>
      </c>
      <c r="D367" s="14">
        <v>30</v>
      </c>
      <c r="E367" s="23">
        <v>0</v>
      </c>
    </row>
    <row r="368" spans="1:5" x14ac:dyDescent="0.25">
      <c r="A368" s="179"/>
      <c r="B368" s="13" t="s">
        <v>293</v>
      </c>
      <c r="C368" s="14">
        <v>19</v>
      </c>
      <c r="D368" s="14">
        <v>16</v>
      </c>
      <c r="E368" s="23">
        <v>0</v>
      </c>
    </row>
    <row r="369" spans="1:5" x14ac:dyDescent="0.25">
      <c r="A369" s="179"/>
      <c r="B369" s="13" t="s">
        <v>209</v>
      </c>
      <c r="C369" s="17"/>
      <c r="D369" s="17"/>
      <c r="E369" s="22"/>
    </row>
    <row r="370" spans="1:5" x14ac:dyDescent="0.25">
      <c r="A370" s="179"/>
      <c r="B370" s="13" t="s">
        <v>294</v>
      </c>
      <c r="C370" s="17"/>
      <c r="D370" s="17"/>
      <c r="E370" s="22"/>
    </row>
    <row r="371" spans="1:5" x14ac:dyDescent="0.25">
      <c r="A371" s="179"/>
      <c r="B371" s="13" t="s">
        <v>295</v>
      </c>
      <c r="C371" s="17"/>
      <c r="D371" s="17"/>
      <c r="E371" s="22"/>
    </row>
    <row r="372" spans="1:5" x14ac:dyDescent="0.25">
      <c r="A372" s="179"/>
      <c r="B372" s="13" t="s">
        <v>296</v>
      </c>
      <c r="C372" s="14">
        <v>17</v>
      </c>
      <c r="D372" s="14">
        <v>33</v>
      </c>
      <c r="E372" s="23">
        <v>15</v>
      </c>
    </row>
    <row r="373" spans="1:5" x14ac:dyDescent="0.25">
      <c r="A373" s="179"/>
      <c r="B373" s="13" t="s">
        <v>297</v>
      </c>
      <c r="C373" s="14">
        <v>71</v>
      </c>
      <c r="D373" s="14">
        <v>20</v>
      </c>
      <c r="E373" s="23">
        <v>16</v>
      </c>
    </row>
    <row r="374" spans="1:5" x14ac:dyDescent="0.25">
      <c r="A374" s="179"/>
      <c r="B374" s="13" t="s">
        <v>298</v>
      </c>
      <c r="C374" s="17"/>
      <c r="D374" s="17"/>
      <c r="E374" s="22"/>
    </row>
    <row r="375" spans="1:5" x14ac:dyDescent="0.25">
      <c r="A375" s="179"/>
      <c r="B375" s="13" t="s">
        <v>299</v>
      </c>
      <c r="C375" s="17"/>
      <c r="D375" s="17"/>
      <c r="E375" s="22"/>
    </row>
    <row r="376" spans="1:5" x14ac:dyDescent="0.25">
      <c r="A376" s="179"/>
      <c r="B376" s="13" t="s">
        <v>300</v>
      </c>
      <c r="C376" s="17"/>
      <c r="D376" s="17"/>
      <c r="E376" s="22"/>
    </row>
    <row r="377" spans="1:5" x14ac:dyDescent="0.25">
      <c r="A377" s="180"/>
      <c r="B377" s="13" t="s">
        <v>301</v>
      </c>
      <c r="C377" s="17"/>
      <c r="D377" s="17"/>
      <c r="E377" s="22"/>
    </row>
  </sheetData>
  <sheetProtection algorithmName="SHA-512" hashValue="NMmubvxwe/FxCetYuBEEkOed8NM6C416QrbqsKjMJnqyPVt2ArtSAzxP+YV4x49OBwAi6fYpPQJjM9KaYQcOIw==" saltValue="322gRQNothqM2kdTvUt8VQ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25">
      <c r="A5" s="181" t="s">
        <v>318</v>
      </c>
      <c r="B5" s="182"/>
      <c r="C5" s="25">
        <v>99</v>
      </c>
      <c r="D5" s="25">
        <v>89</v>
      </c>
      <c r="E5" s="26">
        <v>0.112359550561798</v>
      </c>
      <c r="F5" s="25">
        <v>3</v>
      </c>
      <c r="G5" s="25">
        <v>1</v>
      </c>
      <c r="H5" s="25">
        <v>20</v>
      </c>
      <c r="I5" s="25">
        <v>8</v>
      </c>
      <c r="J5" s="25">
        <v>9</v>
      </c>
      <c r="K5" s="25">
        <v>13</v>
      </c>
      <c r="L5" s="25">
        <v>8</v>
      </c>
      <c r="M5" s="25">
        <v>15</v>
      </c>
      <c r="N5" s="25">
        <v>0</v>
      </c>
      <c r="O5" s="25">
        <v>17</v>
      </c>
      <c r="P5" s="27">
        <v>25</v>
      </c>
    </row>
    <row r="6" spans="1:16" x14ac:dyDescent="0.25">
      <c r="A6" s="28" t="s">
        <v>319</v>
      </c>
      <c r="B6" s="28" t="s">
        <v>320</v>
      </c>
      <c r="C6" s="14">
        <v>76</v>
      </c>
      <c r="D6" s="14">
        <v>60</v>
      </c>
      <c r="E6" s="29">
        <v>0.266666666666667</v>
      </c>
      <c r="F6" s="14">
        <v>3</v>
      </c>
      <c r="G6" s="14">
        <v>0</v>
      </c>
      <c r="H6" s="14">
        <v>10</v>
      </c>
      <c r="I6" s="14">
        <v>0</v>
      </c>
      <c r="J6" s="14">
        <v>8</v>
      </c>
      <c r="K6" s="14">
        <v>11</v>
      </c>
      <c r="L6" s="14">
        <v>8</v>
      </c>
      <c r="M6" s="14">
        <v>8</v>
      </c>
      <c r="N6" s="14">
        <v>0</v>
      </c>
      <c r="O6" s="14">
        <v>15</v>
      </c>
      <c r="P6" s="23">
        <v>10</v>
      </c>
    </row>
    <row r="7" spans="1:16" x14ac:dyDescent="0.25">
      <c r="A7" s="28" t="s">
        <v>321</v>
      </c>
      <c r="B7" s="28" t="s">
        <v>322</v>
      </c>
      <c r="C7" s="14">
        <v>4</v>
      </c>
      <c r="D7" s="14">
        <v>10</v>
      </c>
      <c r="E7" s="29">
        <v>-0.6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2</v>
      </c>
      <c r="L7" s="14">
        <v>0</v>
      </c>
      <c r="M7" s="14">
        <v>6</v>
      </c>
      <c r="N7" s="14">
        <v>0</v>
      </c>
      <c r="O7" s="14">
        <v>2</v>
      </c>
      <c r="P7" s="23">
        <v>6</v>
      </c>
    </row>
    <row r="8" spans="1:16" x14ac:dyDescent="0.25">
      <c r="A8" s="28" t="s">
        <v>323</v>
      </c>
      <c r="B8" s="28" t="s">
        <v>324</v>
      </c>
      <c r="C8" s="14">
        <v>19</v>
      </c>
      <c r="D8" s="14">
        <v>16</v>
      </c>
      <c r="E8" s="29">
        <v>0.1875</v>
      </c>
      <c r="F8" s="14">
        <v>0</v>
      </c>
      <c r="G8" s="14">
        <v>1</v>
      </c>
      <c r="H8" s="14">
        <v>10</v>
      </c>
      <c r="I8" s="14">
        <v>8</v>
      </c>
      <c r="J8" s="14">
        <v>0</v>
      </c>
      <c r="K8" s="14">
        <v>0</v>
      </c>
      <c r="L8" s="14">
        <v>0</v>
      </c>
      <c r="M8" s="14">
        <v>1</v>
      </c>
      <c r="N8" s="14">
        <v>0</v>
      </c>
      <c r="O8" s="14">
        <v>0</v>
      </c>
      <c r="P8" s="23">
        <v>9</v>
      </c>
    </row>
    <row r="9" spans="1:16" x14ac:dyDescent="0.25">
      <c r="A9" s="28" t="s">
        <v>325</v>
      </c>
      <c r="B9" s="28" t="s">
        <v>326</v>
      </c>
      <c r="C9" s="14">
        <v>0</v>
      </c>
      <c r="D9" s="14">
        <v>3</v>
      </c>
      <c r="E9" s="29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327</v>
      </c>
      <c r="B10" s="182"/>
      <c r="C10" s="25">
        <v>2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328</v>
      </c>
      <c r="B11" s="28" t="s">
        <v>329</v>
      </c>
      <c r="C11" s="14">
        <v>2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332</v>
      </c>
      <c r="B13" s="182"/>
      <c r="C13" s="25">
        <v>36381</v>
      </c>
      <c r="D13" s="25">
        <v>33207</v>
      </c>
      <c r="E13" s="26">
        <v>9.5582256753094202E-2</v>
      </c>
      <c r="F13" s="25">
        <v>2908</v>
      </c>
      <c r="G13" s="25">
        <v>1154</v>
      </c>
      <c r="H13" s="25">
        <v>1192</v>
      </c>
      <c r="I13" s="25">
        <v>831</v>
      </c>
      <c r="J13" s="25">
        <v>19</v>
      </c>
      <c r="K13" s="25">
        <v>6</v>
      </c>
      <c r="L13" s="25">
        <v>1</v>
      </c>
      <c r="M13" s="25">
        <v>0</v>
      </c>
      <c r="N13" s="25">
        <v>236</v>
      </c>
      <c r="O13" s="25">
        <v>48</v>
      </c>
      <c r="P13" s="27">
        <v>1584</v>
      </c>
    </row>
    <row r="14" spans="1:16" x14ac:dyDescent="0.25">
      <c r="A14" s="28" t="s">
        <v>333</v>
      </c>
      <c r="B14" s="28" t="s">
        <v>334</v>
      </c>
      <c r="C14" s="14">
        <v>31092</v>
      </c>
      <c r="D14" s="14">
        <v>29027</v>
      </c>
      <c r="E14" s="29">
        <v>7.1140662142143499E-2</v>
      </c>
      <c r="F14" s="14">
        <v>264</v>
      </c>
      <c r="G14" s="14">
        <v>256</v>
      </c>
      <c r="H14" s="14">
        <v>561</v>
      </c>
      <c r="I14" s="14">
        <v>503</v>
      </c>
      <c r="J14" s="14">
        <v>6</v>
      </c>
      <c r="K14" s="14">
        <v>5</v>
      </c>
      <c r="L14" s="14">
        <v>0</v>
      </c>
      <c r="M14" s="14">
        <v>0</v>
      </c>
      <c r="N14" s="14">
        <v>4</v>
      </c>
      <c r="O14" s="14">
        <v>13</v>
      </c>
      <c r="P14" s="23">
        <v>844</v>
      </c>
    </row>
    <row r="15" spans="1:16" x14ac:dyDescent="0.25">
      <c r="A15" s="28" t="s">
        <v>335</v>
      </c>
      <c r="B15" s="28" t="s">
        <v>336</v>
      </c>
      <c r="C15" s="14">
        <v>0</v>
      </c>
      <c r="D15" s="14">
        <v>5</v>
      </c>
      <c r="E15" s="29">
        <v>-1</v>
      </c>
      <c r="F15" s="14">
        <v>3</v>
      </c>
      <c r="G15" s="14">
        <v>12</v>
      </c>
      <c r="H15" s="14">
        <v>1</v>
      </c>
      <c r="I15" s="14">
        <v>54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3">
        <v>2</v>
      </c>
    </row>
    <row r="16" spans="1:16" x14ac:dyDescent="0.25">
      <c r="A16" s="28" t="s">
        <v>337</v>
      </c>
      <c r="B16" s="28" t="s">
        <v>338</v>
      </c>
      <c r="C16" s="14">
        <v>1163</v>
      </c>
      <c r="D16" s="14">
        <v>867</v>
      </c>
      <c r="E16" s="29">
        <v>0.341407151095732</v>
      </c>
      <c r="F16" s="14">
        <v>2</v>
      </c>
      <c r="G16" s="14">
        <v>2</v>
      </c>
      <c r="H16" s="14">
        <v>56</v>
      </c>
      <c r="I16" s="14">
        <v>36</v>
      </c>
      <c r="J16" s="14">
        <v>0</v>
      </c>
      <c r="K16" s="14">
        <v>0</v>
      </c>
      <c r="L16" s="14">
        <v>0</v>
      </c>
      <c r="M16" s="14">
        <v>0</v>
      </c>
      <c r="N16" s="14">
        <v>228</v>
      </c>
      <c r="O16" s="14">
        <v>0</v>
      </c>
      <c r="P16" s="23">
        <v>31</v>
      </c>
    </row>
    <row r="17" spans="1:16" ht="33.75" x14ac:dyDescent="0.25">
      <c r="A17" s="28" t="s">
        <v>339</v>
      </c>
      <c r="B17" s="28" t="s">
        <v>340</v>
      </c>
      <c r="C17" s="14">
        <v>4120</v>
      </c>
      <c r="D17" s="14">
        <v>3302</v>
      </c>
      <c r="E17" s="29">
        <v>0.24772864930345201</v>
      </c>
      <c r="F17" s="14">
        <v>2639</v>
      </c>
      <c r="G17" s="14">
        <v>884</v>
      </c>
      <c r="H17" s="14">
        <v>573</v>
      </c>
      <c r="I17" s="14">
        <v>237</v>
      </c>
      <c r="J17" s="14">
        <v>13</v>
      </c>
      <c r="K17" s="14">
        <v>0</v>
      </c>
      <c r="L17" s="14">
        <v>1</v>
      </c>
      <c r="M17" s="14">
        <v>0</v>
      </c>
      <c r="N17" s="14">
        <v>4</v>
      </c>
      <c r="O17" s="14">
        <v>35</v>
      </c>
      <c r="P17" s="23">
        <v>706</v>
      </c>
    </row>
    <row r="18" spans="1:16" x14ac:dyDescent="0.25">
      <c r="A18" s="28" t="s">
        <v>341</v>
      </c>
      <c r="B18" s="28" t="s">
        <v>342</v>
      </c>
      <c r="C18" s="14">
        <v>6</v>
      </c>
      <c r="D18" s="14">
        <v>6</v>
      </c>
      <c r="E18" s="29">
        <v>0</v>
      </c>
      <c r="F18" s="14">
        <v>0</v>
      </c>
      <c r="G18" s="14">
        <v>0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1</v>
      </c>
    </row>
    <row r="19" spans="1:16" x14ac:dyDescent="0.25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345</v>
      </c>
      <c r="B20" s="182"/>
      <c r="C20" s="25">
        <v>6</v>
      </c>
      <c r="D20" s="25">
        <v>8</v>
      </c>
      <c r="E20" s="26">
        <v>-0.25</v>
      </c>
      <c r="F20" s="25">
        <v>0</v>
      </c>
      <c r="G20" s="25">
        <v>0</v>
      </c>
      <c r="H20" s="25">
        <v>0</v>
      </c>
      <c r="I20" s="25">
        <v>1</v>
      </c>
      <c r="J20" s="25">
        <v>0</v>
      </c>
      <c r="K20" s="25">
        <v>0</v>
      </c>
      <c r="L20" s="25">
        <v>0</v>
      </c>
      <c r="M20" s="25">
        <v>0</v>
      </c>
      <c r="N20" s="25">
        <v>1</v>
      </c>
      <c r="O20" s="25">
        <v>0</v>
      </c>
      <c r="P20" s="27">
        <v>0</v>
      </c>
    </row>
    <row r="21" spans="1:16" x14ac:dyDescent="0.25">
      <c r="A21" s="28" t="s">
        <v>346</v>
      </c>
      <c r="B21" s="28" t="s">
        <v>347</v>
      </c>
      <c r="C21" s="14">
        <v>3</v>
      </c>
      <c r="D21" s="14">
        <v>2</v>
      </c>
      <c r="E21" s="29">
        <v>0.5</v>
      </c>
      <c r="F21" s="14">
        <v>0</v>
      </c>
      <c r="G21" s="14">
        <v>0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8" t="s">
        <v>348</v>
      </c>
      <c r="B22" s="28" t="s">
        <v>349</v>
      </c>
      <c r="C22" s="14">
        <v>3</v>
      </c>
      <c r="D22" s="14">
        <v>6</v>
      </c>
      <c r="E22" s="29">
        <v>-0.5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0</v>
      </c>
      <c r="P22" s="23">
        <v>0</v>
      </c>
    </row>
    <row r="23" spans="1:16" x14ac:dyDescent="0.25">
      <c r="A23" s="181" t="s">
        <v>350</v>
      </c>
      <c r="B23" s="182"/>
      <c r="C23" s="25">
        <v>0</v>
      </c>
      <c r="D23" s="25">
        <v>0</v>
      </c>
      <c r="E23" s="26">
        <v>0</v>
      </c>
      <c r="F23" s="25">
        <v>1</v>
      </c>
      <c r="G23" s="25">
        <v>1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1</v>
      </c>
    </row>
    <row r="24" spans="1:16" x14ac:dyDescent="0.25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1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1</v>
      </c>
    </row>
    <row r="30" spans="1:16" x14ac:dyDescent="0.25">
      <c r="A30" s="181" t="s">
        <v>363</v>
      </c>
      <c r="B30" s="182"/>
      <c r="C30" s="25">
        <v>3327</v>
      </c>
      <c r="D30" s="25">
        <v>2070</v>
      </c>
      <c r="E30" s="26">
        <v>0.60724637681159399</v>
      </c>
      <c r="F30" s="25">
        <v>462</v>
      </c>
      <c r="G30" s="25">
        <v>492</v>
      </c>
      <c r="H30" s="25">
        <v>190</v>
      </c>
      <c r="I30" s="25">
        <v>339</v>
      </c>
      <c r="J30" s="25">
        <v>2</v>
      </c>
      <c r="K30" s="25">
        <v>0</v>
      </c>
      <c r="L30" s="25">
        <v>1</v>
      </c>
      <c r="M30" s="25">
        <v>1</v>
      </c>
      <c r="N30" s="25">
        <v>8</v>
      </c>
      <c r="O30" s="25">
        <v>16</v>
      </c>
      <c r="P30" s="27">
        <v>585</v>
      </c>
    </row>
    <row r="31" spans="1:16" x14ac:dyDescent="0.25">
      <c r="A31" s="28" t="s">
        <v>364</v>
      </c>
      <c r="B31" s="28" t="s">
        <v>365</v>
      </c>
      <c r="C31" s="14">
        <v>33</v>
      </c>
      <c r="D31" s="14">
        <v>32</v>
      </c>
      <c r="E31" s="29">
        <v>3.125E-2</v>
      </c>
      <c r="F31" s="14">
        <v>2</v>
      </c>
      <c r="G31" s="14">
        <v>0</v>
      </c>
      <c r="H31" s="14">
        <v>7</v>
      </c>
      <c r="I31" s="14">
        <v>9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2</v>
      </c>
      <c r="P31" s="23">
        <v>3</v>
      </c>
    </row>
    <row r="32" spans="1:16" x14ac:dyDescent="0.25">
      <c r="A32" s="28" t="s">
        <v>366</v>
      </c>
      <c r="B32" s="28" t="s">
        <v>367</v>
      </c>
      <c r="C32" s="14">
        <v>28</v>
      </c>
      <c r="D32" s="14">
        <v>19</v>
      </c>
      <c r="E32" s="29">
        <v>0.47368421052631599</v>
      </c>
      <c r="F32" s="14">
        <v>2</v>
      </c>
      <c r="G32" s="14">
        <v>0</v>
      </c>
      <c r="H32" s="14">
        <v>1</v>
      </c>
      <c r="I32" s="14">
        <v>1</v>
      </c>
      <c r="J32" s="14">
        <v>2</v>
      </c>
      <c r="K32" s="14">
        <v>0</v>
      </c>
      <c r="L32" s="14">
        <v>0</v>
      </c>
      <c r="M32" s="14">
        <v>0</v>
      </c>
      <c r="N32" s="14">
        <v>0</v>
      </c>
      <c r="O32" s="14">
        <v>8</v>
      </c>
      <c r="P32" s="23">
        <v>1</v>
      </c>
    </row>
    <row r="33" spans="1:16" ht="22.5" x14ac:dyDescent="0.25">
      <c r="A33" s="28" t="s">
        <v>368</v>
      </c>
      <c r="B33" s="28" t="s">
        <v>369</v>
      </c>
      <c r="C33" s="14">
        <v>1836</v>
      </c>
      <c r="D33" s="14">
        <v>1107</v>
      </c>
      <c r="E33" s="29">
        <v>0.65853658536585402</v>
      </c>
      <c r="F33" s="14">
        <v>224</v>
      </c>
      <c r="G33" s="14">
        <v>280</v>
      </c>
      <c r="H33" s="14">
        <v>73</v>
      </c>
      <c r="I33" s="14">
        <v>170</v>
      </c>
      <c r="J33" s="14">
        <v>0</v>
      </c>
      <c r="K33" s="14">
        <v>0</v>
      </c>
      <c r="L33" s="14">
        <v>0</v>
      </c>
      <c r="M33" s="14">
        <v>1</v>
      </c>
      <c r="N33" s="14">
        <v>6</v>
      </c>
      <c r="O33" s="14">
        <v>3</v>
      </c>
      <c r="P33" s="23">
        <v>333</v>
      </c>
    </row>
    <row r="34" spans="1:16" x14ac:dyDescent="0.25">
      <c r="A34" s="28" t="s">
        <v>370</v>
      </c>
      <c r="B34" s="28" t="s">
        <v>371</v>
      </c>
      <c r="C34" s="14">
        <v>277</v>
      </c>
      <c r="D34" s="14">
        <v>192</v>
      </c>
      <c r="E34" s="29">
        <v>0.44270833333333298</v>
      </c>
      <c r="F34" s="14">
        <v>22</v>
      </c>
      <c r="G34" s="14">
        <v>20</v>
      </c>
      <c r="H34" s="14">
        <v>11</v>
      </c>
      <c r="I34" s="14">
        <v>6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27</v>
      </c>
    </row>
    <row r="35" spans="1:16" x14ac:dyDescent="0.25">
      <c r="A35" s="28" t="s">
        <v>372</v>
      </c>
      <c r="B35" s="28" t="s">
        <v>373</v>
      </c>
      <c r="C35" s="14">
        <v>657</v>
      </c>
      <c r="D35" s="14">
        <v>445</v>
      </c>
      <c r="E35" s="29">
        <v>0.47640449438202198</v>
      </c>
      <c r="F35" s="14">
        <v>31</v>
      </c>
      <c r="G35" s="14">
        <v>53</v>
      </c>
      <c r="H35" s="14">
        <v>41</v>
      </c>
      <c r="I35" s="14">
        <v>34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3">
        <v>56</v>
      </c>
    </row>
    <row r="36" spans="1:16" ht="22.5" x14ac:dyDescent="0.25">
      <c r="A36" s="28" t="s">
        <v>374</v>
      </c>
      <c r="B36" s="28" t="s">
        <v>375</v>
      </c>
      <c r="C36" s="14">
        <v>157</v>
      </c>
      <c r="D36" s="14">
        <v>88</v>
      </c>
      <c r="E36" s="29">
        <v>0.78409090909090895</v>
      </c>
      <c r="F36" s="14">
        <v>103</v>
      </c>
      <c r="G36" s="14">
        <v>102</v>
      </c>
      <c r="H36" s="14">
        <v>25</v>
      </c>
      <c r="I36" s="14">
        <v>71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23">
        <v>110</v>
      </c>
    </row>
    <row r="37" spans="1:16" ht="22.5" x14ac:dyDescent="0.25">
      <c r="A37" s="28" t="s">
        <v>376</v>
      </c>
      <c r="B37" s="28" t="s">
        <v>377</v>
      </c>
      <c r="C37" s="14">
        <v>87</v>
      </c>
      <c r="D37" s="14">
        <v>39</v>
      </c>
      <c r="E37" s="29">
        <v>1.2307692307692299</v>
      </c>
      <c r="F37" s="14">
        <v>26</v>
      </c>
      <c r="G37" s="14">
        <v>16</v>
      </c>
      <c r="H37" s="14">
        <v>6</v>
      </c>
      <c r="I37" s="14">
        <v>12</v>
      </c>
      <c r="J37" s="14">
        <v>0</v>
      </c>
      <c r="K37" s="14">
        <v>0</v>
      </c>
      <c r="L37" s="14">
        <v>1</v>
      </c>
      <c r="M37" s="14">
        <v>0</v>
      </c>
      <c r="N37" s="14">
        <v>0</v>
      </c>
      <c r="O37" s="14">
        <v>0</v>
      </c>
      <c r="P37" s="23">
        <v>12</v>
      </c>
    </row>
    <row r="38" spans="1:16" ht="22.5" x14ac:dyDescent="0.25">
      <c r="A38" s="28" t="s">
        <v>378</v>
      </c>
      <c r="B38" s="28" t="s">
        <v>379</v>
      </c>
      <c r="C38" s="14">
        <v>75</v>
      </c>
      <c r="D38" s="14">
        <v>35</v>
      </c>
      <c r="E38" s="29">
        <v>1.1428571428571399</v>
      </c>
      <c r="F38" s="14">
        <v>42</v>
      </c>
      <c r="G38" s="14">
        <v>4</v>
      </c>
      <c r="H38" s="14">
        <v>4</v>
      </c>
      <c r="I38" s="14">
        <v>7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23">
        <v>7</v>
      </c>
    </row>
    <row r="39" spans="1:16" ht="33.75" x14ac:dyDescent="0.25">
      <c r="A39" s="28" t="s">
        <v>380</v>
      </c>
      <c r="B39" s="28" t="s">
        <v>381</v>
      </c>
      <c r="C39" s="14">
        <v>1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8" t="s">
        <v>384</v>
      </c>
      <c r="B41" s="28" t="s">
        <v>385</v>
      </c>
      <c r="C41" s="14">
        <v>176</v>
      </c>
      <c r="D41" s="14">
        <v>113</v>
      </c>
      <c r="E41" s="29">
        <v>0.55752212389380496</v>
      </c>
      <c r="F41" s="14">
        <v>10</v>
      </c>
      <c r="G41" s="14">
        <v>17</v>
      </c>
      <c r="H41" s="14">
        <v>22</v>
      </c>
      <c r="I41" s="14">
        <v>29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23">
        <v>36</v>
      </c>
    </row>
    <row r="42" spans="1:16" x14ac:dyDescent="0.25">
      <c r="A42" s="181" t="s">
        <v>386</v>
      </c>
      <c r="B42" s="182"/>
      <c r="C42" s="25">
        <v>999</v>
      </c>
      <c r="D42" s="25">
        <v>1091</v>
      </c>
      <c r="E42" s="26">
        <v>-8.4326306141154897E-2</v>
      </c>
      <c r="F42" s="25">
        <v>719</v>
      </c>
      <c r="G42" s="25">
        <v>89</v>
      </c>
      <c r="H42" s="25">
        <v>171</v>
      </c>
      <c r="I42" s="25">
        <v>63</v>
      </c>
      <c r="J42" s="25">
        <v>1</v>
      </c>
      <c r="K42" s="25">
        <v>0</v>
      </c>
      <c r="L42" s="25">
        <v>1</v>
      </c>
      <c r="M42" s="25">
        <v>0</v>
      </c>
      <c r="N42" s="25">
        <v>4</v>
      </c>
      <c r="O42" s="25">
        <v>12</v>
      </c>
      <c r="P42" s="27">
        <v>97</v>
      </c>
    </row>
    <row r="43" spans="1:16" x14ac:dyDescent="0.25">
      <c r="A43" s="28" t="s">
        <v>387</v>
      </c>
      <c r="B43" s="28" t="s">
        <v>388</v>
      </c>
      <c r="C43" s="14">
        <v>21</v>
      </c>
      <c r="D43" s="14">
        <v>11</v>
      </c>
      <c r="E43" s="29">
        <v>0.90909090909090895</v>
      </c>
      <c r="F43" s="14">
        <v>5</v>
      </c>
      <c r="G43" s="14">
        <v>0</v>
      </c>
      <c r="H43" s="14">
        <v>2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1</v>
      </c>
    </row>
    <row r="44" spans="1:16" ht="22.5" x14ac:dyDescent="0.25">
      <c r="A44" s="28" t="s">
        <v>389</v>
      </c>
      <c r="B44" s="28" t="s">
        <v>390</v>
      </c>
      <c r="C44" s="14">
        <v>942</v>
      </c>
      <c r="D44" s="14">
        <v>1063</v>
      </c>
      <c r="E44" s="29">
        <v>-0.113828786453434</v>
      </c>
      <c r="F44" s="14">
        <v>714</v>
      </c>
      <c r="G44" s="14">
        <v>89</v>
      </c>
      <c r="H44" s="14">
        <v>166</v>
      </c>
      <c r="I44" s="14">
        <v>61</v>
      </c>
      <c r="J44" s="14">
        <v>1</v>
      </c>
      <c r="K44" s="14">
        <v>0</v>
      </c>
      <c r="L44" s="14">
        <v>1</v>
      </c>
      <c r="M44" s="14">
        <v>0</v>
      </c>
      <c r="N44" s="14">
        <v>2</v>
      </c>
      <c r="O44" s="14">
        <v>12</v>
      </c>
      <c r="P44" s="23">
        <v>94</v>
      </c>
    </row>
    <row r="45" spans="1:16" x14ac:dyDescent="0.25">
      <c r="A45" s="28" t="s">
        <v>391</v>
      </c>
      <c r="B45" s="28" t="s">
        <v>392</v>
      </c>
      <c r="C45" s="14">
        <v>4</v>
      </c>
      <c r="D45" s="14">
        <v>1</v>
      </c>
      <c r="E45" s="29">
        <v>3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8" t="s">
        <v>393</v>
      </c>
      <c r="B46" s="28" t="s">
        <v>394</v>
      </c>
      <c r="C46" s="14">
        <v>5</v>
      </c>
      <c r="D46" s="14">
        <v>1</v>
      </c>
      <c r="E46" s="29">
        <v>4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2</v>
      </c>
      <c r="O46" s="14">
        <v>0</v>
      </c>
      <c r="P46" s="23">
        <v>2</v>
      </c>
    </row>
    <row r="47" spans="1:16" ht="22.5" x14ac:dyDescent="0.25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8" t="s">
        <v>397</v>
      </c>
      <c r="B48" s="28" t="s">
        <v>398</v>
      </c>
      <c r="C48" s="14">
        <v>16</v>
      </c>
      <c r="D48" s="14">
        <v>11</v>
      </c>
      <c r="E48" s="29">
        <v>0.45454545454545398</v>
      </c>
      <c r="F48" s="14">
        <v>0</v>
      </c>
      <c r="G48" s="14">
        <v>0</v>
      </c>
      <c r="H48" s="14">
        <v>3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8" t="s">
        <v>399</v>
      </c>
      <c r="B49" s="28" t="s">
        <v>400</v>
      </c>
      <c r="C49" s="14">
        <v>11</v>
      </c>
      <c r="D49" s="14">
        <v>4</v>
      </c>
      <c r="E49" s="29">
        <v>1.75</v>
      </c>
      <c r="F49" s="14">
        <v>0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401</v>
      </c>
      <c r="B50" s="182"/>
      <c r="C50" s="25">
        <v>1131</v>
      </c>
      <c r="D50" s="25">
        <v>821</v>
      </c>
      <c r="E50" s="26">
        <v>0.37758830694275303</v>
      </c>
      <c r="F50" s="25">
        <v>89</v>
      </c>
      <c r="G50" s="25">
        <v>62</v>
      </c>
      <c r="H50" s="25">
        <v>144</v>
      </c>
      <c r="I50" s="25">
        <v>104</v>
      </c>
      <c r="J50" s="25">
        <v>47</v>
      </c>
      <c r="K50" s="25">
        <v>55</v>
      </c>
      <c r="L50" s="25">
        <v>0</v>
      </c>
      <c r="M50" s="25">
        <v>0</v>
      </c>
      <c r="N50" s="25">
        <v>15</v>
      </c>
      <c r="O50" s="25">
        <v>19</v>
      </c>
      <c r="P50" s="27">
        <v>131</v>
      </c>
    </row>
    <row r="51" spans="1:16" x14ac:dyDescent="0.25">
      <c r="A51" s="28" t="s">
        <v>402</v>
      </c>
      <c r="B51" s="28" t="s">
        <v>403</v>
      </c>
      <c r="C51" s="14">
        <v>780</v>
      </c>
      <c r="D51" s="14">
        <v>372</v>
      </c>
      <c r="E51" s="29">
        <v>1.0967741935483899</v>
      </c>
      <c r="F51" s="14">
        <v>67</v>
      </c>
      <c r="G51" s="14">
        <v>41</v>
      </c>
      <c r="H51" s="14">
        <v>59</v>
      </c>
      <c r="I51" s="14">
        <v>27</v>
      </c>
      <c r="J51" s="14">
        <v>22</v>
      </c>
      <c r="K51" s="14">
        <v>16</v>
      </c>
      <c r="L51" s="14">
        <v>0</v>
      </c>
      <c r="M51" s="14">
        <v>0</v>
      </c>
      <c r="N51" s="14">
        <v>1</v>
      </c>
      <c r="O51" s="14">
        <v>14</v>
      </c>
      <c r="P51" s="23">
        <v>35</v>
      </c>
    </row>
    <row r="52" spans="1:16" x14ac:dyDescent="0.25">
      <c r="A52" s="28" t="s">
        <v>404</v>
      </c>
      <c r="B52" s="28" t="s">
        <v>405</v>
      </c>
      <c r="C52" s="14">
        <v>2</v>
      </c>
      <c r="D52" s="14">
        <v>3</v>
      </c>
      <c r="E52" s="29">
        <v>-0.33333333333333298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3</v>
      </c>
      <c r="L52" s="14">
        <v>0</v>
      </c>
      <c r="M52" s="14">
        <v>0</v>
      </c>
      <c r="N52" s="14">
        <v>0</v>
      </c>
      <c r="O52" s="14">
        <v>0</v>
      </c>
      <c r="P52" s="23">
        <v>2</v>
      </c>
    </row>
    <row r="53" spans="1:16" x14ac:dyDescent="0.25">
      <c r="A53" s="28" t="s">
        <v>406</v>
      </c>
      <c r="B53" s="28" t="s">
        <v>407</v>
      </c>
      <c r="C53" s="14">
        <v>131</v>
      </c>
      <c r="D53" s="14">
        <v>259</v>
      </c>
      <c r="E53" s="29">
        <v>-0.494208494208494</v>
      </c>
      <c r="F53" s="14">
        <v>5</v>
      </c>
      <c r="G53" s="14">
        <v>8</v>
      </c>
      <c r="H53" s="14">
        <v>45</v>
      </c>
      <c r="I53" s="14">
        <v>18</v>
      </c>
      <c r="J53" s="14">
        <v>15</v>
      </c>
      <c r="K53" s="14">
        <v>6</v>
      </c>
      <c r="L53" s="14">
        <v>0</v>
      </c>
      <c r="M53" s="14">
        <v>0</v>
      </c>
      <c r="N53" s="14">
        <v>4</v>
      </c>
      <c r="O53" s="14">
        <v>0</v>
      </c>
      <c r="P53" s="23">
        <v>27</v>
      </c>
    </row>
    <row r="54" spans="1:16" ht="22.5" x14ac:dyDescent="0.25">
      <c r="A54" s="28" t="s">
        <v>408</v>
      </c>
      <c r="B54" s="28" t="s">
        <v>409</v>
      </c>
      <c r="C54" s="14">
        <v>5</v>
      </c>
      <c r="D54" s="14">
        <v>15</v>
      </c>
      <c r="E54" s="29">
        <v>-0.66666666666666696</v>
      </c>
      <c r="F54" s="14">
        <v>0</v>
      </c>
      <c r="G54" s="14">
        <v>0</v>
      </c>
      <c r="H54" s="14">
        <v>0</v>
      </c>
      <c r="I54" s="14">
        <v>2</v>
      </c>
      <c r="J54" s="14">
        <v>1</v>
      </c>
      <c r="K54" s="14">
        <v>11</v>
      </c>
      <c r="L54" s="14">
        <v>0</v>
      </c>
      <c r="M54" s="14">
        <v>0</v>
      </c>
      <c r="N54" s="14">
        <v>0</v>
      </c>
      <c r="O54" s="14">
        <v>0</v>
      </c>
      <c r="P54" s="23">
        <v>5</v>
      </c>
    </row>
    <row r="55" spans="1:16" x14ac:dyDescent="0.25">
      <c r="A55" s="28" t="s">
        <v>410</v>
      </c>
      <c r="B55" s="28" t="s">
        <v>411</v>
      </c>
      <c r="C55" s="14">
        <v>2</v>
      </c>
      <c r="D55" s="14">
        <v>3</v>
      </c>
      <c r="E55" s="29">
        <v>-0.33333333333333298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8" t="s">
        <v>412</v>
      </c>
      <c r="B56" s="28" t="s">
        <v>413</v>
      </c>
      <c r="C56" s="14">
        <v>34</v>
      </c>
      <c r="D56" s="14">
        <v>24</v>
      </c>
      <c r="E56" s="29">
        <v>0.41666666666666702</v>
      </c>
      <c r="F56" s="14">
        <v>0</v>
      </c>
      <c r="G56" s="14">
        <v>0</v>
      </c>
      <c r="H56" s="14">
        <v>2</v>
      </c>
      <c r="I56" s="14">
        <v>1</v>
      </c>
      <c r="J56" s="14">
        <v>1</v>
      </c>
      <c r="K56" s="14">
        <v>1</v>
      </c>
      <c r="L56" s="14">
        <v>0</v>
      </c>
      <c r="M56" s="14">
        <v>0</v>
      </c>
      <c r="N56" s="14">
        <v>0</v>
      </c>
      <c r="O56" s="14">
        <v>0</v>
      </c>
      <c r="P56" s="23">
        <v>1</v>
      </c>
    </row>
    <row r="57" spans="1:16" ht="22.5" x14ac:dyDescent="0.25">
      <c r="A57" s="28" t="s">
        <v>414</v>
      </c>
      <c r="B57" s="28" t="s">
        <v>415</v>
      </c>
      <c r="C57" s="14">
        <v>26</v>
      </c>
      <c r="D57" s="14">
        <v>19</v>
      </c>
      <c r="E57" s="29">
        <v>0.36842105263157898</v>
      </c>
      <c r="F57" s="14">
        <v>16</v>
      </c>
      <c r="G57" s="14">
        <v>12</v>
      </c>
      <c r="H57" s="14">
        <v>9</v>
      </c>
      <c r="I57" s="14">
        <v>7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19</v>
      </c>
    </row>
    <row r="58" spans="1:16" ht="22.5" x14ac:dyDescent="0.25">
      <c r="A58" s="28" t="s">
        <v>416</v>
      </c>
      <c r="B58" s="28" t="s">
        <v>417</v>
      </c>
      <c r="C58" s="14">
        <v>5</v>
      </c>
      <c r="D58" s="14">
        <v>3</v>
      </c>
      <c r="E58" s="29">
        <v>0.66666666666666696</v>
      </c>
      <c r="F58" s="14">
        <v>0</v>
      </c>
      <c r="G58" s="14">
        <v>0</v>
      </c>
      <c r="H58" s="14">
        <v>1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  <c r="O58" s="14">
        <v>0</v>
      </c>
      <c r="P58" s="23">
        <v>3</v>
      </c>
    </row>
    <row r="59" spans="1:16" ht="22.5" x14ac:dyDescent="0.25">
      <c r="A59" s="28" t="s">
        <v>418</v>
      </c>
      <c r="B59" s="28" t="s">
        <v>419</v>
      </c>
      <c r="C59" s="14">
        <v>6</v>
      </c>
      <c r="D59" s="14">
        <v>6</v>
      </c>
      <c r="E59" s="29">
        <v>0</v>
      </c>
      <c r="F59" s="14">
        <v>0</v>
      </c>
      <c r="G59" s="14">
        <v>0</v>
      </c>
      <c r="H59" s="14">
        <v>1</v>
      </c>
      <c r="I59" s="14">
        <v>3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6</v>
      </c>
    </row>
    <row r="60" spans="1:16" ht="22.5" x14ac:dyDescent="0.25">
      <c r="A60" s="28" t="s">
        <v>420</v>
      </c>
      <c r="B60" s="28" t="s">
        <v>421</v>
      </c>
      <c r="C60" s="14">
        <v>1</v>
      </c>
      <c r="D60" s="14">
        <v>2</v>
      </c>
      <c r="E60" s="29">
        <v>-0.5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8" t="s">
        <v>422</v>
      </c>
      <c r="B61" s="28" t="s">
        <v>423</v>
      </c>
      <c r="C61" s="14">
        <v>34</v>
      </c>
      <c r="D61" s="14">
        <v>24</v>
      </c>
      <c r="E61" s="29">
        <v>0.41666666666666702</v>
      </c>
      <c r="F61" s="14">
        <v>0</v>
      </c>
      <c r="G61" s="14">
        <v>0</v>
      </c>
      <c r="H61" s="14">
        <v>10</v>
      </c>
      <c r="I61" s="14">
        <v>7</v>
      </c>
      <c r="J61" s="14">
        <v>0</v>
      </c>
      <c r="K61" s="14">
        <v>0</v>
      </c>
      <c r="L61" s="14">
        <v>0</v>
      </c>
      <c r="M61" s="14">
        <v>0</v>
      </c>
      <c r="N61" s="14">
        <v>1</v>
      </c>
      <c r="O61" s="14">
        <v>1</v>
      </c>
      <c r="P61" s="23">
        <v>7</v>
      </c>
    </row>
    <row r="62" spans="1:16" x14ac:dyDescent="0.25">
      <c r="A62" s="28" t="s">
        <v>424</v>
      </c>
      <c r="B62" s="28" t="s">
        <v>425</v>
      </c>
      <c r="C62" s="14">
        <v>17</v>
      </c>
      <c r="D62" s="14">
        <v>12</v>
      </c>
      <c r="E62" s="29">
        <v>0.41666666666666702</v>
      </c>
      <c r="F62" s="14">
        <v>0</v>
      </c>
      <c r="G62" s="14">
        <v>0</v>
      </c>
      <c r="H62" s="14">
        <v>3</v>
      </c>
      <c r="I62" s="14">
        <v>3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4</v>
      </c>
    </row>
    <row r="63" spans="1:16" ht="22.5" x14ac:dyDescent="0.25">
      <c r="A63" s="28" t="s">
        <v>426</v>
      </c>
      <c r="B63" s="28" t="s">
        <v>427</v>
      </c>
      <c r="C63" s="14">
        <v>31</v>
      </c>
      <c r="D63" s="14">
        <v>44</v>
      </c>
      <c r="E63" s="29">
        <v>-0.29545454545454503</v>
      </c>
      <c r="F63" s="14">
        <v>0</v>
      </c>
      <c r="G63" s="14">
        <v>0</v>
      </c>
      <c r="H63" s="14">
        <v>11</v>
      </c>
      <c r="I63" s="14">
        <v>20</v>
      </c>
      <c r="J63" s="14">
        <v>5</v>
      </c>
      <c r="K63" s="14">
        <v>9</v>
      </c>
      <c r="L63" s="14">
        <v>0</v>
      </c>
      <c r="M63" s="14">
        <v>0</v>
      </c>
      <c r="N63" s="14">
        <v>6</v>
      </c>
      <c r="O63" s="14">
        <v>1</v>
      </c>
      <c r="P63" s="23">
        <v>15</v>
      </c>
    </row>
    <row r="64" spans="1:16" ht="22.5" x14ac:dyDescent="0.25">
      <c r="A64" s="28" t="s">
        <v>428</v>
      </c>
      <c r="B64" s="28" t="s">
        <v>429</v>
      </c>
      <c r="C64" s="14">
        <v>36</v>
      </c>
      <c r="D64" s="14">
        <v>17</v>
      </c>
      <c r="E64" s="29">
        <v>1.1176470588235301</v>
      </c>
      <c r="F64" s="14">
        <v>1</v>
      </c>
      <c r="G64" s="14">
        <v>1</v>
      </c>
      <c r="H64" s="14">
        <v>0</v>
      </c>
      <c r="I64" s="14">
        <v>9</v>
      </c>
      <c r="J64" s="14">
        <v>2</v>
      </c>
      <c r="K64" s="14">
        <v>6</v>
      </c>
      <c r="L64" s="14">
        <v>0</v>
      </c>
      <c r="M64" s="14">
        <v>0</v>
      </c>
      <c r="N64" s="14">
        <v>2</v>
      </c>
      <c r="O64" s="14">
        <v>3</v>
      </c>
      <c r="P64" s="23">
        <v>6</v>
      </c>
    </row>
    <row r="65" spans="1:16" ht="33.75" x14ac:dyDescent="0.25">
      <c r="A65" s="28" t="s">
        <v>430</v>
      </c>
      <c r="B65" s="28" t="s">
        <v>431</v>
      </c>
      <c r="C65" s="14">
        <v>11</v>
      </c>
      <c r="D65" s="14">
        <v>7</v>
      </c>
      <c r="E65" s="29">
        <v>0.57142857142857095</v>
      </c>
      <c r="F65" s="14">
        <v>0</v>
      </c>
      <c r="G65" s="14">
        <v>0</v>
      </c>
      <c r="H65" s="14">
        <v>2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8" t="s">
        <v>432</v>
      </c>
      <c r="B66" s="28" t="s">
        <v>433</v>
      </c>
      <c r="C66" s="14">
        <v>0</v>
      </c>
      <c r="D66" s="14">
        <v>2</v>
      </c>
      <c r="E66" s="29">
        <v>-1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1</v>
      </c>
    </row>
    <row r="67" spans="1:16" ht="33.75" x14ac:dyDescent="0.25">
      <c r="A67" s="28" t="s">
        <v>434</v>
      </c>
      <c r="B67" s="28" t="s">
        <v>435</v>
      </c>
      <c r="C67" s="14">
        <v>5</v>
      </c>
      <c r="D67" s="14">
        <v>1</v>
      </c>
      <c r="E67" s="29">
        <v>4</v>
      </c>
      <c r="F67" s="14">
        <v>0</v>
      </c>
      <c r="G67" s="14">
        <v>0</v>
      </c>
      <c r="H67" s="14">
        <v>0</v>
      </c>
      <c r="I67" s="14">
        <v>1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8" t="s">
        <v>436</v>
      </c>
      <c r="B68" s="28" t="s">
        <v>437</v>
      </c>
      <c r="C68" s="14">
        <v>5</v>
      </c>
      <c r="D68" s="14">
        <v>4</v>
      </c>
      <c r="E68" s="29">
        <v>0.25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8" t="s">
        <v>438</v>
      </c>
      <c r="B69" s="28" t="s">
        <v>439</v>
      </c>
      <c r="C69" s="14">
        <v>0</v>
      </c>
      <c r="D69" s="14">
        <v>2</v>
      </c>
      <c r="E69" s="29">
        <v>-1</v>
      </c>
      <c r="F69" s="14">
        <v>0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8" t="s">
        <v>442</v>
      </c>
      <c r="B71" s="28" t="s">
        <v>443</v>
      </c>
      <c r="C71" s="14">
        <v>0</v>
      </c>
      <c r="D71" s="14">
        <v>2</v>
      </c>
      <c r="E71" s="29">
        <v>-1</v>
      </c>
      <c r="F71" s="14">
        <v>0</v>
      </c>
      <c r="G71" s="14">
        <v>0</v>
      </c>
      <c r="H71" s="14">
        <v>0</v>
      </c>
      <c r="I71" s="14">
        <v>2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444</v>
      </c>
      <c r="B72" s="182"/>
      <c r="C72" s="25">
        <v>4</v>
      </c>
      <c r="D72" s="25">
        <v>12</v>
      </c>
      <c r="E72" s="26">
        <v>-0.66666666666666696</v>
      </c>
      <c r="F72" s="25">
        <v>1</v>
      </c>
      <c r="G72" s="25">
        <v>1</v>
      </c>
      <c r="H72" s="25">
        <v>1</v>
      </c>
      <c r="I72" s="25">
        <v>1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2</v>
      </c>
    </row>
    <row r="73" spans="1:16" x14ac:dyDescent="0.25">
      <c r="A73" s="28" t="s">
        <v>445</v>
      </c>
      <c r="B73" s="28" t="s">
        <v>446</v>
      </c>
      <c r="C73" s="14">
        <v>4</v>
      </c>
      <c r="D73" s="14">
        <v>12</v>
      </c>
      <c r="E73" s="29">
        <v>-0.66666666666666696</v>
      </c>
      <c r="F73" s="14">
        <v>1</v>
      </c>
      <c r="G73" s="14">
        <v>1</v>
      </c>
      <c r="H73" s="14">
        <v>1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2</v>
      </c>
    </row>
    <row r="74" spans="1:16" x14ac:dyDescent="0.25">
      <c r="A74" s="181" t="s">
        <v>447</v>
      </c>
      <c r="B74" s="182"/>
      <c r="C74" s="25">
        <v>150</v>
      </c>
      <c r="D74" s="25">
        <v>129</v>
      </c>
      <c r="E74" s="26">
        <v>0.162790697674419</v>
      </c>
      <c r="F74" s="25">
        <v>14</v>
      </c>
      <c r="G74" s="25">
        <v>4</v>
      </c>
      <c r="H74" s="25">
        <v>15</v>
      </c>
      <c r="I74" s="25">
        <v>19</v>
      </c>
      <c r="J74" s="25">
        <v>0</v>
      </c>
      <c r="K74" s="25">
        <v>0</v>
      </c>
      <c r="L74" s="25">
        <v>2</v>
      </c>
      <c r="M74" s="25">
        <v>2</v>
      </c>
      <c r="N74" s="25">
        <v>2</v>
      </c>
      <c r="O74" s="25">
        <v>0</v>
      </c>
      <c r="P74" s="27">
        <v>12</v>
      </c>
    </row>
    <row r="75" spans="1:16" x14ac:dyDescent="0.25">
      <c r="A75" s="28" t="s">
        <v>448</v>
      </c>
      <c r="B75" s="28" t="s">
        <v>449</v>
      </c>
      <c r="C75" s="14">
        <v>34</v>
      </c>
      <c r="D75" s="14">
        <v>30</v>
      </c>
      <c r="E75" s="29">
        <v>0.133333333333333</v>
      </c>
      <c r="F75" s="14">
        <v>1</v>
      </c>
      <c r="G75" s="14">
        <v>1</v>
      </c>
      <c r="H75" s="14">
        <v>5</v>
      </c>
      <c r="I75" s="14">
        <v>13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4</v>
      </c>
    </row>
    <row r="76" spans="1:16" ht="33.75" x14ac:dyDescent="0.25">
      <c r="A76" s="28" t="s">
        <v>450</v>
      </c>
      <c r="B76" s="28" t="s">
        <v>451</v>
      </c>
      <c r="C76" s="14">
        <v>1</v>
      </c>
      <c r="D76" s="14">
        <v>1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3">
        <v>0</v>
      </c>
    </row>
    <row r="77" spans="1:16" x14ac:dyDescent="0.25">
      <c r="A77" s="28" t="s">
        <v>452</v>
      </c>
      <c r="B77" s="28" t="s">
        <v>453</v>
      </c>
      <c r="C77" s="14">
        <v>80</v>
      </c>
      <c r="D77" s="14">
        <v>60</v>
      </c>
      <c r="E77" s="29">
        <v>0.33333333333333298</v>
      </c>
      <c r="F77" s="14">
        <v>12</v>
      </c>
      <c r="G77" s="14">
        <v>0</v>
      </c>
      <c r="H77" s="14">
        <v>2</v>
      </c>
      <c r="I77" s="14">
        <v>0</v>
      </c>
      <c r="J77" s="14">
        <v>0</v>
      </c>
      <c r="K77" s="14">
        <v>0</v>
      </c>
      <c r="L77" s="14">
        <v>2</v>
      </c>
      <c r="M77" s="14">
        <v>2</v>
      </c>
      <c r="N77" s="14">
        <v>0</v>
      </c>
      <c r="O77" s="14">
        <v>0</v>
      </c>
      <c r="P77" s="23">
        <v>1</v>
      </c>
    </row>
    <row r="78" spans="1:16" x14ac:dyDescent="0.25">
      <c r="A78" s="28" t="s">
        <v>454</v>
      </c>
      <c r="B78" s="28" t="s">
        <v>455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8" t="s">
        <v>456</v>
      </c>
      <c r="B79" s="28" t="s">
        <v>457</v>
      </c>
      <c r="C79" s="14">
        <v>28</v>
      </c>
      <c r="D79" s="14">
        <v>36</v>
      </c>
      <c r="E79" s="29">
        <v>-0.22222222222222199</v>
      </c>
      <c r="F79" s="14">
        <v>1</v>
      </c>
      <c r="G79" s="14">
        <v>2</v>
      </c>
      <c r="H79" s="14">
        <v>8</v>
      </c>
      <c r="I79" s="14">
        <v>4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6</v>
      </c>
    </row>
    <row r="80" spans="1:16" ht="33.75" x14ac:dyDescent="0.25">
      <c r="A80" s="28" t="s">
        <v>458</v>
      </c>
      <c r="B80" s="28" t="s">
        <v>459</v>
      </c>
      <c r="C80" s="14">
        <v>2</v>
      </c>
      <c r="D80" s="14">
        <v>1</v>
      </c>
      <c r="E80" s="29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8" t="s">
        <v>460</v>
      </c>
      <c r="B81" s="28" t="s">
        <v>461</v>
      </c>
      <c r="C81" s="14">
        <v>5</v>
      </c>
      <c r="D81" s="14">
        <v>1</v>
      </c>
      <c r="E81" s="29">
        <v>4</v>
      </c>
      <c r="F81" s="14">
        <v>0</v>
      </c>
      <c r="G81" s="14">
        <v>1</v>
      </c>
      <c r="H81" s="14">
        <v>0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1</v>
      </c>
      <c r="O81" s="14">
        <v>0</v>
      </c>
      <c r="P81" s="23">
        <v>1</v>
      </c>
    </row>
    <row r="82" spans="1:16" x14ac:dyDescent="0.25">
      <c r="A82" s="181" t="s">
        <v>462</v>
      </c>
      <c r="B82" s="182"/>
      <c r="C82" s="25">
        <v>188</v>
      </c>
      <c r="D82" s="25">
        <v>139</v>
      </c>
      <c r="E82" s="26">
        <v>0.35251798561151099</v>
      </c>
      <c r="F82" s="25">
        <v>2</v>
      </c>
      <c r="G82" s="25">
        <v>12</v>
      </c>
      <c r="H82" s="25">
        <v>8</v>
      </c>
      <c r="I82" s="25">
        <v>20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28</v>
      </c>
    </row>
    <row r="83" spans="1:16" x14ac:dyDescent="0.25">
      <c r="A83" s="28" t="s">
        <v>463</v>
      </c>
      <c r="B83" s="28" t="s">
        <v>464</v>
      </c>
      <c r="C83" s="14">
        <v>53</v>
      </c>
      <c r="D83" s="14">
        <v>51</v>
      </c>
      <c r="E83" s="29">
        <v>3.9215686274509803E-2</v>
      </c>
      <c r="F83" s="14">
        <v>0</v>
      </c>
      <c r="G83" s="14">
        <v>1</v>
      </c>
      <c r="H83" s="14">
        <v>4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1</v>
      </c>
    </row>
    <row r="84" spans="1:16" x14ac:dyDescent="0.25">
      <c r="A84" s="28" t="s">
        <v>465</v>
      </c>
      <c r="B84" s="28" t="s">
        <v>466</v>
      </c>
      <c r="C84" s="14">
        <v>135</v>
      </c>
      <c r="D84" s="14">
        <v>88</v>
      </c>
      <c r="E84" s="29">
        <v>0.53409090909090895</v>
      </c>
      <c r="F84" s="14">
        <v>2</v>
      </c>
      <c r="G84" s="14">
        <v>11</v>
      </c>
      <c r="H84" s="14">
        <v>4</v>
      </c>
      <c r="I84" s="14">
        <v>18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27</v>
      </c>
    </row>
    <row r="85" spans="1:16" x14ac:dyDescent="0.25">
      <c r="A85" s="181" t="s">
        <v>467</v>
      </c>
      <c r="B85" s="182"/>
      <c r="C85" s="25">
        <v>995</v>
      </c>
      <c r="D85" s="25">
        <v>924</v>
      </c>
      <c r="E85" s="26">
        <v>7.6839826839826805E-2</v>
      </c>
      <c r="F85" s="25">
        <v>17</v>
      </c>
      <c r="G85" s="25">
        <v>17</v>
      </c>
      <c r="H85" s="25">
        <v>369</v>
      </c>
      <c r="I85" s="25">
        <v>261</v>
      </c>
      <c r="J85" s="25">
        <v>0</v>
      </c>
      <c r="K85" s="25">
        <v>0</v>
      </c>
      <c r="L85" s="25">
        <v>0</v>
      </c>
      <c r="M85" s="25">
        <v>0</v>
      </c>
      <c r="N85" s="25">
        <v>2</v>
      </c>
      <c r="O85" s="25">
        <v>0</v>
      </c>
      <c r="P85" s="27">
        <v>195</v>
      </c>
    </row>
    <row r="86" spans="1:16" x14ac:dyDescent="0.25">
      <c r="A86" s="28" t="s">
        <v>468</v>
      </c>
      <c r="B86" s="28" t="s">
        <v>469</v>
      </c>
      <c r="C86" s="14">
        <v>1</v>
      </c>
      <c r="D86" s="14">
        <v>1</v>
      </c>
      <c r="E86" s="29">
        <v>0</v>
      </c>
      <c r="F86" s="14">
        <v>0</v>
      </c>
      <c r="G86" s="14">
        <v>0</v>
      </c>
      <c r="H86" s="14">
        <v>1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1</v>
      </c>
    </row>
    <row r="87" spans="1:16" x14ac:dyDescent="0.25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2.5" x14ac:dyDescent="0.25">
      <c r="A88" s="28" t="s">
        <v>472</v>
      </c>
      <c r="B88" s="28" t="s">
        <v>473</v>
      </c>
      <c r="C88" s="14">
        <v>1</v>
      </c>
      <c r="D88" s="14">
        <v>1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8" t="s">
        <v>474</v>
      </c>
      <c r="B89" s="28" t="s">
        <v>475</v>
      </c>
      <c r="C89" s="14">
        <v>39</v>
      </c>
      <c r="D89" s="14">
        <v>17</v>
      </c>
      <c r="E89" s="29">
        <v>1.29411764705882</v>
      </c>
      <c r="F89" s="14">
        <v>0</v>
      </c>
      <c r="G89" s="14">
        <v>3</v>
      </c>
      <c r="H89" s="14">
        <v>1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1</v>
      </c>
    </row>
    <row r="90" spans="1:16" ht="22.5" x14ac:dyDescent="0.25">
      <c r="A90" s="28" t="s">
        <v>476</v>
      </c>
      <c r="B90" s="28" t="s">
        <v>477</v>
      </c>
      <c r="C90" s="14">
        <v>3</v>
      </c>
      <c r="D90" s="14">
        <v>1</v>
      </c>
      <c r="E90" s="29">
        <v>2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8" t="s">
        <v>478</v>
      </c>
      <c r="B91" s="28" t="s">
        <v>479</v>
      </c>
      <c r="C91" s="14">
        <v>49</v>
      </c>
      <c r="D91" s="14">
        <v>49</v>
      </c>
      <c r="E91" s="29">
        <v>0</v>
      </c>
      <c r="F91" s="14">
        <v>2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8" t="s">
        <v>480</v>
      </c>
      <c r="B92" s="28" t="s">
        <v>481</v>
      </c>
      <c r="C92" s="14">
        <v>128</v>
      </c>
      <c r="D92" s="14">
        <v>136</v>
      </c>
      <c r="E92" s="29">
        <v>-5.8823529411764698E-2</v>
      </c>
      <c r="F92" s="14">
        <v>3</v>
      </c>
      <c r="G92" s="14">
        <v>4</v>
      </c>
      <c r="H92" s="14">
        <v>63</v>
      </c>
      <c r="I92" s="14">
        <v>102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88</v>
      </c>
    </row>
    <row r="93" spans="1:16" x14ac:dyDescent="0.25">
      <c r="A93" s="28" t="s">
        <v>482</v>
      </c>
      <c r="B93" s="28" t="s">
        <v>483</v>
      </c>
      <c r="C93" s="14">
        <v>74</v>
      </c>
      <c r="D93" s="14">
        <v>66</v>
      </c>
      <c r="E93" s="29">
        <v>0.12121212121212099</v>
      </c>
      <c r="F93" s="14">
        <v>8</v>
      </c>
      <c r="G93" s="14">
        <v>7</v>
      </c>
      <c r="H93" s="14">
        <v>9</v>
      </c>
      <c r="I93" s="14">
        <v>4</v>
      </c>
      <c r="J93" s="14">
        <v>0</v>
      </c>
      <c r="K93" s="14">
        <v>0</v>
      </c>
      <c r="L93" s="14">
        <v>0</v>
      </c>
      <c r="M93" s="14">
        <v>0</v>
      </c>
      <c r="N93" s="14">
        <v>2</v>
      </c>
      <c r="O93" s="14">
        <v>0</v>
      </c>
      <c r="P93" s="23">
        <v>6</v>
      </c>
    </row>
    <row r="94" spans="1:16" x14ac:dyDescent="0.25">
      <c r="A94" s="28" t="s">
        <v>484</v>
      </c>
      <c r="B94" s="28" t="s">
        <v>485</v>
      </c>
      <c r="C94" s="14">
        <v>696</v>
      </c>
      <c r="D94" s="14">
        <v>643</v>
      </c>
      <c r="E94" s="29">
        <v>8.2426127527216203E-2</v>
      </c>
      <c r="F94" s="14">
        <v>2</v>
      </c>
      <c r="G94" s="14">
        <v>1</v>
      </c>
      <c r="H94" s="14">
        <v>294</v>
      </c>
      <c r="I94" s="14">
        <v>154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99</v>
      </c>
    </row>
    <row r="95" spans="1:16" ht="22.5" x14ac:dyDescent="0.25">
      <c r="A95" s="28" t="s">
        <v>486</v>
      </c>
      <c r="B95" s="28" t="s">
        <v>487</v>
      </c>
      <c r="C95" s="14">
        <v>4</v>
      </c>
      <c r="D95" s="14">
        <v>9</v>
      </c>
      <c r="E95" s="29">
        <v>-0.55555555555555503</v>
      </c>
      <c r="F95" s="14">
        <v>2</v>
      </c>
      <c r="G95" s="14">
        <v>2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8" t="s">
        <v>488</v>
      </c>
      <c r="B96" s="28" t="s">
        <v>489</v>
      </c>
      <c r="C96" s="14">
        <v>0</v>
      </c>
      <c r="D96" s="14">
        <v>1</v>
      </c>
      <c r="E96" s="29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490</v>
      </c>
      <c r="B97" s="182"/>
      <c r="C97" s="25">
        <v>15366</v>
      </c>
      <c r="D97" s="25">
        <v>10621</v>
      </c>
      <c r="E97" s="26">
        <v>0.446756425948592</v>
      </c>
      <c r="F97" s="25">
        <v>1221</v>
      </c>
      <c r="G97" s="25">
        <v>999</v>
      </c>
      <c r="H97" s="25">
        <v>2816</v>
      </c>
      <c r="I97" s="25">
        <v>2025</v>
      </c>
      <c r="J97" s="25">
        <v>3</v>
      </c>
      <c r="K97" s="25">
        <v>3</v>
      </c>
      <c r="L97" s="25">
        <v>1</v>
      </c>
      <c r="M97" s="25">
        <v>2</v>
      </c>
      <c r="N97" s="25">
        <v>17</v>
      </c>
      <c r="O97" s="25">
        <v>197</v>
      </c>
      <c r="P97" s="27">
        <v>1975</v>
      </c>
    </row>
    <row r="98" spans="1:16" x14ac:dyDescent="0.25">
      <c r="A98" s="28" t="s">
        <v>491</v>
      </c>
      <c r="B98" s="28" t="s">
        <v>492</v>
      </c>
      <c r="C98" s="14">
        <v>2491</v>
      </c>
      <c r="D98" s="14">
        <v>1710</v>
      </c>
      <c r="E98" s="29">
        <v>0.45672514619882998</v>
      </c>
      <c r="F98" s="14">
        <v>479</v>
      </c>
      <c r="G98" s="14">
        <v>369</v>
      </c>
      <c r="H98" s="14">
        <v>484</v>
      </c>
      <c r="I98" s="14">
        <v>334</v>
      </c>
      <c r="J98" s="14">
        <v>1</v>
      </c>
      <c r="K98" s="14">
        <v>0</v>
      </c>
      <c r="L98" s="14">
        <v>0</v>
      </c>
      <c r="M98" s="14">
        <v>1</v>
      </c>
      <c r="N98" s="14">
        <v>0</v>
      </c>
      <c r="O98" s="14">
        <v>3</v>
      </c>
      <c r="P98" s="23">
        <v>432</v>
      </c>
    </row>
    <row r="99" spans="1:16" x14ac:dyDescent="0.25">
      <c r="A99" s="28" t="s">
        <v>493</v>
      </c>
      <c r="B99" s="28" t="s">
        <v>494</v>
      </c>
      <c r="C99" s="14">
        <v>1397</v>
      </c>
      <c r="D99" s="14">
        <v>1134</v>
      </c>
      <c r="E99" s="29">
        <v>0.23192239858906499</v>
      </c>
      <c r="F99" s="14">
        <v>244</v>
      </c>
      <c r="G99" s="14">
        <v>192</v>
      </c>
      <c r="H99" s="14">
        <v>609</v>
      </c>
      <c r="I99" s="14">
        <v>221</v>
      </c>
      <c r="J99" s="14">
        <v>2</v>
      </c>
      <c r="K99" s="14">
        <v>1</v>
      </c>
      <c r="L99" s="14">
        <v>0</v>
      </c>
      <c r="M99" s="14">
        <v>0</v>
      </c>
      <c r="N99" s="14">
        <v>0</v>
      </c>
      <c r="O99" s="14">
        <v>53</v>
      </c>
      <c r="P99" s="23">
        <v>351</v>
      </c>
    </row>
    <row r="100" spans="1:16" ht="33.75" x14ac:dyDescent="0.25">
      <c r="A100" s="28" t="s">
        <v>495</v>
      </c>
      <c r="B100" s="28" t="s">
        <v>496</v>
      </c>
      <c r="C100" s="14">
        <v>156</v>
      </c>
      <c r="D100" s="14">
        <v>117</v>
      </c>
      <c r="E100" s="29">
        <v>0.33333333333333298</v>
      </c>
      <c r="F100" s="14">
        <v>44</v>
      </c>
      <c r="G100" s="14">
        <v>68</v>
      </c>
      <c r="H100" s="14">
        <v>100</v>
      </c>
      <c r="I100" s="14">
        <v>235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15</v>
      </c>
      <c r="P100" s="23">
        <v>155</v>
      </c>
    </row>
    <row r="101" spans="1:16" ht="22.5" x14ac:dyDescent="0.25">
      <c r="A101" s="28" t="s">
        <v>497</v>
      </c>
      <c r="B101" s="28" t="s">
        <v>498</v>
      </c>
      <c r="C101" s="14">
        <v>1203</v>
      </c>
      <c r="D101" s="14">
        <v>910</v>
      </c>
      <c r="E101" s="29">
        <v>0.321978021978022</v>
      </c>
      <c r="F101" s="14">
        <v>206</v>
      </c>
      <c r="G101" s="14">
        <v>173</v>
      </c>
      <c r="H101" s="14">
        <v>282</v>
      </c>
      <c r="I101" s="14">
        <v>235</v>
      </c>
      <c r="J101" s="14">
        <v>0</v>
      </c>
      <c r="K101" s="14">
        <v>0</v>
      </c>
      <c r="L101" s="14">
        <v>0</v>
      </c>
      <c r="M101" s="14">
        <v>1</v>
      </c>
      <c r="N101" s="14">
        <v>0</v>
      </c>
      <c r="O101" s="14">
        <v>111</v>
      </c>
      <c r="P101" s="23">
        <v>228</v>
      </c>
    </row>
    <row r="102" spans="1:16" x14ac:dyDescent="0.25">
      <c r="A102" s="28" t="s">
        <v>499</v>
      </c>
      <c r="B102" s="28" t="s">
        <v>500</v>
      </c>
      <c r="C102" s="14">
        <v>91</v>
      </c>
      <c r="D102" s="14">
        <v>51</v>
      </c>
      <c r="E102" s="29">
        <v>0.78431372549019596</v>
      </c>
      <c r="F102" s="14">
        <v>2</v>
      </c>
      <c r="G102" s="14">
        <v>2</v>
      </c>
      <c r="H102" s="14">
        <v>4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5</v>
      </c>
    </row>
    <row r="103" spans="1:16" ht="22.5" x14ac:dyDescent="0.25">
      <c r="A103" s="28" t="s">
        <v>501</v>
      </c>
      <c r="B103" s="28" t="s">
        <v>502</v>
      </c>
      <c r="C103" s="14">
        <v>251</v>
      </c>
      <c r="D103" s="14">
        <v>288</v>
      </c>
      <c r="E103" s="29">
        <v>-0.12847222222222199</v>
      </c>
      <c r="F103" s="14">
        <v>22</v>
      </c>
      <c r="G103" s="14">
        <v>20</v>
      </c>
      <c r="H103" s="14">
        <v>25</v>
      </c>
      <c r="I103" s="14">
        <v>20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27</v>
      </c>
    </row>
    <row r="104" spans="1:16" x14ac:dyDescent="0.25">
      <c r="A104" s="28" t="s">
        <v>503</v>
      </c>
      <c r="B104" s="28" t="s">
        <v>504</v>
      </c>
      <c r="C104" s="14">
        <v>452</v>
      </c>
      <c r="D104" s="14">
        <v>374</v>
      </c>
      <c r="E104" s="29">
        <v>0.20855614973261999</v>
      </c>
      <c r="F104" s="14">
        <v>5</v>
      </c>
      <c r="G104" s="14">
        <v>2</v>
      </c>
      <c r="H104" s="14">
        <v>15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11</v>
      </c>
    </row>
    <row r="105" spans="1:16" x14ac:dyDescent="0.25">
      <c r="A105" s="28" t="s">
        <v>505</v>
      </c>
      <c r="B105" s="28" t="s">
        <v>506</v>
      </c>
      <c r="C105" s="14">
        <v>3821</v>
      </c>
      <c r="D105" s="14">
        <v>3061</v>
      </c>
      <c r="E105" s="29">
        <v>0.24828487422411</v>
      </c>
      <c r="F105" s="14">
        <v>40</v>
      </c>
      <c r="G105" s="14">
        <v>39</v>
      </c>
      <c r="H105" s="14">
        <v>723</v>
      </c>
      <c r="I105" s="14">
        <v>525</v>
      </c>
      <c r="J105" s="14">
        <v>0</v>
      </c>
      <c r="K105" s="14">
        <v>1</v>
      </c>
      <c r="L105" s="14">
        <v>0</v>
      </c>
      <c r="M105" s="14">
        <v>0</v>
      </c>
      <c r="N105" s="14">
        <v>7</v>
      </c>
      <c r="O105" s="14">
        <v>15</v>
      </c>
      <c r="P105" s="23">
        <v>264</v>
      </c>
    </row>
    <row r="106" spans="1:16" ht="22.5" x14ac:dyDescent="0.25">
      <c r="A106" s="28" t="s">
        <v>507</v>
      </c>
      <c r="B106" s="28" t="s">
        <v>508</v>
      </c>
      <c r="C106" s="14">
        <v>3342</v>
      </c>
      <c r="D106" s="14">
        <v>1444</v>
      </c>
      <c r="E106" s="29">
        <v>1.31440443213296</v>
      </c>
      <c r="F106" s="14">
        <v>29</v>
      </c>
      <c r="G106" s="14">
        <v>15</v>
      </c>
      <c r="H106" s="14">
        <v>187</v>
      </c>
      <c r="I106" s="14">
        <v>130</v>
      </c>
      <c r="J106" s="14">
        <v>0</v>
      </c>
      <c r="K106" s="14">
        <v>0</v>
      </c>
      <c r="L106" s="14">
        <v>1</v>
      </c>
      <c r="M106" s="14">
        <v>0</v>
      </c>
      <c r="N106" s="14">
        <v>3</v>
      </c>
      <c r="O106" s="14">
        <v>0</v>
      </c>
      <c r="P106" s="23">
        <v>93</v>
      </c>
    </row>
    <row r="107" spans="1:16" ht="22.5" x14ac:dyDescent="0.25">
      <c r="A107" s="28" t="s">
        <v>509</v>
      </c>
      <c r="B107" s="28" t="s">
        <v>510</v>
      </c>
      <c r="C107" s="14">
        <v>56</v>
      </c>
      <c r="D107" s="14">
        <v>40</v>
      </c>
      <c r="E107" s="29">
        <v>0.4</v>
      </c>
      <c r="F107" s="14">
        <v>0</v>
      </c>
      <c r="G107" s="14">
        <v>0</v>
      </c>
      <c r="H107" s="14">
        <v>9</v>
      </c>
      <c r="I107" s="14">
        <v>12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36</v>
      </c>
    </row>
    <row r="108" spans="1:16" x14ac:dyDescent="0.25">
      <c r="A108" s="28" t="s">
        <v>511</v>
      </c>
      <c r="B108" s="28" t="s">
        <v>512</v>
      </c>
      <c r="C108" s="14">
        <v>17</v>
      </c>
      <c r="D108" s="14">
        <v>7</v>
      </c>
      <c r="E108" s="29">
        <v>1.4285714285714299</v>
      </c>
      <c r="F108" s="14">
        <v>0</v>
      </c>
      <c r="G108" s="14">
        <v>0</v>
      </c>
      <c r="H108" s="14">
        <v>5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1</v>
      </c>
    </row>
    <row r="109" spans="1:16" x14ac:dyDescent="0.25">
      <c r="A109" s="28" t="s">
        <v>513</v>
      </c>
      <c r="B109" s="28" t="s">
        <v>514</v>
      </c>
      <c r="C109" s="14">
        <v>18</v>
      </c>
      <c r="D109" s="14">
        <v>13</v>
      </c>
      <c r="E109" s="29">
        <v>0.38461538461538503</v>
      </c>
      <c r="F109" s="14">
        <v>0</v>
      </c>
      <c r="G109" s="14">
        <v>0</v>
      </c>
      <c r="H109" s="14">
        <v>6</v>
      </c>
      <c r="I109" s="14">
        <v>5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2</v>
      </c>
    </row>
    <row r="110" spans="1:16" ht="22.5" x14ac:dyDescent="0.25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2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8" t="s">
        <v>517</v>
      </c>
      <c r="B111" s="28" t="s">
        <v>518</v>
      </c>
      <c r="C111" s="14">
        <v>1779</v>
      </c>
      <c r="D111" s="14">
        <v>1253</v>
      </c>
      <c r="E111" s="29">
        <v>0.41979249800478802</v>
      </c>
      <c r="F111" s="14">
        <v>135</v>
      </c>
      <c r="G111" s="14">
        <v>105</v>
      </c>
      <c r="H111" s="14">
        <v>259</v>
      </c>
      <c r="I111" s="14">
        <v>185</v>
      </c>
      <c r="J111" s="14">
        <v>0</v>
      </c>
      <c r="K111" s="14">
        <v>0</v>
      </c>
      <c r="L111" s="14">
        <v>0</v>
      </c>
      <c r="M111" s="14">
        <v>0</v>
      </c>
      <c r="N111" s="14">
        <v>3</v>
      </c>
      <c r="O111" s="14">
        <v>0</v>
      </c>
      <c r="P111" s="23">
        <v>204</v>
      </c>
    </row>
    <row r="112" spans="1:16" ht="22.5" x14ac:dyDescent="0.25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8" t="s">
        <v>521</v>
      </c>
      <c r="B113" s="28" t="s">
        <v>522</v>
      </c>
      <c r="C113" s="14">
        <v>1</v>
      </c>
      <c r="D113" s="14">
        <v>2</v>
      </c>
      <c r="E113" s="29">
        <v>-0.5</v>
      </c>
      <c r="F113" s="14">
        <v>0</v>
      </c>
      <c r="G113" s="14">
        <v>0</v>
      </c>
      <c r="H113" s="14">
        <v>1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1</v>
      </c>
    </row>
    <row r="114" spans="1:16" x14ac:dyDescent="0.25">
      <c r="A114" s="28" t="s">
        <v>523</v>
      </c>
      <c r="B114" s="28" t="s">
        <v>524</v>
      </c>
      <c r="C114" s="14">
        <v>6</v>
      </c>
      <c r="D114" s="14">
        <v>9</v>
      </c>
      <c r="E114" s="29">
        <v>-0.33333333333333298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8" t="s">
        <v>525</v>
      </c>
      <c r="B115" s="28" t="s">
        <v>526</v>
      </c>
      <c r="C115" s="14">
        <v>14</v>
      </c>
      <c r="D115" s="14">
        <v>14</v>
      </c>
      <c r="E115" s="29">
        <v>0</v>
      </c>
      <c r="F115" s="14">
        <v>0</v>
      </c>
      <c r="G115" s="14">
        <v>0</v>
      </c>
      <c r="H115" s="14">
        <v>4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2</v>
      </c>
    </row>
    <row r="116" spans="1:16" ht="22.5" x14ac:dyDescent="0.25">
      <c r="A116" s="28" t="s">
        <v>527</v>
      </c>
      <c r="B116" s="28" t="s">
        <v>528</v>
      </c>
      <c r="C116" s="14">
        <v>77</v>
      </c>
      <c r="D116" s="14">
        <v>29</v>
      </c>
      <c r="E116" s="29">
        <v>1.6551724137931001</v>
      </c>
      <c r="F116" s="14">
        <v>0</v>
      </c>
      <c r="G116" s="14">
        <v>0</v>
      </c>
      <c r="H116" s="14">
        <v>5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4</v>
      </c>
    </row>
    <row r="117" spans="1:16" ht="22.5" x14ac:dyDescent="0.25">
      <c r="A117" s="28" t="s">
        <v>529</v>
      </c>
      <c r="B117" s="28" t="s">
        <v>530</v>
      </c>
      <c r="C117" s="14">
        <v>1</v>
      </c>
      <c r="D117" s="14">
        <v>3</v>
      </c>
      <c r="E117" s="29">
        <v>-0.66666666666666696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8" t="s">
        <v>531</v>
      </c>
      <c r="B118" s="28" t="s">
        <v>532</v>
      </c>
      <c r="C118" s="14">
        <v>0</v>
      </c>
      <c r="D118" s="14">
        <v>2</v>
      </c>
      <c r="E118" s="29">
        <v>-1</v>
      </c>
      <c r="F118" s="14">
        <v>0</v>
      </c>
      <c r="G118" s="14">
        <v>0</v>
      </c>
      <c r="H118" s="14">
        <v>2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2</v>
      </c>
    </row>
    <row r="119" spans="1:16" ht="22.5" x14ac:dyDescent="0.25">
      <c r="A119" s="28" t="s">
        <v>533</v>
      </c>
      <c r="B119" s="28" t="s">
        <v>534</v>
      </c>
      <c r="C119" s="14">
        <v>6</v>
      </c>
      <c r="D119" s="14">
        <v>2</v>
      </c>
      <c r="E119" s="29">
        <v>2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8" t="s">
        <v>535</v>
      </c>
      <c r="B120" s="28" t="s">
        <v>536</v>
      </c>
      <c r="C120" s="14">
        <v>10</v>
      </c>
      <c r="D120" s="14">
        <v>5</v>
      </c>
      <c r="E120" s="29">
        <v>1</v>
      </c>
      <c r="F120" s="14">
        <v>0</v>
      </c>
      <c r="G120" s="14">
        <v>0</v>
      </c>
      <c r="H120" s="14">
        <v>4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1</v>
      </c>
    </row>
    <row r="121" spans="1:16" ht="22.5" x14ac:dyDescent="0.25">
      <c r="A121" s="28" t="s">
        <v>537</v>
      </c>
      <c r="B121" s="28" t="s">
        <v>538</v>
      </c>
      <c r="C121" s="14">
        <v>57</v>
      </c>
      <c r="D121" s="14">
        <v>64</v>
      </c>
      <c r="E121" s="29">
        <v>-0.109375</v>
      </c>
      <c r="F121" s="14">
        <v>13</v>
      </c>
      <c r="G121" s="14">
        <v>13</v>
      </c>
      <c r="H121" s="14">
        <v>32</v>
      </c>
      <c r="I121" s="14">
        <v>51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65</v>
      </c>
    </row>
    <row r="122" spans="1:16" x14ac:dyDescent="0.25">
      <c r="A122" s="28" t="s">
        <v>539</v>
      </c>
      <c r="B122" s="28" t="s">
        <v>540</v>
      </c>
      <c r="C122" s="14">
        <v>25</v>
      </c>
      <c r="D122" s="14">
        <v>19</v>
      </c>
      <c r="E122" s="29">
        <v>0.31578947368421101</v>
      </c>
      <c r="F122" s="14">
        <v>0</v>
      </c>
      <c r="G122" s="14">
        <v>0</v>
      </c>
      <c r="H122" s="14">
        <v>10</v>
      </c>
      <c r="I122" s="14">
        <v>15</v>
      </c>
      <c r="J122" s="14">
        <v>0</v>
      </c>
      <c r="K122" s="14">
        <v>1</v>
      </c>
      <c r="L122" s="14">
        <v>0</v>
      </c>
      <c r="M122" s="14">
        <v>0</v>
      </c>
      <c r="N122" s="14">
        <v>2</v>
      </c>
      <c r="O122" s="14">
        <v>0</v>
      </c>
      <c r="P122" s="23">
        <v>4</v>
      </c>
    </row>
    <row r="123" spans="1:16" x14ac:dyDescent="0.25">
      <c r="A123" s="28" t="s">
        <v>541</v>
      </c>
      <c r="B123" s="28" t="s">
        <v>542</v>
      </c>
      <c r="C123" s="14">
        <v>2</v>
      </c>
      <c r="D123" s="14">
        <v>2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8" t="s">
        <v>547</v>
      </c>
      <c r="B126" s="28" t="s">
        <v>548</v>
      </c>
      <c r="C126" s="14">
        <v>30</v>
      </c>
      <c r="D126" s="14">
        <v>20</v>
      </c>
      <c r="E126" s="29">
        <v>0.5</v>
      </c>
      <c r="F126" s="14">
        <v>0</v>
      </c>
      <c r="G126" s="14">
        <v>0</v>
      </c>
      <c r="H126" s="14">
        <v>7</v>
      </c>
      <c r="I126" s="14">
        <v>7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3">
        <v>1</v>
      </c>
    </row>
    <row r="127" spans="1:16" ht="22.5" x14ac:dyDescent="0.25">
      <c r="A127" s="28" t="s">
        <v>549</v>
      </c>
      <c r="B127" s="28" t="s">
        <v>550</v>
      </c>
      <c r="C127" s="14">
        <v>0</v>
      </c>
      <c r="D127" s="14">
        <v>5</v>
      </c>
      <c r="E127" s="29">
        <v>-1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1</v>
      </c>
    </row>
    <row r="128" spans="1:16" ht="22.5" x14ac:dyDescent="0.25">
      <c r="A128" s="28" t="s">
        <v>551</v>
      </c>
      <c r="B128" s="28" t="s">
        <v>552</v>
      </c>
      <c r="C128" s="14">
        <v>57</v>
      </c>
      <c r="D128" s="14">
        <v>42</v>
      </c>
      <c r="E128" s="29">
        <v>0.35714285714285698</v>
      </c>
      <c r="F128" s="14">
        <v>2</v>
      </c>
      <c r="G128" s="14">
        <v>1</v>
      </c>
      <c r="H128" s="14">
        <v>39</v>
      </c>
      <c r="I128" s="14">
        <v>32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73</v>
      </c>
    </row>
    <row r="129" spans="1:16" ht="22.5" x14ac:dyDescent="0.25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2.5" x14ac:dyDescent="0.25">
      <c r="A130" s="28" t="s">
        <v>555</v>
      </c>
      <c r="B130" s="28" t="s">
        <v>556</v>
      </c>
      <c r="C130" s="14">
        <v>6</v>
      </c>
      <c r="D130" s="14">
        <v>1</v>
      </c>
      <c r="E130" s="29">
        <v>5</v>
      </c>
      <c r="F130" s="14">
        <v>0</v>
      </c>
      <c r="G130" s="14">
        <v>0</v>
      </c>
      <c r="H130" s="14">
        <v>2</v>
      </c>
      <c r="I130" s="14">
        <v>2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12</v>
      </c>
    </row>
    <row r="131" spans="1:16" x14ac:dyDescent="0.25">
      <c r="A131" s="181" t="s">
        <v>557</v>
      </c>
      <c r="B131" s="182"/>
      <c r="C131" s="25">
        <v>36</v>
      </c>
      <c r="D131" s="25">
        <v>21</v>
      </c>
      <c r="E131" s="26">
        <v>0.71428571428571397</v>
      </c>
      <c r="F131" s="25">
        <v>1</v>
      </c>
      <c r="G131" s="25">
        <v>0</v>
      </c>
      <c r="H131" s="25">
        <v>24</v>
      </c>
      <c r="I131" s="25">
        <v>21</v>
      </c>
      <c r="J131" s="25">
        <v>0</v>
      </c>
      <c r="K131" s="25">
        <v>0</v>
      </c>
      <c r="L131" s="25">
        <v>0</v>
      </c>
      <c r="M131" s="25">
        <v>0</v>
      </c>
      <c r="N131" s="25">
        <v>8</v>
      </c>
      <c r="O131" s="25">
        <v>0</v>
      </c>
      <c r="P131" s="27">
        <v>10</v>
      </c>
    </row>
    <row r="132" spans="1:16" x14ac:dyDescent="0.25">
      <c r="A132" s="28" t="s">
        <v>558</v>
      </c>
      <c r="B132" s="28" t="s">
        <v>559</v>
      </c>
      <c r="C132" s="14">
        <v>10</v>
      </c>
      <c r="D132" s="14">
        <v>11</v>
      </c>
      <c r="E132" s="29">
        <v>-9.0909090909090898E-2</v>
      </c>
      <c r="F132" s="14">
        <v>0</v>
      </c>
      <c r="G132" s="14">
        <v>0</v>
      </c>
      <c r="H132" s="14">
        <v>13</v>
      </c>
      <c r="I132" s="14">
        <v>9</v>
      </c>
      <c r="J132" s="14">
        <v>0</v>
      </c>
      <c r="K132" s="14">
        <v>0</v>
      </c>
      <c r="L132" s="14">
        <v>0</v>
      </c>
      <c r="M132" s="14">
        <v>0</v>
      </c>
      <c r="N132" s="14">
        <v>6</v>
      </c>
      <c r="O132" s="14">
        <v>0</v>
      </c>
      <c r="P132" s="23">
        <v>3</v>
      </c>
    </row>
    <row r="133" spans="1:16" x14ac:dyDescent="0.25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8" t="s">
        <v>562</v>
      </c>
      <c r="B134" s="28" t="s">
        <v>563</v>
      </c>
      <c r="C134" s="14">
        <v>22</v>
      </c>
      <c r="D134" s="14">
        <v>9</v>
      </c>
      <c r="E134" s="29">
        <v>1.44444444444444</v>
      </c>
      <c r="F134" s="14">
        <v>0</v>
      </c>
      <c r="G134" s="14">
        <v>0</v>
      </c>
      <c r="H134" s="14">
        <v>11</v>
      </c>
      <c r="I134" s="14">
        <v>11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6</v>
      </c>
    </row>
    <row r="135" spans="1:16" x14ac:dyDescent="0.25">
      <c r="A135" s="28" t="s">
        <v>564</v>
      </c>
      <c r="B135" s="28" t="s">
        <v>565</v>
      </c>
      <c r="C135" s="14">
        <v>4</v>
      </c>
      <c r="D135" s="14">
        <v>0</v>
      </c>
      <c r="E135" s="29">
        <v>0</v>
      </c>
      <c r="F135" s="14">
        <v>1</v>
      </c>
      <c r="G135" s="14">
        <v>0</v>
      </c>
      <c r="H135" s="14">
        <v>0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3">
        <v>1</v>
      </c>
    </row>
    <row r="136" spans="1:16" x14ac:dyDescent="0.25">
      <c r="A136" s="28" t="s">
        <v>566</v>
      </c>
      <c r="B136" s="28" t="s">
        <v>567</v>
      </c>
      <c r="C136" s="14">
        <v>0</v>
      </c>
      <c r="D136" s="14">
        <v>1</v>
      </c>
      <c r="E136" s="29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568</v>
      </c>
      <c r="B137" s="182"/>
      <c r="C137" s="25">
        <v>18</v>
      </c>
      <c r="D137" s="25">
        <v>11</v>
      </c>
      <c r="E137" s="26">
        <v>0.63636363636363602</v>
      </c>
      <c r="F137" s="25">
        <v>0</v>
      </c>
      <c r="G137" s="25">
        <v>1</v>
      </c>
      <c r="H137" s="25">
        <v>2</v>
      </c>
      <c r="I137" s="25">
        <v>25</v>
      </c>
      <c r="J137" s="25">
        <v>0</v>
      </c>
      <c r="K137" s="25">
        <v>0</v>
      </c>
      <c r="L137" s="25">
        <v>0</v>
      </c>
      <c r="M137" s="25">
        <v>0</v>
      </c>
      <c r="N137" s="25">
        <v>3</v>
      </c>
      <c r="O137" s="25">
        <v>0</v>
      </c>
      <c r="P137" s="27">
        <v>8</v>
      </c>
    </row>
    <row r="138" spans="1:16" ht="22.5" x14ac:dyDescent="0.25">
      <c r="A138" s="28" t="s">
        <v>569</v>
      </c>
      <c r="B138" s="28" t="s">
        <v>570</v>
      </c>
      <c r="C138" s="14">
        <v>9</v>
      </c>
      <c r="D138" s="14">
        <v>5</v>
      </c>
      <c r="E138" s="29">
        <v>0.8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25">
      <c r="A139" s="28" t="s">
        <v>571</v>
      </c>
      <c r="B139" s="28" t="s">
        <v>572</v>
      </c>
      <c r="C139" s="14">
        <v>4</v>
      </c>
      <c r="D139" s="14">
        <v>2</v>
      </c>
      <c r="E139" s="29">
        <v>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8" t="s">
        <v>573</v>
      </c>
      <c r="B140" s="28" t="s">
        <v>574</v>
      </c>
      <c r="C140" s="14">
        <v>0</v>
      </c>
      <c r="D140" s="14">
        <v>1</v>
      </c>
      <c r="E140" s="29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8" t="s">
        <v>577</v>
      </c>
      <c r="B142" s="28" t="s">
        <v>578</v>
      </c>
      <c r="C142" s="14">
        <v>5</v>
      </c>
      <c r="D142" s="14">
        <v>2</v>
      </c>
      <c r="E142" s="29">
        <v>1.5</v>
      </c>
      <c r="F142" s="14">
        <v>0</v>
      </c>
      <c r="G142" s="14">
        <v>1</v>
      </c>
      <c r="H142" s="14">
        <v>1</v>
      </c>
      <c r="I142" s="14">
        <v>23</v>
      </c>
      <c r="J142" s="14">
        <v>0</v>
      </c>
      <c r="K142" s="14">
        <v>0</v>
      </c>
      <c r="L142" s="14">
        <v>0</v>
      </c>
      <c r="M142" s="14">
        <v>0</v>
      </c>
      <c r="N142" s="14">
        <v>2</v>
      </c>
      <c r="O142" s="14">
        <v>0</v>
      </c>
      <c r="P142" s="23">
        <v>1</v>
      </c>
    </row>
    <row r="143" spans="1:16" ht="22.5" x14ac:dyDescent="0.25">
      <c r="A143" s="28" t="s">
        <v>579</v>
      </c>
      <c r="B143" s="28" t="s">
        <v>580</v>
      </c>
      <c r="C143" s="14">
        <v>0</v>
      </c>
      <c r="D143" s="14">
        <v>1</v>
      </c>
      <c r="E143" s="29">
        <v>-1</v>
      </c>
      <c r="F143" s="14">
        <v>0</v>
      </c>
      <c r="G143" s="14">
        <v>0</v>
      </c>
      <c r="H143" s="14">
        <v>0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1</v>
      </c>
      <c r="O143" s="14">
        <v>0</v>
      </c>
      <c r="P143" s="23">
        <v>7</v>
      </c>
    </row>
    <row r="144" spans="1:16" x14ac:dyDescent="0.25">
      <c r="A144" s="181" t="s">
        <v>581</v>
      </c>
      <c r="B144" s="182"/>
      <c r="C144" s="25">
        <v>57</v>
      </c>
      <c r="D144" s="25">
        <v>54</v>
      </c>
      <c r="E144" s="26">
        <v>5.5555555555555601E-2</v>
      </c>
      <c r="F144" s="25">
        <v>6</v>
      </c>
      <c r="G144" s="25">
        <v>5</v>
      </c>
      <c r="H144" s="25">
        <v>12</v>
      </c>
      <c r="I144" s="25">
        <v>10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4</v>
      </c>
      <c r="P144" s="27">
        <v>10</v>
      </c>
    </row>
    <row r="145" spans="1:16" ht="22.5" x14ac:dyDescent="0.25">
      <c r="A145" s="28" t="s">
        <v>582</v>
      </c>
      <c r="B145" s="28" t="s">
        <v>583</v>
      </c>
      <c r="C145" s="14">
        <v>46</v>
      </c>
      <c r="D145" s="14">
        <v>26</v>
      </c>
      <c r="E145" s="29">
        <v>0.76923076923076905</v>
      </c>
      <c r="F145" s="14">
        <v>4</v>
      </c>
      <c r="G145" s="14">
        <v>1</v>
      </c>
      <c r="H145" s="14">
        <v>6</v>
      </c>
      <c r="I145" s="14">
        <v>4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1</v>
      </c>
      <c r="P145" s="23">
        <v>2</v>
      </c>
    </row>
    <row r="146" spans="1:16" ht="22.5" x14ac:dyDescent="0.25">
      <c r="A146" s="28" t="s">
        <v>584</v>
      </c>
      <c r="B146" s="28" t="s">
        <v>585</v>
      </c>
      <c r="C146" s="14">
        <v>11</v>
      </c>
      <c r="D146" s="14">
        <v>28</v>
      </c>
      <c r="E146" s="29">
        <v>-0.60714285714285698</v>
      </c>
      <c r="F146" s="14">
        <v>2</v>
      </c>
      <c r="G146" s="14">
        <v>4</v>
      </c>
      <c r="H146" s="14">
        <v>6</v>
      </c>
      <c r="I146" s="14">
        <v>6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3</v>
      </c>
      <c r="P146" s="23">
        <v>8</v>
      </c>
    </row>
    <row r="147" spans="1:16" x14ac:dyDescent="0.25">
      <c r="A147" s="181" t="s">
        <v>586</v>
      </c>
      <c r="B147" s="182"/>
      <c r="C147" s="25">
        <v>171</v>
      </c>
      <c r="D147" s="25">
        <v>184</v>
      </c>
      <c r="E147" s="26">
        <v>-7.0652173913043501E-2</v>
      </c>
      <c r="F147" s="25">
        <v>5</v>
      </c>
      <c r="G147" s="25">
        <v>4</v>
      </c>
      <c r="H147" s="25">
        <v>107</v>
      </c>
      <c r="I147" s="25">
        <v>49</v>
      </c>
      <c r="J147" s="25">
        <v>0</v>
      </c>
      <c r="K147" s="25">
        <v>0</v>
      </c>
      <c r="L147" s="25">
        <v>0</v>
      </c>
      <c r="M147" s="25">
        <v>0</v>
      </c>
      <c r="N147" s="25">
        <v>144</v>
      </c>
      <c r="O147" s="25">
        <v>0</v>
      </c>
      <c r="P147" s="27">
        <v>43</v>
      </c>
    </row>
    <row r="148" spans="1:16" ht="22.5" x14ac:dyDescent="0.25">
      <c r="A148" s="28" t="s">
        <v>587</v>
      </c>
      <c r="B148" s="28" t="s">
        <v>588</v>
      </c>
      <c r="C148" s="14">
        <v>57</v>
      </c>
      <c r="D148" s="14">
        <v>79</v>
      </c>
      <c r="E148" s="29">
        <v>-0.278481012658228</v>
      </c>
      <c r="F148" s="14">
        <v>0</v>
      </c>
      <c r="G148" s="14">
        <v>0</v>
      </c>
      <c r="H148" s="14">
        <v>61</v>
      </c>
      <c r="I148" s="14">
        <v>28</v>
      </c>
      <c r="J148" s="14">
        <v>0</v>
      </c>
      <c r="K148" s="14">
        <v>0</v>
      </c>
      <c r="L148" s="14">
        <v>0</v>
      </c>
      <c r="M148" s="14">
        <v>0</v>
      </c>
      <c r="N148" s="14">
        <v>77</v>
      </c>
      <c r="O148" s="14">
        <v>0</v>
      </c>
      <c r="P148" s="23">
        <v>20</v>
      </c>
    </row>
    <row r="149" spans="1:16" x14ac:dyDescent="0.25">
      <c r="A149" s="28" t="s">
        <v>589</v>
      </c>
      <c r="B149" s="28" t="s">
        <v>590</v>
      </c>
      <c r="C149" s="14">
        <v>38</v>
      </c>
      <c r="D149" s="14">
        <v>15</v>
      </c>
      <c r="E149" s="29">
        <v>1.5333333333333301</v>
      </c>
      <c r="F149" s="14">
        <v>0</v>
      </c>
      <c r="G149" s="14">
        <v>0</v>
      </c>
      <c r="H149" s="14">
        <v>6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4</v>
      </c>
      <c r="O149" s="14">
        <v>0</v>
      </c>
      <c r="P149" s="23">
        <v>0</v>
      </c>
    </row>
    <row r="150" spans="1:16" ht="22.5" x14ac:dyDescent="0.25">
      <c r="A150" s="28" t="s">
        <v>591</v>
      </c>
      <c r="B150" s="28" t="s">
        <v>592</v>
      </c>
      <c r="C150" s="14">
        <v>1</v>
      </c>
      <c r="D150" s="14">
        <v>1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2.5" x14ac:dyDescent="0.25">
      <c r="A151" s="28" t="s">
        <v>593</v>
      </c>
      <c r="B151" s="28" t="s">
        <v>594</v>
      </c>
      <c r="C151" s="14">
        <v>8</v>
      </c>
      <c r="D151" s="14">
        <v>9</v>
      </c>
      <c r="E151" s="29">
        <v>-0.11111111111111099</v>
      </c>
      <c r="F151" s="14">
        <v>0</v>
      </c>
      <c r="G151" s="14">
        <v>0</v>
      </c>
      <c r="H151" s="14">
        <v>0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9</v>
      </c>
      <c r="O151" s="14">
        <v>0</v>
      </c>
      <c r="P151" s="23">
        <v>0</v>
      </c>
    </row>
    <row r="152" spans="1:16" ht="33.75" x14ac:dyDescent="0.25">
      <c r="A152" s="28" t="s">
        <v>595</v>
      </c>
      <c r="B152" s="28" t="s">
        <v>596</v>
      </c>
      <c r="C152" s="14">
        <v>2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3">
        <v>0</v>
      </c>
    </row>
    <row r="153" spans="1:16" x14ac:dyDescent="0.25">
      <c r="A153" s="28" t="s">
        <v>597</v>
      </c>
      <c r="B153" s="28" t="s">
        <v>598</v>
      </c>
      <c r="C153" s="14">
        <v>1</v>
      </c>
      <c r="D153" s="14">
        <v>2</v>
      </c>
      <c r="E153" s="29">
        <v>-0.5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2</v>
      </c>
      <c r="O153" s="14">
        <v>0</v>
      </c>
      <c r="P153" s="23">
        <v>0</v>
      </c>
    </row>
    <row r="154" spans="1:16" x14ac:dyDescent="0.25">
      <c r="A154" s="28" t="s">
        <v>599</v>
      </c>
      <c r="B154" s="28" t="s">
        <v>600</v>
      </c>
      <c r="C154" s="14">
        <v>17</v>
      </c>
      <c r="D154" s="14">
        <v>43</v>
      </c>
      <c r="E154" s="29">
        <v>-0.60465116279069797</v>
      </c>
      <c r="F154" s="14">
        <v>3</v>
      </c>
      <c r="G154" s="14">
        <v>1</v>
      </c>
      <c r="H154" s="14">
        <v>25</v>
      </c>
      <c r="I154" s="14">
        <v>16</v>
      </c>
      <c r="J154" s="14">
        <v>0</v>
      </c>
      <c r="K154" s="14">
        <v>0</v>
      </c>
      <c r="L154" s="14">
        <v>0</v>
      </c>
      <c r="M154" s="14">
        <v>0</v>
      </c>
      <c r="N154" s="14">
        <v>22</v>
      </c>
      <c r="O154" s="14">
        <v>0</v>
      </c>
      <c r="P154" s="23">
        <v>16</v>
      </c>
    </row>
    <row r="155" spans="1:16" ht="22.5" x14ac:dyDescent="0.25">
      <c r="A155" s="28" t="s">
        <v>601</v>
      </c>
      <c r="B155" s="28" t="s">
        <v>602</v>
      </c>
      <c r="C155" s="14">
        <v>47</v>
      </c>
      <c r="D155" s="14">
        <v>35</v>
      </c>
      <c r="E155" s="29">
        <v>0.34285714285714303</v>
      </c>
      <c r="F155" s="14">
        <v>2</v>
      </c>
      <c r="G155" s="14">
        <v>3</v>
      </c>
      <c r="H155" s="14">
        <v>13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29</v>
      </c>
      <c r="O155" s="14">
        <v>0</v>
      </c>
      <c r="P155" s="23">
        <v>7</v>
      </c>
    </row>
    <row r="156" spans="1:16" x14ac:dyDescent="0.25">
      <c r="A156" s="181" t="s">
        <v>603</v>
      </c>
      <c r="B156" s="182"/>
      <c r="C156" s="25">
        <v>69</v>
      </c>
      <c r="D156" s="25">
        <v>63</v>
      </c>
      <c r="E156" s="26">
        <v>9.5238095238095205E-2</v>
      </c>
      <c r="F156" s="25">
        <v>1</v>
      </c>
      <c r="G156" s="25">
        <v>0</v>
      </c>
      <c r="H156" s="25">
        <v>11</v>
      </c>
      <c r="I156" s="25">
        <v>5</v>
      </c>
      <c r="J156" s="25">
        <v>3</v>
      </c>
      <c r="K156" s="25">
        <v>1</v>
      </c>
      <c r="L156" s="25">
        <v>0</v>
      </c>
      <c r="M156" s="25">
        <v>0</v>
      </c>
      <c r="N156" s="25">
        <v>3</v>
      </c>
      <c r="O156" s="25">
        <v>0</v>
      </c>
      <c r="P156" s="27">
        <v>8</v>
      </c>
    </row>
    <row r="157" spans="1:16" ht="22.5" x14ac:dyDescent="0.25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8" t="s">
        <v>612</v>
      </c>
      <c r="B161" s="28" t="s">
        <v>613</v>
      </c>
      <c r="C161" s="14">
        <v>8</v>
      </c>
      <c r="D161" s="14">
        <v>11</v>
      </c>
      <c r="E161" s="29">
        <v>-0.27272727272727298</v>
      </c>
      <c r="F161" s="14">
        <v>0</v>
      </c>
      <c r="G161" s="14">
        <v>0</v>
      </c>
      <c r="H161" s="14">
        <v>2</v>
      </c>
      <c r="I161" s="14">
        <v>0</v>
      </c>
      <c r="J161" s="14">
        <v>3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3">
        <v>4</v>
      </c>
    </row>
    <row r="162" spans="1:16" x14ac:dyDescent="0.25">
      <c r="A162" s="28" t="s">
        <v>614</v>
      </c>
      <c r="B162" s="28" t="s">
        <v>615</v>
      </c>
      <c r="C162" s="14">
        <v>30</v>
      </c>
      <c r="D162" s="14">
        <v>28</v>
      </c>
      <c r="E162" s="29">
        <v>7.1428571428571397E-2</v>
      </c>
      <c r="F162" s="14">
        <v>0</v>
      </c>
      <c r="G162" s="14">
        <v>0</v>
      </c>
      <c r="H162" s="14">
        <v>6</v>
      </c>
      <c r="I162" s="14">
        <v>5</v>
      </c>
      <c r="J162" s="14">
        <v>0</v>
      </c>
      <c r="K162" s="14">
        <v>0</v>
      </c>
      <c r="L162" s="14">
        <v>0</v>
      </c>
      <c r="M162" s="14">
        <v>0</v>
      </c>
      <c r="N162" s="14">
        <v>3</v>
      </c>
      <c r="O162" s="14">
        <v>0</v>
      </c>
      <c r="P162" s="23">
        <v>1</v>
      </c>
    </row>
    <row r="163" spans="1:16" ht="22.5" x14ac:dyDescent="0.25">
      <c r="A163" s="28" t="s">
        <v>616</v>
      </c>
      <c r="B163" s="28" t="s">
        <v>617</v>
      </c>
      <c r="C163" s="14">
        <v>1</v>
      </c>
      <c r="D163" s="14">
        <v>3</v>
      </c>
      <c r="E163" s="29">
        <v>-0.66666666666666696</v>
      </c>
      <c r="F163" s="14">
        <v>1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8" t="s">
        <v>618</v>
      </c>
      <c r="B164" s="28" t="s">
        <v>619</v>
      </c>
      <c r="C164" s="14">
        <v>8</v>
      </c>
      <c r="D164" s="14">
        <v>7</v>
      </c>
      <c r="E164" s="29">
        <v>0.14285714285714299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1</v>
      </c>
    </row>
    <row r="165" spans="1:16" x14ac:dyDescent="0.25">
      <c r="A165" s="28" t="s">
        <v>620</v>
      </c>
      <c r="B165" s="28" t="s">
        <v>621</v>
      </c>
      <c r="C165" s="14">
        <v>22</v>
      </c>
      <c r="D165" s="14">
        <v>14</v>
      </c>
      <c r="E165" s="29">
        <v>0.57142857142857095</v>
      </c>
      <c r="F165" s="14">
        <v>0</v>
      </c>
      <c r="G165" s="14">
        <v>0</v>
      </c>
      <c r="H165" s="14">
        <v>3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2</v>
      </c>
    </row>
    <row r="166" spans="1:16" x14ac:dyDescent="0.25">
      <c r="A166" s="181" t="s">
        <v>622</v>
      </c>
      <c r="B166" s="182"/>
      <c r="C166" s="25">
        <v>1349</v>
      </c>
      <c r="D166" s="25">
        <v>1256</v>
      </c>
      <c r="E166" s="26">
        <v>7.4044585987261102E-2</v>
      </c>
      <c r="F166" s="25">
        <v>32</v>
      </c>
      <c r="G166" s="25">
        <v>25</v>
      </c>
      <c r="H166" s="25">
        <v>751</v>
      </c>
      <c r="I166" s="25">
        <v>657</v>
      </c>
      <c r="J166" s="25">
        <v>7</v>
      </c>
      <c r="K166" s="25">
        <v>9</v>
      </c>
      <c r="L166" s="25">
        <v>0</v>
      </c>
      <c r="M166" s="25">
        <v>0</v>
      </c>
      <c r="N166" s="25">
        <v>10</v>
      </c>
      <c r="O166" s="25">
        <v>177</v>
      </c>
      <c r="P166" s="27">
        <v>504</v>
      </c>
    </row>
    <row r="167" spans="1:16" ht="22.5" x14ac:dyDescent="0.25">
      <c r="A167" s="28" t="s">
        <v>623</v>
      </c>
      <c r="B167" s="28" t="s">
        <v>624</v>
      </c>
      <c r="C167" s="14">
        <v>17</v>
      </c>
      <c r="D167" s="14">
        <v>40</v>
      </c>
      <c r="E167" s="29">
        <v>-0.57499999999999996</v>
      </c>
      <c r="F167" s="14">
        <v>1</v>
      </c>
      <c r="G167" s="14">
        <v>0</v>
      </c>
      <c r="H167" s="14">
        <v>4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12</v>
      </c>
      <c r="P167" s="23">
        <v>1</v>
      </c>
    </row>
    <row r="168" spans="1:16" ht="22.5" x14ac:dyDescent="0.25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8" t="s">
        <v>627</v>
      </c>
      <c r="B169" s="28" t="s">
        <v>628</v>
      </c>
      <c r="C169" s="14">
        <v>1</v>
      </c>
      <c r="D169" s="14">
        <v>0</v>
      </c>
      <c r="E169" s="29">
        <v>0</v>
      </c>
      <c r="F169" s="14">
        <v>0</v>
      </c>
      <c r="G169" s="14">
        <v>0</v>
      </c>
      <c r="H169" s="14">
        <v>1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1</v>
      </c>
    </row>
    <row r="170" spans="1:16" ht="22.5" x14ac:dyDescent="0.25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8" t="s">
        <v>631</v>
      </c>
      <c r="B171" s="28" t="s">
        <v>632</v>
      </c>
      <c r="C171" s="14">
        <v>0</v>
      </c>
      <c r="D171" s="14">
        <v>1</v>
      </c>
      <c r="E171" s="29">
        <v>-1</v>
      </c>
      <c r="F171" s="14">
        <v>0</v>
      </c>
      <c r="G171" s="14">
        <v>0</v>
      </c>
      <c r="H171" s="14">
        <v>1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8" t="s">
        <v>635</v>
      </c>
      <c r="B173" s="28" t="s">
        <v>636</v>
      </c>
      <c r="C173" s="14">
        <v>376</v>
      </c>
      <c r="D173" s="14">
        <v>366</v>
      </c>
      <c r="E173" s="29">
        <v>2.7322404371584699E-2</v>
      </c>
      <c r="F173" s="14">
        <v>2</v>
      </c>
      <c r="G173" s="14">
        <v>1</v>
      </c>
      <c r="H173" s="14">
        <v>285</v>
      </c>
      <c r="I173" s="14">
        <v>259</v>
      </c>
      <c r="J173" s="14">
        <v>3</v>
      </c>
      <c r="K173" s="14">
        <v>1</v>
      </c>
      <c r="L173" s="14">
        <v>0</v>
      </c>
      <c r="M173" s="14">
        <v>0</v>
      </c>
      <c r="N173" s="14">
        <v>2</v>
      </c>
      <c r="O173" s="14">
        <v>74</v>
      </c>
      <c r="P173" s="23">
        <v>156</v>
      </c>
    </row>
    <row r="174" spans="1:16" ht="22.5" x14ac:dyDescent="0.25">
      <c r="A174" s="28" t="s">
        <v>637</v>
      </c>
      <c r="B174" s="28" t="s">
        <v>638</v>
      </c>
      <c r="C174" s="14">
        <v>664</v>
      </c>
      <c r="D174" s="14">
        <v>635</v>
      </c>
      <c r="E174" s="29">
        <v>4.5669291338582697E-2</v>
      </c>
      <c r="F174" s="14">
        <v>23</v>
      </c>
      <c r="G174" s="14">
        <v>21</v>
      </c>
      <c r="H174" s="14">
        <v>299</v>
      </c>
      <c r="I174" s="14">
        <v>323</v>
      </c>
      <c r="J174" s="14">
        <v>1</v>
      </c>
      <c r="K174" s="14">
        <v>4</v>
      </c>
      <c r="L174" s="14">
        <v>0</v>
      </c>
      <c r="M174" s="14">
        <v>0</v>
      </c>
      <c r="N174" s="14">
        <v>7</v>
      </c>
      <c r="O174" s="14">
        <v>51</v>
      </c>
      <c r="P174" s="23">
        <v>317</v>
      </c>
    </row>
    <row r="175" spans="1:16" x14ac:dyDescent="0.25">
      <c r="A175" s="28" t="s">
        <v>639</v>
      </c>
      <c r="B175" s="28" t="s">
        <v>640</v>
      </c>
      <c r="C175" s="14">
        <v>291</v>
      </c>
      <c r="D175" s="14">
        <v>214</v>
      </c>
      <c r="E175" s="29">
        <v>0.35981308411214902</v>
      </c>
      <c r="F175" s="14">
        <v>6</v>
      </c>
      <c r="G175" s="14">
        <v>3</v>
      </c>
      <c r="H175" s="14">
        <v>161</v>
      </c>
      <c r="I175" s="14">
        <v>68</v>
      </c>
      <c r="J175" s="14">
        <v>3</v>
      </c>
      <c r="K175" s="14">
        <v>4</v>
      </c>
      <c r="L175" s="14">
        <v>0</v>
      </c>
      <c r="M175" s="14">
        <v>0</v>
      </c>
      <c r="N175" s="14">
        <v>1</v>
      </c>
      <c r="O175" s="14">
        <v>40</v>
      </c>
      <c r="P175" s="23">
        <v>29</v>
      </c>
    </row>
    <row r="176" spans="1:16" ht="22.5" x14ac:dyDescent="0.25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645</v>
      </c>
      <c r="B178" s="182"/>
      <c r="C178" s="25">
        <v>955</v>
      </c>
      <c r="D178" s="25">
        <v>812</v>
      </c>
      <c r="E178" s="26">
        <v>0.17610837438423599</v>
      </c>
      <c r="F178" s="25">
        <v>3694</v>
      </c>
      <c r="G178" s="25">
        <v>3556</v>
      </c>
      <c r="H178" s="25">
        <v>511</v>
      </c>
      <c r="I178" s="25">
        <v>488</v>
      </c>
      <c r="J178" s="25">
        <v>0</v>
      </c>
      <c r="K178" s="25">
        <v>2</v>
      </c>
      <c r="L178" s="25">
        <v>0</v>
      </c>
      <c r="M178" s="25">
        <v>1</v>
      </c>
      <c r="N178" s="25">
        <v>15</v>
      </c>
      <c r="O178" s="25">
        <v>1</v>
      </c>
      <c r="P178" s="27">
        <v>4217</v>
      </c>
    </row>
    <row r="179" spans="1:16" ht="22.5" x14ac:dyDescent="0.25">
      <c r="A179" s="28" t="s">
        <v>646</v>
      </c>
      <c r="B179" s="28" t="s">
        <v>647</v>
      </c>
      <c r="C179" s="14">
        <v>96</v>
      </c>
      <c r="D179" s="14">
        <v>42</v>
      </c>
      <c r="E179" s="29">
        <v>1.28571428571429</v>
      </c>
      <c r="F179" s="14">
        <v>31</v>
      </c>
      <c r="G179" s="14">
        <v>35</v>
      </c>
      <c r="H179" s="14">
        <v>15</v>
      </c>
      <c r="I179" s="14">
        <v>11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35</v>
      </c>
    </row>
    <row r="180" spans="1:16" ht="22.5" x14ac:dyDescent="0.25">
      <c r="A180" s="28" t="s">
        <v>648</v>
      </c>
      <c r="B180" s="28" t="s">
        <v>649</v>
      </c>
      <c r="C180" s="14">
        <v>404</v>
      </c>
      <c r="D180" s="14">
        <v>360</v>
      </c>
      <c r="E180" s="29">
        <v>0.122222222222222</v>
      </c>
      <c r="F180" s="14">
        <v>1939</v>
      </c>
      <c r="G180" s="14">
        <v>1916</v>
      </c>
      <c r="H180" s="14">
        <v>258</v>
      </c>
      <c r="I180" s="14">
        <v>209</v>
      </c>
      <c r="J180" s="14">
        <v>0</v>
      </c>
      <c r="K180" s="14">
        <v>0</v>
      </c>
      <c r="L180" s="14">
        <v>0</v>
      </c>
      <c r="M180" s="14">
        <v>1</v>
      </c>
      <c r="N180" s="14">
        <v>0</v>
      </c>
      <c r="O180" s="14">
        <v>0</v>
      </c>
      <c r="P180" s="23">
        <v>2272</v>
      </c>
    </row>
    <row r="181" spans="1:16" x14ac:dyDescent="0.25">
      <c r="A181" s="28" t="s">
        <v>650</v>
      </c>
      <c r="B181" s="28" t="s">
        <v>651</v>
      </c>
      <c r="C181" s="14">
        <v>118</v>
      </c>
      <c r="D181" s="14">
        <v>64</v>
      </c>
      <c r="E181" s="29">
        <v>0.84375</v>
      </c>
      <c r="F181" s="14">
        <v>81</v>
      </c>
      <c r="G181" s="14">
        <v>78</v>
      </c>
      <c r="H181" s="14">
        <v>48</v>
      </c>
      <c r="I181" s="14">
        <v>48</v>
      </c>
      <c r="J181" s="14">
        <v>0</v>
      </c>
      <c r="K181" s="14">
        <v>1</v>
      </c>
      <c r="L181" s="14">
        <v>0</v>
      </c>
      <c r="M181" s="14">
        <v>0</v>
      </c>
      <c r="N181" s="14">
        <v>1</v>
      </c>
      <c r="O181" s="14">
        <v>1</v>
      </c>
      <c r="P181" s="23">
        <v>137</v>
      </c>
    </row>
    <row r="182" spans="1:16" ht="22.5" x14ac:dyDescent="0.25">
      <c r="A182" s="28" t="s">
        <v>652</v>
      </c>
      <c r="B182" s="28" t="s">
        <v>653</v>
      </c>
      <c r="C182" s="14">
        <v>19</v>
      </c>
      <c r="D182" s="14">
        <v>25</v>
      </c>
      <c r="E182" s="29">
        <v>-0.24</v>
      </c>
      <c r="F182" s="14">
        <v>5</v>
      </c>
      <c r="G182" s="14">
        <v>9</v>
      </c>
      <c r="H182" s="14">
        <v>3</v>
      </c>
      <c r="I182" s="14">
        <v>1</v>
      </c>
      <c r="J182" s="14">
        <v>0</v>
      </c>
      <c r="K182" s="14">
        <v>1</v>
      </c>
      <c r="L182" s="14">
        <v>0</v>
      </c>
      <c r="M182" s="14">
        <v>0</v>
      </c>
      <c r="N182" s="14">
        <v>1</v>
      </c>
      <c r="O182" s="14">
        <v>0</v>
      </c>
      <c r="P182" s="23">
        <v>7</v>
      </c>
    </row>
    <row r="183" spans="1:16" ht="22.5" x14ac:dyDescent="0.25">
      <c r="A183" s="28" t="s">
        <v>654</v>
      </c>
      <c r="B183" s="28" t="s">
        <v>655</v>
      </c>
      <c r="C183" s="14">
        <v>3</v>
      </c>
      <c r="D183" s="14">
        <v>10</v>
      </c>
      <c r="E183" s="29">
        <v>-0.7</v>
      </c>
      <c r="F183" s="14">
        <v>37</v>
      </c>
      <c r="G183" s="14">
        <v>28</v>
      </c>
      <c r="H183" s="14">
        <v>3</v>
      </c>
      <c r="I183" s="14">
        <v>14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79</v>
      </c>
    </row>
    <row r="184" spans="1:16" ht="22.5" x14ac:dyDescent="0.25">
      <c r="A184" s="28" t="s">
        <v>656</v>
      </c>
      <c r="B184" s="28" t="s">
        <v>657</v>
      </c>
      <c r="C184" s="14">
        <v>304</v>
      </c>
      <c r="D184" s="14">
        <v>299</v>
      </c>
      <c r="E184" s="29">
        <v>1.6722408026755901E-2</v>
      </c>
      <c r="F184" s="14">
        <v>1596</v>
      </c>
      <c r="G184" s="14">
        <v>1490</v>
      </c>
      <c r="H184" s="14">
        <v>179</v>
      </c>
      <c r="I184" s="14">
        <v>205</v>
      </c>
      <c r="J184" s="14">
        <v>0</v>
      </c>
      <c r="K184" s="14">
        <v>0</v>
      </c>
      <c r="L184" s="14">
        <v>0</v>
      </c>
      <c r="M184" s="14">
        <v>0</v>
      </c>
      <c r="N184" s="14">
        <v>13</v>
      </c>
      <c r="O184" s="14">
        <v>0</v>
      </c>
      <c r="P184" s="23">
        <v>1687</v>
      </c>
    </row>
    <row r="185" spans="1:16" ht="22.5" x14ac:dyDescent="0.25">
      <c r="A185" s="28" t="s">
        <v>658</v>
      </c>
      <c r="B185" s="28" t="s">
        <v>659</v>
      </c>
      <c r="C185" s="14">
        <v>11</v>
      </c>
      <c r="D185" s="14">
        <v>12</v>
      </c>
      <c r="E185" s="29">
        <v>-8.3333333333333301E-2</v>
      </c>
      <c r="F185" s="14">
        <v>5</v>
      </c>
      <c r="G185" s="14">
        <v>0</v>
      </c>
      <c r="H185" s="14">
        <v>5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1" t="s">
        <v>660</v>
      </c>
      <c r="B186" s="182"/>
      <c r="C186" s="25">
        <v>497</v>
      </c>
      <c r="D186" s="25">
        <v>505</v>
      </c>
      <c r="E186" s="26">
        <v>-1.58415841584158E-2</v>
      </c>
      <c r="F186" s="25">
        <v>137</v>
      </c>
      <c r="G186" s="25">
        <v>155</v>
      </c>
      <c r="H186" s="25">
        <v>211</v>
      </c>
      <c r="I186" s="25">
        <v>211</v>
      </c>
      <c r="J186" s="25">
        <v>0</v>
      </c>
      <c r="K186" s="25">
        <v>3</v>
      </c>
      <c r="L186" s="25">
        <v>1</v>
      </c>
      <c r="M186" s="25">
        <v>0</v>
      </c>
      <c r="N186" s="25">
        <v>24</v>
      </c>
      <c r="O186" s="25">
        <v>1</v>
      </c>
      <c r="P186" s="27">
        <v>316</v>
      </c>
    </row>
    <row r="187" spans="1:16" x14ac:dyDescent="0.25">
      <c r="A187" s="28" t="s">
        <v>661</v>
      </c>
      <c r="B187" s="28" t="s">
        <v>662</v>
      </c>
      <c r="C187" s="14">
        <v>35</v>
      </c>
      <c r="D187" s="14">
        <v>23</v>
      </c>
      <c r="E187" s="29">
        <v>0.52173913043478304</v>
      </c>
      <c r="F187" s="14">
        <v>0</v>
      </c>
      <c r="G187" s="14">
        <v>1</v>
      </c>
      <c r="H187" s="14">
        <v>3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2</v>
      </c>
    </row>
    <row r="188" spans="1:16" ht="22.5" x14ac:dyDescent="0.25">
      <c r="A188" s="28" t="s">
        <v>663</v>
      </c>
      <c r="B188" s="28" t="s">
        <v>664</v>
      </c>
      <c r="C188" s="14">
        <v>0</v>
      </c>
      <c r="D188" s="14">
        <v>1</v>
      </c>
      <c r="E188" s="29">
        <v>-1</v>
      </c>
      <c r="F188" s="14">
        <v>0</v>
      </c>
      <c r="G188" s="14">
        <v>0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8" t="s">
        <v>665</v>
      </c>
      <c r="B189" s="28" t="s">
        <v>666</v>
      </c>
      <c r="C189" s="14">
        <v>257</v>
      </c>
      <c r="D189" s="14">
        <v>257</v>
      </c>
      <c r="E189" s="29">
        <v>0</v>
      </c>
      <c r="F189" s="14">
        <v>99</v>
      </c>
      <c r="G189" s="14">
        <v>109</v>
      </c>
      <c r="H189" s="14">
        <v>121</v>
      </c>
      <c r="I189" s="14">
        <v>73</v>
      </c>
      <c r="J189" s="14">
        <v>0</v>
      </c>
      <c r="K189" s="14">
        <v>1</v>
      </c>
      <c r="L189" s="14">
        <v>0</v>
      </c>
      <c r="M189" s="14">
        <v>0</v>
      </c>
      <c r="N189" s="14">
        <v>18</v>
      </c>
      <c r="O189" s="14">
        <v>0</v>
      </c>
      <c r="P189" s="23">
        <v>201</v>
      </c>
    </row>
    <row r="190" spans="1:16" ht="22.5" x14ac:dyDescent="0.25">
      <c r="A190" s="28" t="s">
        <v>667</v>
      </c>
      <c r="B190" s="28" t="s">
        <v>668</v>
      </c>
      <c r="C190" s="14">
        <v>4</v>
      </c>
      <c r="D190" s="14">
        <v>2</v>
      </c>
      <c r="E190" s="29">
        <v>1</v>
      </c>
      <c r="F190" s="14">
        <v>0</v>
      </c>
      <c r="G190" s="14">
        <v>1</v>
      </c>
      <c r="H190" s="14">
        <v>1</v>
      </c>
      <c r="I190" s="14">
        <v>2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3</v>
      </c>
    </row>
    <row r="191" spans="1:16" ht="33.75" x14ac:dyDescent="0.25">
      <c r="A191" s="28" t="s">
        <v>669</v>
      </c>
      <c r="B191" s="28" t="s">
        <v>670</v>
      </c>
      <c r="C191" s="14">
        <v>55</v>
      </c>
      <c r="D191" s="14">
        <v>67</v>
      </c>
      <c r="E191" s="29">
        <v>-0.17910447761194001</v>
      </c>
      <c r="F191" s="14">
        <v>22</v>
      </c>
      <c r="G191" s="14">
        <v>28</v>
      </c>
      <c r="H191" s="14">
        <v>41</v>
      </c>
      <c r="I191" s="14">
        <v>106</v>
      </c>
      <c r="J191" s="14">
        <v>0</v>
      </c>
      <c r="K191" s="14">
        <v>2</v>
      </c>
      <c r="L191" s="14">
        <v>1</v>
      </c>
      <c r="M191" s="14">
        <v>0</v>
      </c>
      <c r="N191" s="14">
        <v>5</v>
      </c>
      <c r="O191" s="14">
        <v>1</v>
      </c>
      <c r="P191" s="23">
        <v>64</v>
      </c>
    </row>
    <row r="192" spans="1:16" ht="22.5" x14ac:dyDescent="0.25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8" t="s">
        <v>673</v>
      </c>
      <c r="B193" s="28" t="s">
        <v>674</v>
      </c>
      <c r="C193" s="14">
        <v>53</v>
      </c>
      <c r="D193" s="14">
        <v>70</v>
      </c>
      <c r="E193" s="29">
        <v>-0.24285714285714299</v>
      </c>
      <c r="F193" s="14">
        <v>6</v>
      </c>
      <c r="G193" s="14">
        <v>10</v>
      </c>
      <c r="H193" s="14">
        <v>24</v>
      </c>
      <c r="I193" s="14">
        <v>13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3">
        <v>28</v>
      </c>
    </row>
    <row r="194" spans="1:16" x14ac:dyDescent="0.25">
      <c r="A194" s="28" t="s">
        <v>675</v>
      </c>
      <c r="B194" s="28" t="s">
        <v>676</v>
      </c>
      <c r="C194" s="14">
        <v>9</v>
      </c>
      <c r="D194" s="14">
        <v>12</v>
      </c>
      <c r="E194" s="29">
        <v>-0.25</v>
      </c>
      <c r="F194" s="14">
        <v>4</v>
      </c>
      <c r="G194" s="14">
        <v>1</v>
      </c>
      <c r="H194" s="14">
        <v>4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7</v>
      </c>
    </row>
    <row r="195" spans="1:16" ht="22.5" x14ac:dyDescent="0.25">
      <c r="A195" s="28" t="s">
        <v>677</v>
      </c>
      <c r="B195" s="28" t="s">
        <v>678</v>
      </c>
      <c r="C195" s="14">
        <v>0</v>
      </c>
      <c r="D195" s="14">
        <v>1</v>
      </c>
      <c r="E195" s="29">
        <v>-1</v>
      </c>
      <c r="F195" s="14">
        <v>0</v>
      </c>
      <c r="G195" s="14">
        <v>0</v>
      </c>
      <c r="H195" s="14">
        <v>0</v>
      </c>
      <c r="I195" s="14">
        <v>1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8" t="s">
        <v>679</v>
      </c>
      <c r="B196" s="28" t="s">
        <v>680</v>
      </c>
      <c r="C196" s="14">
        <v>5</v>
      </c>
      <c r="D196" s="14">
        <v>2</v>
      </c>
      <c r="E196" s="29">
        <v>1.5</v>
      </c>
      <c r="F196" s="14">
        <v>4</v>
      </c>
      <c r="G196" s="14">
        <v>4</v>
      </c>
      <c r="H196" s="14">
        <v>1</v>
      </c>
      <c r="I196" s="14">
        <v>5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6</v>
      </c>
    </row>
    <row r="197" spans="1:16" x14ac:dyDescent="0.25">
      <c r="A197" s="28" t="s">
        <v>681</v>
      </c>
      <c r="B197" s="28" t="s">
        <v>682</v>
      </c>
      <c r="C197" s="14">
        <v>68</v>
      </c>
      <c r="D197" s="14">
        <v>51</v>
      </c>
      <c r="E197" s="29">
        <v>0.33333333333333298</v>
      </c>
      <c r="F197" s="14">
        <v>1</v>
      </c>
      <c r="G197" s="14">
        <v>1</v>
      </c>
      <c r="H197" s="14">
        <v>10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3</v>
      </c>
    </row>
    <row r="198" spans="1:16" ht="22.5" x14ac:dyDescent="0.25">
      <c r="A198" s="28" t="s">
        <v>683</v>
      </c>
      <c r="B198" s="28" t="s">
        <v>684</v>
      </c>
      <c r="C198" s="14">
        <v>0</v>
      </c>
      <c r="D198" s="14">
        <v>0</v>
      </c>
      <c r="E198" s="29">
        <v>0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8" t="s">
        <v>685</v>
      </c>
      <c r="B199" s="28" t="s">
        <v>686</v>
      </c>
      <c r="C199" s="14">
        <v>10</v>
      </c>
      <c r="D199" s="14">
        <v>18</v>
      </c>
      <c r="E199" s="29">
        <v>-0.44444444444444398</v>
      </c>
      <c r="F199" s="14">
        <v>1</v>
      </c>
      <c r="G199" s="14">
        <v>0</v>
      </c>
      <c r="H199" s="14">
        <v>3</v>
      </c>
      <c r="I199" s="14">
        <v>8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2</v>
      </c>
    </row>
    <row r="200" spans="1:16" ht="22.5" x14ac:dyDescent="0.25">
      <c r="A200" s="28" t="s">
        <v>687</v>
      </c>
      <c r="B200" s="28" t="s">
        <v>688</v>
      </c>
      <c r="C200" s="14">
        <v>1</v>
      </c>
      <c r="D200" s="14">
        <v>1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689</v>
      </c>
      <c r="B201" s="182"/>
      <c r="C201" s="25">
        <v>162</v>
      </c>
      <c r="D201" s="25">
        <v>148</v>
      </c>
      <c r="E201" s="26">
        <v>9.45945945945946E-2</v>
      </c>
      <c r="F201" s="25">
        <v>57</v>
      </c>
      <c r="G201" s="25">
        <v>61</v>
      </c>
      <c r="H201" s="25">
        <v>56</v>
      </c>
      <c r="I201" s="25">
        <v>56</v>
      </c>
      <c r="J201" s="25">
        <v>0</v>
      </c>
      <c r="K201" s="25">
        <v>0</v>
      </c>
      <c r="L201" s="25">
        <v>2</v>
      </c>
      <c r="M201" s="25">
        <v>7</v>
      </c>
      <c r="N201" s="25">
        <v>38</v>
      </c>
      <c r="O201" s="25">
        <v>1</v>
      </c>
      <c r="P201" s="27">
        <v>143</v>
      </c>
    </row>
    <row r="202" spans="1:16" x14ac:dyDescent="0.25">
      <c r="A202" s="28" t="s">
        <v>690</v>
      </c>
      <c r="B202" s="28" t="s">
        <v>691</v>
      </c>
      <c r="C202" s="14">
        <v>31</v>
      </c>
      <c r="D202" s="14">
        <v>24</v>
      </c>
      <c r="E202" s="29">
        <v>0.29166666666666702</v>
      </c>
      <c r="F202" s="14">
        <v>0</v>
      </c>
      <c r="G202" s="14">
        <v>0</v>
      </c>
      <c r="H202" s="14">
        <v>10</v>
      </c>
      <c r="I202" s="14">
        <v>3</v>
      </c>
      <c r="J202" s="14">
        <v>0</v>
      </c>
      <c r="K202" s="14">
        <v>0</v>
      </c>
      <c r="L202" s="14">
        <v>0</v>
      </c>
      <c r="M202" s="14">
        <v>0</v>
      </c>
      <c r="N202" s="14">
        <v>23</v>
      </c>
      <c r="O202" s="14">
        <v>0</v>
      </c>
      <c r="P202" s="23">
        <v>3</v>
      </c>
    </row>
    <row r="203" spans="1:16" x14ac:dyDescent="0.25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8" t="s">
        <v>694</v>
      </c>
      <c r="B204" s="28" t="s">
        <v>695</v>
      </c>
      <c r="C204" s="14">
        <v>2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1</v>
      </c>
    </row>
    <row r="205" spans="1:16" ht="22.5" x14ac:dyDescent="0.25">
      <c r="A205" s="28" t="s">
        <v>696</v>
      </c>
      <c r="B205" s="28" t="s">
        <v>697</v>
      </c>
      <c r="C205" s="14">
        <v>2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1</v>
      </c>
      <c r="N205" s="14">
        <v>0</v>
      </c>
      <c r="O205" s="14">
        <v>0</v>
      </c>
      <c r="P205" s="23">
        <v>0</v>
      </c>
    </row>
    <row r="206" spans="1:16" ht="22.5" x14ac:dyDescent="0.25">
      <c r="A206" s="28" t="s">
        <v>698</v>
      </c>
      <c r="B206" s="28" t="s">
        <v>699</v>
      </c>
      <c r="C206" s="14">
        <v>99</v>
      </c>
      <c r="D206" s="14">
        <v>96</v>
      </c>
      <c r="E206" s="29">
        <v>3.125E-2</v>
      </c>
      <c r="F206" s="14">
        <v>55</v>
      </c>
      <c r="G206" s="14">
        <v>60</v>
      </c>
      <c r="H206" s="14">
        <v>39</v>
      </c>
      <c r="I206" s="14">
        <v>47</v>
      </c>
      <c r="J206" s="14">
        <v>0</v>
      </c>
      <c r="K206" s="14">
        <v>0</v>
      </c>
      <c r="L206" s="14">
        <v>0</v>
      </c>
      <c r="M206" s="14">
        <v>0</v>
      </c>
      <c r="N206" s="14">
        <v>12</v>
      </c>
      <c r="O206" s="14">
        <v>0</v>
      </c>
      <c r="P206" s="23">
        <v>134</v>
      </c>
    </row>
    <row r="207" spans="1:16" ht="22.5" x14ac:dyDescent="0.25">
      <c r="A207" s="28" t="s">
        <v>700</v>
      </c>
      <c r="B207" s="28" t="s">
        <v>701</v>
      </c>
      <c r="C207" s="14">
        <v>0</v>
      </c>
      <c r="D207" s="14">
        <v>1</v>
      </c>
      <c r="E207" s="29">
        <v>-1</v>
      </c>
      <c r="F207" s="14">
        <v>1</v>
      </c>
      <c r="G207" s="14">
        <v>0</v>
      </c>
      <c r="H207" s="14">
        <v>0</v>
      </c>
      <c r="I207" s="14">
        <v>1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1</v>
      </c>
      <c r="N208" s="14">
        <v>0</v>
      </c>
      <c r="O208" s="14">
        <v>0</v>
      </c>
      <c r="P208" s="23">
        <v>1</v>
      </c>
    </row>
    <row r="209" spans="1:16" ht="22.5" x14ac:dyDescent="0.25">
      <c r="A209" s="28" t="s">
        <v>704</v>
      </c>
      <c r="B209" s="28" t="s">
        <v>705</v>
      </c>
      <c r="C209" s="14">
        <v>1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8" t="s">
        <v>706</v>
      </c>
      <c r="B210" s="28" t="s">
        <v>707</v>
      </c>
      <c r="C210" s="14">
        <v>1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1</v>
      </c>
    </row>
    <row r="211" spans="1:16" ht="22.5" x14ac:dyDescent="0.25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1</v>
      </c>
      <c r="H211" s="14">
        <v>0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1</v>
      </c>
    </row>
    <row r="212" spans="1:16" x14ac:dyDescent="0.25">
      <c r="A212" s="28" t="s">
        <v>710</v>
      </c>
      <c r="B212" s="28" t="s">
        <v>711</v>
      </c>
      <c r="C212" s="14">
        <v>2</v>
      </c>
      <c r="D212" s="14">
        <v>2</v>
      </c>
      <c r="E212" s="29">
        <v>0</v>
      </c>
      <c r="F212" s="14">
        <v>0</v>
      </c>
      <c r="G212" s="14">
        <v>0</v>
      </c>
      <c r="H212" s="14">
        <v>3</v>
      </c>
      <c r="I212" s="14">
        <v>0</v>
      </c>
      <c r="J212" s="14">
        <v>0</v>
      </c>
      <c r="K212" s="14">
        <v>0</v>
      </c>
      <c r="L212" s="14">
        <v>1</v>
      </c>
      <c r="M212" s="14">
        <v>2</v>
      </c>
      <c r="N212" s="14">
        <v>2</v>
      </c>
      <c r="O212" s="14">
        <v>1</v>
      </c>
      <c r="P212" s="23">
        <v>0</v>
      </c>
    </row>
    <row r="213" spans="1:16" x14ac:dyDescent="0.25">
      <c r="A213" s="28" t="s">
        <v>712</v>
      </c>
      <c r="B213" s="28" t="s">
        <v>713</v>
      </c>
      <c r="C213" s="14">
        <v>1</v>
      </c>
      <c r="D213" s="14">
        <v>1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8" t="s">
        <v>714</v>
      </c>
      <c r="B214" s="28" t="s">
        <v>715</v>
      </c>
      <c r="C214" s="14">
        <v>1</v>
      </c>
      <c r="D214" s="14">
        <v>2</v>
      </c>
      <c r="E214" s="29">
        <v>-0.5</v>
      </c>
      <c r="F214" s="14">
        <v>0</v>
      </c>
      <c r="G214" s="14">
        <v>0</v>
      </c>
      <c r="H214" s="14">
        <v>3</v>
      </c>
      <c r="I214" s="14">
        <v>1</v>
      </c>
      <c r="J214" s="14">
        <v>0</v>
      </c>
      <c r="K214" s="14">
        <v>0</v>
      </c>
      <c r="L214" s="14">
        <v>1</v>
      </c>
      <c r="M214" s="14">
        <v>3</v>
      </c>
      <c r="N214" s="14">
        <v>1</v>
      </c>
      <c r="O214" s="14">
        <v>0</v>
      </c>
      <c r="P214" s="23">
        <v>1</v>
      </c>
    </row>
    <row r="215" spans="1:16" ht="22.5" x14ac:dyDescent="0.25">
      <c r="A215" s="28" t="s">
        <v>716</v>
      </c>
      <c r="B215" s="28" t="s">
        <v>717</v>
      </c>
      <c r="C215" s="14">
        <v>1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8" t="s">
        <v>722</v>
      </c>
      <c r="B218" s="28" t="s">
        <v>723</v>
      </c>
      <c r="C218" s="14">
        <v>17</v>
      </c>
      <c r="D218" s="14">
        <v>18</v>
      </c>
      <c r="E218" s="29">
        <v>-5.5555555555555601E-2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2.5" x14ac:dyDescent="0.25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8" t="s">
        <v>730</v>
      </c>
      <c r="B222" s="28" t="s">
        <v>731</v>
      </c>
      <c r="C222" s="14">
        <v>4</v>
      </c>
      <c r="D222" s="14">
        <v>4</v>
      </c>
      <c r="E222" s="29">
        <v>0</v>
      </c>
      <c r="F222" s="14">
        <v>1</v>
      </c>
      <c r="G222" s="14">
        <v>0</v>
      </c>
      <c r="H222" s="14">
        <v>0</v>
      </c>
      <c r="I222" s="14">
        <v>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1" t="s">
        <v>732</v>
      </c>
      <c r="B223" s="182"/>
      <c r="C223" s="25">
        <v>2478</v>
      </c>
      <c r="D223" s="25">
        <v>1680</v>
      </c>
      <c r="E223" s="26">
        <v>0.47499999999999998</v>
      </c>
      <c r="F223" s="25">
        <v>994</v>
      </c>
      <c r="G223" s="25">
        <v>640</v>
      </c>
      <c r="H223" s="25">
        <v>550</v>
      </c>
      <c r="I223" s="25">
        <v>502</v>
      </c>
      <c r="J223" s="25">
        <v>0</v>
      </c>
      <c r="K223" s="25">
        <v>0</v>
      </c>
      <c r="L223" s="25">
        <v>0</v>
      </c>
      <c r="M223" s="25">
        <v>1</v>
      </c>
      <c r="N223" s="25">
        <v>3</v>
      </c>
      <c r="O223" s="25">
        <v>56</v>
      </c>
      <c r="P223" s="27">
        <v>734</v>
      </c>
    </row>
    <row r="224" spans="1:16" x14ac:dyDescent="0.25">
      <c r="A224" s="28" t="s">
        <v>733</v>
      </c>
      <c r="B224" s="28" t="s">
        <v>734</v>
      </c>
      <c r="C224" s="14">
        <v>4</v>
      </c>
      <c r="D224" s="14">
        <v>1</v>
      </c>
      <c r="E224" s="29">
        <v>3</v>
      </c>
      <c r="F224" s="14">
        <v>0</v>
      </c>
      <c r="G224" s="14">
        <v>0</v>
      </c>
      <c r="H224" s="14">
        <v>1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3">
        <v>0</v>
      </c>
    </row>
    <row r="225" spans="1:16" ht="22.5" x14ac:dyDescent="0.25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25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8" t="s">
        <v>739</v>
      </c>
      <c r="B227" s="28" t="s">
        <v>740</v>
      </c>
      <c r="C227" s="14">
        <v>1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2.5" x14ac:dyDescent="0.25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8" t="s">
        <v>743</v>
      </c>
      <c r="B229" s="28" t="s">
        <v>744</v>
      </c>
      <c r="C229" s="14">
        <v>1</v>
      </c>
      <c r="D229" s="14">
        <v>2</v>
      </c>
      <c r="E229" s="29">
        <v>-0.5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2.5" x14ac:dyDescent="0.25">
      <c r="A230" s="28" t="s">
        <v>745</v>
      </c>
      <c r="B230" s="28" t="s">
        <v>746</v>
      </c>
      <c r="C230" s="14">
        <v>1</v>
      </c>
      <c r="D230" s="14">
        <v>5</v>
      </c>
      <c r="E230" s="29">
        <v>-0.8</v>
      </c>
      <c r="F230" s="14">
        <v>3</v>
      </c>
      <c r="G230" s="14">
        <v>3</v>
      </c>
      <c r="H230" s="14">
        <v>0</v>
      </c>
      <c r="I230" s="14">
        <v>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4</v>
      </c>
    </row>
    <row r="231" spans="1:16" x14ac:dyDescent="0.25">
      <c r="A231" s="28" t="s">
        <v>747</v>
      </c>
      <c r="B231" s="28" t="s">
        <v>748</v>
      </c>
      <c r="C231" s="14">
        <v>84</v>
      </c>
      <c r="D231" s="14">
        <v>52</v>
      </c>
      <c r="E231" s="29">
        <v>0.61538461538461497</v>
      </c>
      <c r="F231" s="14">
        <v>3</v>
      </c>
      <c r="G231" s="14">
        <v>2</v>
      </c>
      <c r="H231" s="14">
        <v>17</v>
      </c>
      <c r="I231" s="14">
        <v>7</v>
      </c>
      <c r="J231" s="14">
        <v>0</v>
      </c>
      <c r="K231" s="14">
        <v>0</v>
      </c>
      <c r="L231" s="14">
        <v>0</v>
      </c>
      <c r="M231" s="14">
        <v>0</v>
      </c>
      <c r="N231" s="14">
        <v>2</v>
      </c>
      <c r="O231" s="14">
        <v>0</v>
      </c>
      <c r="P231" s="23">
        <v>10</v>
      </c>
    </row>
    <row r="232" spans="1:16" x14ac:dyDescent="0.25">
      <c r="A232" s="28" t="s">
        <v>749</v>
      </c>
      <c r="B232" s="28" t="s">
        <v>750</v>
      </c>
      <c r="C232" s="14">
        <v>47</v>
      </c>
      <c r="D232" s="14">
        <v>58</v>
      </c>
      <c r="E232" s="29">
        <v>-0.18965517241379301</v>
      </c>
      <c r="F232" s="14">
        <v>10</v>
      </c>
      <c r="G232" s="14">
        <v>10</v>
      </c>
      <c r="H232" s="14">
        <v>14</v>
      </c>
      <c r="I232" s="14">
        <v>11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22</v>
      </c>
    </row>
    <row r="233" spans="1:16" x14ac:dyDescent="0.25">
      <c r="A233" s="28" t="s">
        <v>751</v>
      </c>
      <c r="B233" s="28" t="s">
        <v>752</v>
      </c>
      <c r="C233" s="14">
        <v>37</v>
      </c>
      <c r="D233" s="14">
        <v>44</v>
      </c>
      <c r="E233" s="29">
        <v>-0.15909090909090901</v>
      </c>
      <c r="F233" s="14">
        <v>1</v>
      </c>
      <c r="G233" s="14">
        <v>1</v>
      </c>
      <c r="H233" s="14">
        <v>17</v>
      </c>
      <c r="I233" s="14">
        <v>9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12</v>
      </c>
    </row>
    <row r="234" spans="1:16" ht="22.5" x14ac:dyDescent="0.25">
      <c r="A234" s="28" t="s">
        <v>753</v>
      </c>
      <c r="B234" s="28" t="s">
        <v>754</v>
      </c>
      <c r="C234" s="14">
        <v>9</v>
      </c>
      <c r="D234" s="14">
        <v>5</v>
      </c>
      <c r="E234" s="29">
        <v>0.8</v>
      </c>
      <c r="F234" s="14">
        <v>1</v>
      </c>
      <c r="G234" s="14">
        <v>0</v>
      </c>
      <c r="H234" s="14">
        <v>1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6</v>
      </c>
    </row>
    <row r="235" spans="1:16" ht="33.75" x14ac:dyDescent="0.25">
      <c r="A235" s="28" t="s">
        <v>755</v>
      </c>
      <c r="B235" s="28" t="s">
        <v>756</v>
      </c>
      <c r="C235" s="14">
        <v>13</v>
      </c>
      <c r="D235" s="14">
        <v>12</v>
      </c>
      <c r="E235" s="29">
        <v>8.3333333333333301E-2</v>
      </c>
      <c r="F235" s="14">
        <v>2</v>
      </c>
      <c r="G235" s="14">
        <v>4</v>
      </c>
      <c r="H235" s="14">
        <v>2</v>
      </c>
      <c r="I235" s="14">
        <v>11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4</v>
      </c>
    </row>
    <row r="236" spans="1:16" x14ac:dyDescent="0.25">
      <c r="A236" s="28" t="s">
        <v>757</v>
      </c>
      <c r="B236" s="28" t="s">
        <v>758</v>
      </c>
      <c r="C236" s="14">
        <v>0</v>
      </c>
      <c r="D236" s="14">
        <v>4</v>
      </c>
      <c r="E236" s="29">
        <v>-1</v>
      </c>
      <c r="F236" s="14">
        <v>0</v>
      </c>
      <c r="G236" s="14">
        <v>0</v>
      </c>
      <c r="H236" s="14">
        <v>0</v>
      </c>
      <c r="I236" s="14">
        <v>2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1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8" t="s">
        <v>761</v>
      </c>
      <c r="B238" s="28" t="s">
        <v>762</v>
      </c>
      <c r="C238" s="14">
        <v>2278</v>
      </c>
      <c r="D238" s="14">
        <v>1482</v>
      </c>
      <c r="E238" s="29">
        <v>0.53711201079622095</v>
      </c>
      <c r="F238" s="14">
        <v>974</v>
      </c>
      <c r="G238" s="14">
        <v>620</v>
      </c>
      <c r="H238" s="14">
        <v>494</v>
      </c>
      <c r="I238" s="14">
        <v>454</v>
      </c>
      <c r="J238" s="14">
        <v>0</v>
      </c>
      <c r="K238" s="14">
        <v>0</v>
      </c>
      <c r="L238" s="14">
        <v>0</v>
      </c>
      <c r="M238" s="14">
        <v>1</v>
      </c>
      <c r="N238" s="14">
        <v>0</v>
      </c>
      <c r="O238" s="14">
        <v>56</v>
      </c>
      <c r="P238" s="23">
        <v>672</v>
      </c>
    </row>
    <row r="239" spans="1:16" x14ac:dyDescent="0.25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8" t="s">
        <v>767</v>
      </c>
      <c r="B241" s="28" t="s">
        <v>768</v>
      </c>
      <c r="C241" s="14">
        <v>0</v>
      </c>
      <c r="D241" s="14">
        <v>2</v>
      </c>
      <c r="E241" s="29">
        <v>-1</v>
      </c>
      <c r="F241" s="14">
        <v>0</v>
      </c>
      <c r="G241" s="14">
        <v>0</v>
      </c>
      <c r="H241" s="14">
        <v>1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8" t="s">
        <v>769</v>
      </c>
      <c r="B242" s="28" t="s">
        <v>770</v>
      </c>
      <c r="C242" s="14">
        <v>3</v>
      </c>
      <c r="D242" s="14">
        <v>11</v>
      </c>
      <c r="E242" s="29">
        <v>-0.72727272727272696</v>
      </c>
      <c r="F242" s="14">
        <v>0</v>
      </c>
      <c r="G242" s="14">
        <v>0</v>
      </c>
      <c r="H242" s="14">
        <v>1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3</v>
      </c>
    </row>
    <row r="243" spans="1:16" ht="33.75" x14ac:dyDescent="0.25">
      <c r="A243" s="28" t="s">
        <v>771</v>
      </c>
      <c r="B243" s="28" t="s">
        <v>772</v>
      </c>
      <c r="C243" s="14">
        <v>0</v>
      </c>
      <c r="D243" s="14">
        <v>2</v>
      </c>
      <c r="E243" s="29">
        <v>-1</v>
      </c>
      <c r="F243" s="14">
        <v>0</v>
      </c>
      <c r="G243" s="14">
        <v>0</v>
      </c>
      <c r="H243" s="14">
        <v>2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773</v>
      </c>
      <c r="B244" s="182"/>
      <c r="C244" s="25">
        <v>18</v>
      </c>
      <c r="D244" s="25">
        <v>13</v>
      </c>
      <c r="E244" s="26">
        <v>0.38461538461538503</v>
      </c>
      <c r="F244" s="25">
        <v>0</v>
      </c>
      <c r="G244" s="25">
        <v>0</v>
      </c>
      <c r="H244" s="25">
        <v>4</v>
      </c>
      <c r="I244" s="25">
        <v>10</v>
      </c>
      <c r="J244" s="25">
        <v>0</v>
      </c>
      <c r="K244" s="25">
        <v>0</v>
      </c>
      <c r="L244" s="25">
        <v>0</v>
      </c>
      <c r="M244" s="25">
        <v>0</v>
      </c>
      <c r="N244" s="25">
        <v>12</v>
      </c>
      <c r="O244" s="25">
        <v>0</v>
      </c>
      <c r="P244" s="27">
        <v>8</v>
      </c>
    </row>
    <row r="245" spans="1:16" x14ac:dyDescent="0.25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1</v>
      </c>
    </row>
    <row r="248" spans="1:16" x14ac:dyDescent="0.25">
      <c r="A248" s="28" t="s">
        <v>780</v>
      </c>
      <c r="B248" s="28" t="s">
        <v>781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1</v>
      </c>
      <c r="O248" s="14">
        <v>0</v>
      </c>
      <c r="P248" s="23">
        <v>0</v>
      </c>
    </row>
    <row r="249" spans="1:16" x14ac:dyDescent="0.25">
      <c r="A249" s="28" t="s">
        <v>782</v>
      </c>
      <c r="B249" s="28" t="s">
        <v>783</v>
      </c>
      <c r="C249" s="14">
        <v>8</v>
      </c>
      <c r="D249" s="14">
        <v>7</v>
      </c>
      <c r="E249" s="29">
        <v>0.14285714285714299</v>
      </c>
      <c r="F249" s="14">
        <v>0</v>
      </c>
      <c r="G249" s="14">
        <v>0</v>
      </c>
      <c r="H249" s="14">
        <v>3</v>
      </c>
      <c r="I249" s="14">
        <v>6</v>
      </c>
      <c r="J249" s="14">
        <v>0</v>
      </c>
      <c r="K249" s="14">
        <v>0</v>
      </c>
      <c r="L249" s="14">
        <v>0</v>
      </c>
      <c r="M249" s="14">
        <v>0</v>
      </c>
      <c r="N249" s="14">
        <v>11</v>
      </c>
      <c r="O249" s="14">
        <v>0</v>
      </c>
      <c r="P249" s="23">
        <v>1</v>
      </c>
    </row>
    <row r="250" spans="1:16" ht="22.5" x14ac:dyDescent="0.25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8" t="s">
        <v>790</v>
      </c>
      <c r="B253" s="28" t="s">
        <v>791</v>
      </c>
      <c r="C253" s="14">
        <v>0</v>
      </c>
      <c r="D253" s="14">
        <v>1</v>
      </c>
      <c r="E253" s="29">
        <v>-1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6</v>
      </c>
    </row>
    <row r="254" spans="1:16" ht="22.5" x14ac:dyDescent="0.25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8" t="s">
        <v>794</v>
      </c>
      <c r="B255" s="28" t="s">
        <v>795</v>
      </c>
      <c r="C255" s="14">
        <v>2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1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8" t="s">
        <v>796</v>
      </c>
      <c r="B256" s="28" t="s">
        <v>797</v>
      </c>
      <c r="C256" s="14">
        <v>2</v>
      </c>
      <c r="D256" s="14">
        <v>0</v>
      </c>
      <c r="E256" s="29">
        <v>0</v>
      </c>
      <c r="F256" s="14">
        <v>0</v>
      </c>
      <c r="G256" s="14">
        <v>0</v>
      </c>
      <c r="H256" s="14">
        <v>1</v>
      </c>
      <c r="I256" s="14">
        <v>1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2.5" x14ac:dyDescent="0.25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8" t="s">
        <v>800</v>
      </c>
      <c r="B258" s="28" t="s">
        <v>801</v>
      </c>
      <c r="C258" s="14">
        <v>1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1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8" t="s">
        <v>806</v>
      </c>
      <c r="B261" s="28" t="s">
        <v>807</v>
      </c>
      <c r="C261" s="14">
        <v>1</v>
      </c>
      <c r="D261" s="14">
        <v>3</v>
      </c>
      <c r="E261" s="29">
        <v>-0.66666666666666696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8" t="s">
        <v>808</v>
      </c>
      <c r="B262" s="28" t="s">
        <v>809</v>
      </c>
      <c r="C262" s="14">
        <v>2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8" t="s">
        <v>812</v>
      </c>
      <c r="B264" s="28" t="s">
        <v>813</v>
      </c>
      <c r="C264" s="14">
        <v>2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2.5" x14ac:dyDescent="0.25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8" t="s">
        <v>824</v>
      </c>
      <c r="B270" s="28" t="s">
        <v>825</v>
      </c>
      <c r="C270" s="14">
        <v>0</v>
      </c>
      <c r="D270" s="14">
        <v>2</v>
      </c>
      <c r="E270" s="29">
        <v>-1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826</v>
      </c>
      <c r="B271" s="182"/>
      <c r="C271" s="25">
        <v>394</v>
      </c>
      <c r="D271" s="25">
        <v>350</v>
      </c>
      <c r="E271" s="26">
        <v>0.125714285714286</v>
      </c>
      <c r="F271" s="25">
        <v>601</v>
      </c>
      <c r="G271" s="25">
        <v>572</v>
      </c>
      <c r="H271" s="25">
        <v>250</v>
      </c>
      <c r="I271" s="25">
        <v>300</v>
      </c>
      <c r="J271" s="25">
        <v>1</v>
      </c>
      <c r="K271" s="25">
        <v>11</v>
      </c>
      <c r="L271" s="25">
        <v>0</v>
      </c>
      <c r="M271" s="25">
        <v>0</v>
      </c>
      <c r="N271" s="25">
        <v>2</v>
      </c>
      <c r="O271" s="25">
        <v>6</v>
      </c>
      <c r="P271" s="27">
        <v>825</v>
      </c>
    </row>
    <row r="272" spans="1:16" x14ac:dyDescent="0.25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8" t="s">
        <v>829</v>
      </c>
      <c r="B273" s="28" t="s">
        <v>830</v>
      </c>
      <c r="C273" s="14">
        <v>168</v>
      </c>
      <c r="D273" s="14">
        <v>136</v>
      </c>
      <c r="E273" s="29">
        <v>0.23529411764705899</v>
      </c>
      <c r="F273" s="14">
        <v>219</v>
      </c>
      <c r="G273" s="14">
        <v>297</v>
      </c>
      <c r="H273" s="14">
        <v>146</v>
      </c>
      <c r="I273" s="14">
        <v>195</v>
      </c>
      <c r="J273" s="14">
        <v>0</v>
      </c>
      <c r="K273" s="14">
        <v>1</v>
      </c>
      <c r="L273" s="14">
        <v>0</v>
      </c>
      <c r="M273" s="14">
        <v>0</v>
      </c>
      <c r="N273" s="14">
        <v>0</v>
      </c>
      <c r="O273" s="14">
        <v>2</v>
      </c>
      <c r="P273" s="23">
        <v>370</v>
      </c>
    </row>
    <row r="274" spans="1:16" ht="33.75" x14ac:dyDescent="0.25">
      <c r="A274" s="28" t="s">
        <v>831</v>
      </c>
      <c r="B274" s="28" t="s">
        <v>832</v>
      </c>
      <c r="C274" s="14">
        <v>152</v>
      </c>
      <c r="D274" s="14">
        <v>146</v>
      </c>
      <c r="E274" s="29">
        <v>4.1095890410958902E-2</v>
      </c>
      <c r="F274" s="14">
        <v>355</v>
      </c>
      <c r="G274" s="14">
        <v>251</v>
      </c>
      <c r="H274" s="14">
        <v>79</v>
      </c>
      <c r="I274" s="14">
        <v>51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  <c r="P274" s="23">
        <v>370</v>
      </c>
    </row>
    <row r="275" spans="1:16" ht="22.5" x14ac:dyDescent="0.25">
      <c r="A275" s="28" t="s">
        <v>833</v>
      </c>
      <c r="B275" s="28" t="s">
        <v>834</v>
      </c>
      <c r="C275" s="14">
        <v>7</v>
      </c>
      <c r="D275" s="14">
        <v>3</v>
      </c>
      <c r="E275" s="29">
        <v>1.3333333333333299</v>
      </c>
      <c r="F275" s="14">
        <v>10</v>
      </c>
      <c r="G275" s="14">
        <v>4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2</v>
      </c>
      <c r="O275" s="14">
        <v>0</v>
      </c>
      <c r="P275" s="23">
        <v>18</v>
      </c>
    </row>
    <row r="276" spans="1:16" x14ac:dyDescent="0.25">
      <c r="A276" s="28" t="s">
        <v>835</v>
      </c>
      <c r="B276" s="28" t="s">
        <v>836</v>
      </c>
      <c r="C276" s="14">
        <v>9</v>
      </c>
      <c r="D276" s="14">
        <v>4</v>
      </c>
      <c r="E276" s="29">
        <v>1.25</v>
      </c>
      <c r="F276" s="14">
        <v>4</v>
      </c>
      <c r="G276" s="14">
        <v>4</v>
      </c>
      <c r="H276" s="14">
        <v>5</v>
      </c>
      <c r="I276" s="14">
        <v>4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8</v>
      </c>
    </row>
    <row r="277" spans="1:16" x14ac:dyDescent="0.25">
      <c r="A277" s="28" t="s">
        <v>837</v>
      </c>
      <c r="B277" s="28" t="s">
        <v>838</v>
      </c>
      <c r="C277" s="14">
        <v>23</v>
      </c>
      <c r="D277" s="14">
        <v>26</v>
      </c>
      <c r="E277" s="29">
        <v>-0.115384615384615</v>
      </c>
      <c r="F277" s="14">
        <v>10</v>
      </c>
      <c r="G277" s="14">
        <v>9</v>
      </c>
      <c r="H277" s="14">
        <v>9</v>
      </c>
      <c r="I277" s="14">
        <v>20</v>
      </c>
      <c r="J277" s="14">
        <v>1</v>
      </c>
      <c r="K277" s="14">
        <v>2</v>
      </c>
      <c r="L277" s="14">
        <v>0</v>
      </c>
      <c r="M277" s="14">
        <v>0</v>
      </c>
      <c r="N277" s="14">
        <v>0</v>
      </c>
      <c r="O277" s="14">
        <v>1</v>
      </c>
      <c r="P277" s="23">
        <v>22</v>
      </c>
    </row>
    <row r="278" spans="1:16" ht="22.5" x14ac:dyDescent="0.25">
      <c r="A278" s="28" t="s">
        <v>839</v>
      </c>
      <c r="B278" s="28" t="s">
        <v>840</v>
      </c>
      <c r="C278" s="14">
        <v>28</v>
      </c>
      <c r="D278" s="14">
        <v>19</v>
      </c>
      <c r="E278" s="29">
        <v>0.47368421052631599</v>
      </c>
      <c r="F278" s="14">
        <v>2</v>
      </c>
      <c r="G278" s="14">
        <v>3</v>
      </c>
      <c r="H278" s="14">
        <v>10</v>
      </c>
      <c r="I278" s="14">
        <v>8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24</v>
      </c>
    </row>
    <row r="279" spans="1:16" ht="22.5" x14ac:dyDescent="0.25">
      <c r="A279" s="28" t="s">
        <v>841</v>
      </c>
      <c r="B279" s="28" t="s">
        <v>842</v>
      </c>
      <c r="C279" s="14">
        <v>1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2</v>
      </c>
      <c r="J279" s="14">
        <v>0</v>
      </c>
      <c r="K279" s="14">
        <v>4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2.5" x14ac:dyDescent="0.25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1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8" t="s">
        <v>859</v>
      </c>
      <c r="B288" s="28" t="s">
        <v>860</v>
      </c>
      <c r="C288" s="14">
        <v>3</v>
      </c>
      <c r="D288" s="14">
        <v>3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1</v>
      </c>
      <c r="G289" s="14">
        <v>4</v>
      </c>
      <c r="H289" s="14">
        <v>0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8" t="s">
        <v>865</v>
      </c>
      <c r="B291" s="28" t="s">
        <v>866</v>
      </c>
      <c r="C291" s="14">
        <v>1</v>
      </c>
      <c r="D291" s="14">
        <v>2</v>
      </c>
      <c r="E291" s="29">
        <v>-0.5</v>
      </c>
      <c r="F291" s="14">
        <v>0</v>
      </c>
      <c r="G291" s="14">
        <v>0</v>
      </c>
      <c r="H291" s="14">
        <v>0</v>
      </c>
      <c r="I291" s="14">
        <v>15</v>
      </c>
      <c r="J291" s="14">
        <v>0</v>
      </c>
      <c r="K291" s="14">
        <v>3</v>
      </c>
      <c r="L291" s="14">
        <v>0</v>
      </c>
      <c r="M291" s="14">
        <v>0</v>
      </c>
      <c r="N291" s="14">
        <v>0</v>
      </c>
      <c r="O291" s="14">
        <v>0</v>
      </c>
      <c r="P291" s="23">
        <v>2</v>
      </c>
    </row>
    <row r="292" spans="1:16" ht="22.5" x14ac:dyDescent="0.25">
      <c r="A292" s="28" t="s">
        <v>867</v>
      </c>
      <c r="B292" s="28" t="s">
        <v>868</v>
      </c>
      <c r="C292" s="14">
        <v>0</v>
      </c>
      <c r="D292" s="14">
        <v>1</v>
      </c>
      <c r="E292" s="29">
        <v>-1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8" t="s">
        <v>871</v>
      </c>
      <c r="B294" s="28" t="s">
        <v>872</v>
      </c>
      <c r="C294" s="14">
        <v>1</v>
      </c>
      <c r="D294" s="14">
        <v>2</v>
      </c>
      <c r="E294" s="29">
        <v>-0.5</v>
      </c>
      <c r="F294" s="14">
        <v>0</v>
      </c>
      <c r="G294" s="14">
        <v>0</v>
      </c>
      <c r="H294" s="14">
        <v>0</v>
      </c>
      <c r="I294" s="14">
        <v>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2</v>
      </c>
      <c r="P294" s="23">
        <v>10</v>
      </c>
    </row>
    <row r="295" spans="1:16" x14ac:dyDescent="0.25">
      <c r="A295" s="28" t="s">
        <v>873</v>
      </c>
      <c r="B295" s="28" t="s">
        <v>874</v>
      </c>
      <c r="C295" s="14">
        <v>1</v>
      </c>
      <c r="D295" s="14">
        <v>7</v>
      </c>
      <c r="E295" s="29">
        <v>-0.85714285714285698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8" t="s">
        <v>875</v>
      </c>
      <c r="B296" s="28" t="s">
        <v>876</v>
      </c>
      <c r="C296" s="14">
        <v>0</v>
      </c>
      <c r="D296" s="14">
        <v>1</v>
      </c>
      <c r="E296" s="29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1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885</v>
      </c>
      <c r="B301" s="182"/>
      <c r="C301" s="25">
        <v>1</v>
      </c>
      <c r="D301" s="25">
        <v>1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1</v>
      </c>
      <c r="O301" s="25">
        <v>0</v>
      </c>
      <c r="P301" s="27">
        <v>0</v>
      </c>
    </row>
    <row r="302" spans="1:16" x14ac:dyDescent="0.25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8" t="s">
        <v>890</v>
      </c>
      <c r="B304" s="28" t="s">
        <v>891</v>
      </c>
      <c r="C304" s="14">
        <v>1</v>
      </c>
      <c r="D304" s="14">
        <v>1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1</v>
      </c>
      <c r="O304" s="14">
        <v>0</v>
      </c>
      <c r="P304" s="23">
        <v>0</v>
      </c>
    </row>
    <row r="305" spans="1:16" x14ac:dyDescent="0.25">
      <c r="A305" s="181" t="s">
        <v>892</v>
      </c>
      <c r="B305" s="182"/>
      <c r="C305" s="25">
        <v>2</v>
      </c>
      <c r="D305" s="25">
        <v>11</v>
      </c>
      <c r="E305" s="26">
        <v>-0.81818181818181801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4</v>
      </c>
    </row>
    <row r="306" spans="1:16" x14ac:dyDescent="0.25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2</v>
      </c>
    </row>
    <row r="307" spans="1:16" x14ac:dyDescent="0.25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8" t="s">
        <v>897</v>
      </c>
      <c r="B308" s="28" t="s">
        <v>898</v>
      </c>
      <c r="C308" s="14">
        <v>0</v>
      </c>
      <c r="D308" s="14">
        <v>11</v>
      </c>
      <c r="E308" s="29">
        <v>-1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8" t="s">
        <v>903</v>
      </c>
      <c r="B311" s="28" t="s">
        <v>904</v>
      </c>
      <c r="C311" s="14">
        <v>2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2</v>
      </c>
    </row>
    <row r="312" spans="1:16" x14ac:dyDescent="0.25">
      <c r="A312" s="181" t="s">
        <v>905</v>
      </c>
      <c r="B312" s="182"/>
      <c r="C312" s="25">
        <v>12</v>
      </c>
      <c r="D312" s="25">
        <v>19</v>
      </c>
      <c r="E312" s="26">
        <v>-0.36842105263157898</v>
      </c>
      <c r="F312" s="25">
        <v>2</v>
      </c>
      <c r="G312" s="25">
        <v>2</v>
      </c>
      <c r="H312" s="25">
        <v>11</v>
      </c>
      <c r="I312" s="25">
        <v>7</v>
      </c>
      <c r="J312" s="25">
        <v>1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7</v>
      </c>
    </row>
    <row r="313" spans="1:16" x14ac:dyDescent="0.25">
      <c r="A313" s="28" t="s">
        <v>906</v>
      </c>
      <c r="B313" s="28" t="s">
        <v>907</v>
      </c>
      <c r="C313" s="14">
        <v>11</v>
      </c>
      <c r="D313" s="14">
        <v>16</v>
      </c>
      <c r="E313" s="29">
        <v>-0.3125</v>
      </c>
      <c r="F313" s="14">
        <v>1</v>
      </c>
      <c r="G313" s="14">
        <v>1</v>
      </c>
      <c r="H313" s="14">
        <v>11</v>
      </c>
      <c r="I313" s="14">
        <v>7</v>
      </c>
      <c r="J313" s="14">
        <v>1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6</v>
      </c>
    </row>
    <row r="314" spans="1:16" ht="33.75" x14ac:dyDescent="0.25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8" t="s">
        <v>910</v>
      </c>
      <c r="B315" s="28" t="s">
        <v>911</v>
      </c>
      <c r="C315" s="14">
        <v>1</v>
      </c>
      <c r="D315" s="14">
        <v>3</v>
      </c>
      <c r="E315" s="29">
        <v>-0.66666666666666696</v>
      </c>
      <c r="F315" s="14">
        <v>1</v>
      </c>
      <c r="G315" s="14">
        <v>1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1</v>
      </c>
    </row>
    <row r="316" spans="1:16" ht="33.75" x14ac:dyDescent="0.25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916</v>
      </c>
      <c r="B318" s="182"/>
      <c r="C318" s="25">
        <v>9</v>
      </c>
      <c r="D318" s="25">
        <v>3</v>
      </c>
      <c r="E318" s="26">
        <v>2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4</v>
      </c>
      <c r="O318" s="25">
        <v>0</v>
      </c>
      <c r="P318" s="27">
        <v>2</v>
      </c>
    </row>
    <row r="319" spans="1:16" x14ac:dyDescent="0.25">
      <c r="A319" s="28" t="s">
        <v>917</v>
      </c>
      <c r="B319" s="28" t="s">
        <v>918</v>
      </c>
      <c r="C319" s="14">
        <v>9</v>
      </c>
      <c r="D319" s="14">
        <v>3</v>
      </c>
      <c r="E319" s="29">
        <v>2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4</v>
      </c>
      <c r="O319" s="14">
        <v>0</v>
      </c>
      <c r="P319" s="23">
        <v>2</v>
      </c>
    </row>
    <row r="320" spans="1:16" x14ac:dyDescent="0.25">
      <c r="A320" s="181" t="s">
        <v>919</v>
      </c>
      <c r="B320" s="182"/>
      <c r="C320" s="25">
        <v>1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920</v>
      </c>
      <c r="B321" s="28" t="s">
        <v>921</v>
      </c>
      <c r="C321" s="14">
        <v>1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924</v>
      </c>
      <c r="B323" s="182"/>
      <c r="C323" s="25">
        <v>49706</v>
      </c>
      <c r="D323" s="25">
        <v>40888</v>
      </c>
      <c r="E323" s="26">
        <v>0.215662297006457</v>
      </c>
      <c r="F323" s="25">
        <v>2249</v>
      </c>
      <c r="G323" s="25">
        <v>0</v>
      </c>
      <c r="H323" s="25">
        <v>1013</v>
      </c>
      <c r="I323" s="25">
        <v>0</v>
      </c>
      <c r="J323" s="25">
        <v>38</v>
      </c>
      <c r="K323" s="25">
        <v>0</v>
      </c>
      <c r="L323" s="25">
        <v>3</v>
      </c>
      <c r="M323" s="25">
        <v>0</v>
      </c>
      <c r="N323" s="25">
        <v>139</v>
      </c>
      <c r="O323" s="25">
        <v>50</v>
      </c>
      <c r="P323" s="27">
        <v>12</v>
      </c>
    </row>
    <row r="324" spans="1:16" x14ac:dyDescent="0.25">
      <c r="A324" s="28" t="s">
        <v>925</v>
      </c>
      <c r="B324" s="28" t="s">
        <v>926</v>
      </c>
      <c r="C324" s="14">
        <v>49706</v>
      </c>
      <c r="D324" s="14">
        <v>40888</v>
      </c>
      <c r="E324" s="29">
        <v>0.215662297006457</v>
      </c>
      <c r="F324" s="14">
        <v>2249</v>
      </c>
      <c r="G324" s="14">
        <v>0</v>
      </c>
      <c r="H324" s="14">
        <v>1013</v>
      </c>
      <c r="I324" s="14">
        <v>0</v>
      </c>
      <c r="J324" s="14">
        <v>38</v>
      </c>
      <c r="K324" s="14">
        <v>0</v>
      </c>
      <c r="L324" s="14">
        <v>3</v>
      </c>
      <c r="M324" s="14">
        <v>0</v>
      </c>
      <c r="N324" s="14">
        <v>139</v>
      </c>
      <c r="O324" s="14">
        <v>50</v>
      </c>
      <c r="P324" s="23">
        <v>12</v>
      </c>
    </row>
    <row r="325" spans="1:16" x14ac:dyDescent="0.25">
      <c r="A325" s="181" t="s">
        <v>927</v>
      </c>
      <c r="B325" s="182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3.75" x14ac:dyDescent="0.25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950</v>
      </c>
      <c r="B337" s="182"/>
      <c r="C337" s="25">
        <v>2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951</v>
      </c>
      <c r="B338" s="28" t="s">
        <v>952</v>
      </c>
      <c r="C338" s="14">
        <v>2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956</v>
      </c>
      <c r="B341" s="184"/>
      <c r="C341" s="30">
        <v>114585</v>
      </c>
      <c r="D341" s="30">
        <v>95130</v>
      </c>
      <c r="E341" s="31">
        <v>0.20450961841690299</v>
      </c>
      <c r="F341" s="30">
        <v>13216</v>
      </c>
      <c r="G341" s="30">
        <v>7853</v>
      </c>
      <c r="H341" s="30">
        <v>8439</v>
      </c>
      <c r="I341" s="30">
        <v>6013</v>
      </c>
      <c r="J341" s="30">
        <v>131</v>
      </c>
      <c r="K341" s="30">
        <v>103</v>
      </c>
      <c r="L341" s="30">
        <v>20</v>
      </c>
      <c r="M341" s="30">
        <v>29</v>
      </c>
      <c r="N341" s="30">
        <v>691</v>
      </c>
      <c r="O341" s="30">
        <v>605</v>
      </c>
      <c r="P341" s="30">
        <v>11486</v>
      </c>
    </row>
    <row r="342" spans="1:16" x14ac:dyDescent="0.25">
      <c r="A342" s="6"/>
    </row>
  </sheetData>
  <sheetProtection algorithmName="SHA-512" hashValue="x42F9agSrzURotJv2vSmdR5zjXuSsRwapP8Ryp2Fs3yRCdFb0x9PSRQxwgss8RWAuV9vaFNgD/bStcsFmFw1Tg==" saltValue="Dsyalyad06p5N3kY54QIR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8554687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2" t="s">
        <v>959</v>
      </c>
      <c r="B5" s="13" t="s">
        <v>960</v>
      </c>
      <c r="C5" s="23">
        <v>5</v>
      </c>
    </row>
    <row r="6" spans="1:3" x14ac:dyDescent="0.25">
      <c r="A6" s="173"/>
      <c r="B6" s="13" t="s">
        <v>334</v>
      </c>
      <c r="C6" s="23">
        <v>546</v>
      </c>
    </row>
    <row r="7" spans="1:3" x14ac:dyDescent="0.25">
      <c r="A7" s="173"/>
      <c r="B7" s="13" t="s">
        <v>961</v>
      </c>
      <c r="C7" s="23">
        <v>69</v>
      </c>
    </row>
    <row r="8" spans="1:3" x14ac:dyDescent="0.25">
      <c r="A8" s="173"/>
      <c r="B8" s="13" t="s">
        <v>962</v>
      </c>
      <c r="C8" s="23">
        <v>3</v>
      </c>
    </row>
    <row r="9" spans="1:3" x14ac:dyDescent="0.25">
      <c r="A9" s="173"/>
      <c r="B9" s="13" t="s">
        <v>963</v>
      </c>
      <c r="C9" s="23">
        <v>62</v>
      </c>
    </row>
    <row r="10" spans="1:3" x14ac:dyDescent="0.25">
      <c r="A10" s="173"/>
      <c r="B10" s="13" t="s">
        <v>964</v>
      </c>
      <c r="C10" s="23">
        <v>90</v>
      </c>
    </row>
    <row r="11" spans="1:3" x14ac:dyDescent="0.25">
      <c r="A11" s="173"/>
      <c r="B11" s="13" t="s">
        <v>965</v>
      </c>
      <c r="C11" s="23">
        <v>364</v>
      </c>
    </row>
    <row r="12" spans="1:3" x14ac:dyDescent="0.25">
      <c r="A12" s="173"/>
      <c r="B12" s="13" t="s">
        <v>518</v>
      </c>
      <c r="C12" s="23">
        <v>90</v>
      </c>
    </row>
    <row r="13" spans="1:3" x14ac:dyDescent="0.25">
      <c r="A13" s="173"/>
      <c r="B13" s="13" t="s">
        <v>966</v>
      </c>
      <c r="C13" s="23">
        <v>32</v>
      </c>
    </row>
    <row r="14" spans="1:3" x14ac:dyDescent="0.25">
      <c r="A14" s="173"/>
      <c r="B14" s="13" t="s">
        <v>967</v>
      </c>
      <c r="C14" s="23">
        <v>1</v>
      </c>
    </row>
    <row r="15" spans="1:3" x14ac:dyDescent="0.25">
      <c r="A15" s="173"/>
      <c r="B15" s="13" t="s">
        <v>651</v>
      </c>
      <c r="C15" s="23">
        <v>8</v>
      </c>
    </row>
    <row r="16" spans="1:3" x14ac:dyDescent="0.25">
      <c r="A16" s="173"/>
      <c r="B16" s="13" t="s">
        <v>968</v>
      </c>
      <c r="C16" s="23">
        <v>70</v>
      </c>
    </row>
    <row r="17" spans="1:3" x14ac:dyDescent="0.25">
      <c r="A17" s="173"/>
      <c r="B17" s="13" t="s">
        <v>969</v>
      </c>
      <c r="C17" s="23">
        <v>204</v>
      </c>
    </row>
    <row r="18" spans="1:3" x14ac:dyDescent="0.25">
      <c r="A18" s="173"/>
      <c r="B18" s="13" t="s">
        <v>970</v>
      </c>
      <c r="C18" s="23">
        <v>26</v>
      </c>
    </row>
    <row r="19" spans="1:3" x14ac:dyDescent="0.25">
      <c r="A19" s="174"/>
      <c r="B19" s="13" t="s">
        <v>111</v>
      </c>
      <c r="C19" s="23">
        <v>164</v>
      </c>
    </row>
    <row r="20" spans="1:3" x14ac:dyDescent="0.25">
      <c r="A20" s="172" t="s">
        <v>971</v>
      </c>
      <c r="B20" s="13" t="s">
        <v>972</v>
      </c>
      <c r="C20" s="23">
        <v>11</v>
      </c>
    </row>
    <row r="21" spans="1:3" x14ac:dyDescent="0.25">
      <c r="A21" s="174"/>
      <c r="B21" s="13" t="s">
        <v>973</v>
      </c>
      <c r="C21" s="23">
        <v>1</v>
      </c>
    </row>
    <row r="22" spans="1:3" x14ac:dyDescent="0.25">
      <c r="A22" s="172" t="s">
        <v>974</v>
      </c>
      <c r="B22" s="13" t="s">
        <v>975</v>
      </c>
      <c r="C22" s="23">
        <v>216</v>
      </c>
    </row>
    <row r="23" spans="1:3" x14ac:dyDescent="0.25">
      <c r="A23" s="173"/>
      <c r="B23" s="13" t="s">
        <v>976</v>
      </c>
      <c r="C23" s="23">
        <v>245</v>
      </c>
    </row>
    <row r="24" spans="1:3" x14ac:dyDescent="0.25">
      <c r="A24" s="174"/>
      <c r="B24" s="13" t="s">
        <v>977</v>
      </c>
      <c r="C24" s="23">
        <v>3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3">
        <v>732</v>
      </c>
    </row>
    <row r="29" spans="1:3" x14ac:dyDescent="0.25">
      <c r="A29" s="172" t="s">
        <v>980</v>
      </c>
      <c r="B29" s="13" t="s">
        <v>981</v>
      </c>
      <c r="C29" s="23">
        <v>7</v>
      </c>
    </row>
    <row r="30" spans="1:3" x14ac:dyDescent="0.25">
      <c r="A30" s="173"/>
      <c r="B30" s="13" t="s">
        <v>982</v>
      </c>
      <c r="C30" s="23">
        <v>123</v>
      </c>
    </row>
    <row r="31" spans="1:3" x14ac:dyDescent="0.25">
      <c r="A31" s="173"/>
      <c r="B31" s="13" t="s">
        <v>983</v>
      </c>
      <c r="C31" s="23">
        <v>5</v>
      </c>
    </row>
    <row r="32" spans="1:3" x14ac:dyDescent="0.25">
      <c r="A32" s="174"/>
      <c r="B32" s="13" t="s">
        <v>984</v>
      </c>
      <c r="C32" s="23">
        <v>48</v>
      </c>
    </row>
    <row r="33" spans="1:3" x14ac:dyDescent="0.25">
      <c r="A33" s="12" t="s">
        <v>985</v>
      </c>
      <c r="B33" s="16"/>
      <c r="C33" s="23">
        <v>10</v>
      </c>
    </row>
    <row r="34" spans="1:3" x14ac:dyDescent="0.25">
      <c r="A34" s="12" t="s">
        <v>986</v>
      </c>
      <c r="B34" s="16"/>
      <c r="C34" s="23">
        <v>525</v>
      </c>
    </row>
    <row r="35" spans="1:3" x14ac:dyDescent="0.25">
      <c r="A35" s="12" t="s">
        <v>987</v>
      </c>
      <c r="B35" s="16"/>
      <c r="C35" s="23">
        <v>64</v>
      </c>
    </row>
    <row r="36" spans="1:3" x14ac:dyDescent="0.25">
      <c r="A36" s="12" t="s">
        <v>988</v>
      </c>
      <c r="B36" s="16"/>
      <c r="C36" s="22"/>
    </row>
    <row r="37" spans="1:3" x14ac:dyDescent="0.25">
      <c r="A37" s="12" t="s">
        <v>989</v>
      </c>
      <c r="B37" s="16"/>
      <c r="C37" s="23">
        <v>16</v>
      </c>
    </row>
    <row r="38" spans="1:3" x14ac:dyDescent="0.25">
      <c r="A38" s="12" t="s">
        <v>990</v>
      </c>
      <c r="B38" s="16"/>
      <c r="C38" s="23">
        <v>18</v>
      </c>
    </row>
    <row r="39" spans="1:3" x14ac:dyDescent="0.25">
      <c r="A39" s="12" t="s">
        <v>977</v>
      </c>
      <c r="B39" s="16"/>
      <c r="C39" s="23">
        <v>99</v>
      </c>
    </row>
    <row r="40" spans="1:3" x14ac:dyDescent="0.25">
      <c r="A40" s="172" t="s">
        <v>991</v>
      </c>
      <c r="B40" s="13" t="s">
        <v>992</v>
      </c>
      <c r="C40" s="23">
        <v>77</v>
      </c>
    </row>
    <row r="41" spans="1:3" x14ac:dyDescent="0.25">
      <c r="A41" s="173"/>
      <c r="B41" s="13" t="s">
        <v>993</v>
      </c>
      <c r="C41" s="23">
        <v>52</v>
      </c>
    </row>
    <row r="42" spans="1:3" x14ac:dyDescent="0.25">
      <c r="A42" s="173"/>
      <c r="B42" s="13" t="s">
        <v>994</v>
      </c>
      <c r="C42" s="23">
        <v>117</v>
      </c>
    </row>
    <row r="43" spans="1:3" x14ac:dyDescent="0.25">
      <c r="A43" s="173"/>
      <c r="B43" s="13" t="s">
        <v>995</v>
      </c>
      <c r="C43" s="22"/>
    </row>
    <row r="44" spans="1:3" x14ac:dyDescent="0.25">
      <c r="A44" s="174"/>
      <c r="B44" s="13" t="s">
        <v>996</v>
      </c>
      <c r="C44" s="22"/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3">
        <v>88</v>
      </c>
    </row>
    <row r="49" spans="1:3" x14ac:dyDescent="0.25">
      <c r="A49" s="172" t="s">
        <v>81</v>
      </c>
      <c r="B49" s="13" t="s">
        <v>998</v>
      </c>
      <c r="C49" s="23">
        <v>187</v>
      </c>
    </row>
    <row r="50" spans="1:3" x14ac:dyDescent="0.25">
      <c r="A50" s="174"/>
      <c r="B50" s="13" t="s">
        <v>999</v>
      </c>
      <c r="C50" s="23">
        <v>92</v>
      </c>
    </row>
    <row r="51" spans="1:3" x14ac:dyDescent="0.25">
      <c r="A51" s="172" t="s">
        <v>1000</v>
      </c>
      <c r="B51" s="13" t="s">
        <v>1001</v>
      </c>
      <c r="C51" s="23">
        <v>1</v>
      </c>
    </row>
    <row r="52" spans="1:3" x14ac:dyDescent="0.25">
      <c r="A52" s="174"/>
      <c r="B52" s="13" t="s">
        <v>1002</v>
      </c>
      <c r="C52" s="22"/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2" t="s">
        <v>245</v>
      </c>
      <c r="B56" s="13" t="s">
        <v>20</v>
      </c>
      <c r="C56" s="23">
        <v>3168</v>
      </c>
    </row>
    <row r="57" spans="1:3" x14ac:dyDescent="0.25">
      <c r="A57" s="173"/>
      <c r="B57" s="13" t="s">
        <v>1004</v>
      </c>
      <c r="C57" s="23">
        <v>696</v>
      </c>
    </row>
    <row r="58" spans="1:3" x14ac:dyDescent="0.25">
      <c r="A58" s="173"/>
      <c r="B58" s="13" t="s">
        <v>1005</v>
      </c>
      <c r="C58" s="23">
        <v>295</v>
      </c>
    </row>
    <row r="59" spans="1:3" x14ac:dyDescent="0.25">
      <c r="A59" s="173"/>
      <c r="B59" s="13" t="s">
        <v>1006</v>
      </c>
      <c r="C59" s="23">
        <v>206</v>
      </c>
    </row>
    <row r="60" spans="1:3" x14ac:dyDescent="0.25">
      <c r="A60" s="174"/>
      <c r="B60" s="13" t="s">
        <v>1007</v>
      </c>
      <c r="C60" s="23">
        <v>330</v>
      </c>
    </row>
    <row r="61" spans="1:3" x14ac:dyDescent="0.25">
      <c r="A61" s="172" t="s">
        <v>1008</v>
      </c>
      <c r="B61" s="13" t="s">
        <v>1009</v>
      </c>
      <c r="C61" s="23">
        <v>1152</v>
      </c>
    </row>
    <row r="62" spans="1:3" x14ac:dyDescent="0.25">
      <c r="A62" s="173"/>
      <c r="B62" s="13" t="s">
        <v>1010</v>
      </c>
      <c r="C62" s="23">
        <v>247</v>
      </c>
    </row>
    <row r="63" spans="1:3" x14ac:dyDescent="0.25">
      <c r="A63" s="173"/>
      <c r="B63" s="13" t="s">
        <v>1011</v>
      </c>
      <c r="C63" s="23">
        <v>22</v>
      </c>
    </row>
    <row r="64" spans="1:3" x14ac:dyDescent="0.25">
      <c r="A64" s="173"/>
      <c r="B64" s="13" t="s">
        <v>1012</v>
      </c>
      <c r="C64" s="23">
        <v>618</v>
      </c>
    </row>
    <row r="65" spans="1:3" x14ac:dyDescent="0.25">
      <c r="A65" s="174"/>
      <c r="B65" s="13" t="s">
        <v>1007</v>
      </c>
      <c r="C65" s="23">
        <v>459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3">
        <v>283</v>
      </c>
    </row>
    <row r="70" spans="1:3" x14ac:dyDescent="0.25">
      <c r="A70" s="12" t="s">
        <v>1015</v>
      </c>
      <c r="B70" s="16"/>
      <c r="C70" s="23">
        <v>21</v>
      </c>
    </row>
    <row r="71" spans="1:3" x14ac:dyDescent="0.25">
      <c r="A71" s="12" t="s">
        <v>1016</v>
      </c>
      <c r="B71" s="16"/>
      <c r="C71" s="23">
        <v>1971</v>
      </c>
    </row>
    <row r="72" spans="1:3" x14ac:dyDescent="0.25">
      <c r="A72" s="172" t="s">
        <v>1017</v>
      </c>
      <c r="B72" s="13" t="s">
        <v>1018</v>
      </c>
      <c r="C72" s="23">
        <v>116</v>
      </c>
    </row>
    <row r="73" spans="1:3" x14ac:dyDescent="0.25">
      <c r="A73" s="174"/>
      <c r="B73" s="13" t="s">
        <v>1019</v>
      </c>
      <c r="C73" s="22"/>
    </row>
    <row r="74" spans="1:3" x14ac:dyDescent="0.25">
      <c r="A74" s="12" t="s">
        <v>1020</v>
      </c>
      <c r="B74" s="16"/>
      <c r="C74" s="22"/>
    </row>
    <row r="75" spans="1:3" x14ac:dyDescent="0.25">
      <c r="A75" s="12" t="s">
        <v>1021</v>
      </c>
      <c r="B75" s="16"/>
      <c r="C75" s="23">
        <v>38</v>
      </c>
    </row>
    <row r="76" spans="1:3" x14ac:dyDescent="0.25">
      <c r="A76" s="12" t="s">
        <v>1022</v>
      </c>
      <c r="B76" s="16"/>
      <c r="C76" s="22"/>
    </row>
    <row r="77" spans="1:3" x14ac:dyDescent="0.25">
      <c r="A77" s="12" t="s">
        <v>1023</v>
      </c>
      <c r="B77" s="16"/>
      <c r="C77" s="23">
        <v>58</v>
      </c>
    </row>
    <row r="78" spans="1:3" x14ac:dyDescent="0.25">
      <c r="A78" s="12" t="s">
        <v>1024</v>
      </c>
      <c r="B78" s="16"/>
      <c r="C78" s="23">
        <v>6</v>
      </c>
    </row>
    <row r="79" spans="1:3" x14ac:dyDescent="0.25">
      <c r="A79" s="12" t="s">
        <v>1025</v>
      </c>
      <c r="B79" s="16"/>
      <c r="C79" s="22"/>
    </row>
    <row r="80" spans="1:3" x14ac:dyDescent="0.25">
      <c r="A80" s="6"/>
    </row>
  </sheetData>
  <sheetProtection algorithmName="SHA-512" hashValue="EJfjmLvx4MxXHAJOUc/v72RffFuN2D64TetfCJyalCYCpfoAlgbeGMU/0mBX37frIe4zTE7PRoPlqKp9ZtYbMQ==" saltValue="IX9VQkjHKu00+VlK+bQxGQ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2" t="s">
        <v>1027</v>
      </c>
    </row>
    <row r="4" spans="1:3" x14ac:dyDescent="0.25">
      <c r="A4" s="33" t="s">
        <v>14</v>
      </c>
      <c r="B4" s="33" t="s">
        <v>15</v>
      </c>
      <c r="C4" s="34" t="s">
        <v>3</v>
      </c>
    </row>
    <row r="5" spans="1:3" x14ac:dyDescent="0.25">
      <c r="A5" s="187" t="s">
        <v>1028</v>
      </c>
      <c r="B5" s="36" t="s">
        <v>1029</v>
      </c>
      <c r="C5" s="37">
        <v>48</v>
      </c>
    </row>
    <row r="6" spans="1:3" x14ac:dyDescent="0.25">
      <c r="A6" s="188"/>
      <c r="B6" s="36" t="s">
        <v>304</v>
      </c>
      <c r="C6" s="37">
        <v>139</v>
      </c>
    </row>
    <row r="7" spans="1:3" x14ac:dyDescent="0.25">
      <c r="A7" s="188"/>
      <c r="B7" s="36" t="s">
        <v>1030</v>
      </c>
      <c r="C7" s="37">
        <v>22</v>
      </c>
    </row>
    <row r="8" spans="1:3" x14ac:dyDescent="0.25">
      <c r="A8" s="188"/>
      <c r="B8" s="36" t="s">
        <v>1031</v>
      </c>
      <c r="C8" s="37">
        <v>1</v>
      </c>
    </row>
    <row r="9" spans="1:3" x14ac:dyDescent="0.25">
      <c r="A9" s="188"/>
      <c r="B9" s="36" t="s">
        <v>1032</v>
      </c>
      <c r="C9" s="22"/>
    </row>
    <row r="10" spans="1:3" x14ac:dyDescent="0.25">
      <c r="A10" s="188"/>
      <c r="B10" s="36" t="s">
        <v>1033</v>
      </c>
      <c r="C10" s="22"/>
    </row>
    <row r="11" spans="1:3" x14ac:dyDescent="0.25">
      <c r="A11" s="189"/>
      <c r="B11" s="36" t="s">
        <v>1034</v>
      </c>
      <c r="C11" s="22"/>
    </row>
    <row r="12" spans="1:3" x14ac:dyDescent="0.25">
      <c r="A12" s="187" t="s">
        <v>1035</v>
      </c>
      <c r="B12" s="36" t="s">
        <v>65</v>
      </c>
      <c r="C12" s="37">
        <v>283</v>
      </c>
    </row>
    <row r="13" spans="1:3" x14ac:dyDescent="0.25">
      <c r="A13" s="188"/>
      <c r="B13" s="36" t="s">
        <v>1036</v>
      </c>
      <c r="C13" s="37">
        <v>46</v>
      </c>
    </row>
    <row r="14" spans="1:3" x14ac:dyDescent="0.25">
      <c r="A14" s="188"/>
      <c r="B14" s="36" t="s">
        <v>1037</v>
      </c>
      <c r="C14" s="37">
        <v>21</v>
      </c>
    </row>
    <row r="15" spans="1:3" x14ac:dyDescent="0.25">
      <c r="A15" s="189"/>
      <c r="B15" s="36" t="s">
        <v>1038</v>
      </c>
      <c r="C15" s="37">
        <v>17</v>
      </c>
    </row>
    <row r="16" spans="1:3" x14ac:dyDescent="0.25">
      <c r="A16" s="3"/>
    </row>
    <row r="17" spans="1:3" x14ac:dyDescent="0.25">
      <c r="A17" s="32" t="s">
        <v>1039</v>
      </c>
    </row>
    <row r="18" spans="1:3" x14ac:dyDescent="0.25">
      <c r="A18" s="33" t="s">
        <v>14</v>
      </c>
      <c r="B18" s="33" t="s">
        <v>15</v>
      </c>
      <c r="C18" s="34" t="s">
        <v>3</v>
      </c>
    </row>
    <row r="19" spans="1:3" x14ac:dyDescent="0.25">
      <c r="A19" s="35" t="s">
        <v>1040</v>
      </c>
      <c r="B19" s="38"/>
      <c r="C19" s="37">
        <v>24</v>
      </c>
    </row>
    <row r="20" spans="1:3" x14ac:dyDescent="0.25">
      <c r="A20" s="35" t="s">
        <v>1041</v>
      </c>
      <c r="B20" s="38"/>
      <c r="C20" s="37">
        <v>3</v>
      </c>
    </row>
    <row r="21" spans="1:3" x14ac:dyDescent="0.25">
      <c r="A21" s="35" t="s">
        <v>1042</v>
      </c>
      <c r="B21" s="38"/>
      <c r="C21" s="37">
        <v>29</v>
      </c>
    </row>
    <row r="22" spans="1:3" x14ac:dyDescent="0.25">
      <c r="A22" s="35" t="s">
        <v>1043</v>
      </c>
      <c r="B22" s="38"/>
      <c r="C22" s="37">
        <v>9</v>
      </c>
    </row>
    <row r="23" spans="1:3" x14ac:dyDescent="0.25">
      <c r="A23" s="35" t="s">
        <v>1044</v>
      </c>
      <c r="B23" s="38"/>
      <c r="C23" s="37">
        <v>176</v>
      </c>
    </row>
    <row r="24" spans="1:3" x14ac:dyDescent="0.25">
      <c r="A24" s="35" t="s">
        <v>1045</v>
      </c>
      <c r="B24" s="38"/>
      <c r="C24" s="37">
        <v>63</v>
      </c>
    </row>
    <row r="25" spans="1:3" x14ac:dyDescent="0.25">
      <c r="A25" s="35" t="s">
        <v>1046</v>
      </c>
      <c r="B25" s="38"/>
      <c r="C25" s="37">
        <v>44</v>
      </c>
    </row>
    <row r="26" spans="1:3" x14ac:dyDescent="0.25">
      <c r="A26" s="35" t="s">
        <v>1047</v>
      </c>
      <c r="B26" s="38"/>
      <c r="C26" s="37">
        <v>4</v>
      </c>
    </row>
    <row r="27" spans="1:3" x14ac:dyDescent="0.25">
      <c r="A27" s="35" t="s">
        <v>1048</v>
      </c>
      <c r="B27" s="38"/>
      <c r="C27" s="37">
        <v>0</v>
      </c>
    </row>
    <row r="28" spans="1:3" x14ac:dyDescent="0.25">
      <c r="A28" s="35" t="s">
        <v>1049</v>
      </c>
      <c r="B28" s="38"/>
      <c r="C28" s="37">
        <v>36</v>
      </c>
    </row>
    <row r="29" spans="1:3" x14ac:dyDescent="0.25">
      <c r="A29" s="3"/>
    </row>
    <row r="30" spans="1:3" x14ac:dyDescent="0.25">
      <c r="A30" s="32" t="s">
        <v>1050</v>
      </c>
    </row>
    <row r="31" spans="1:3" x14ac:dyDescent="0.25">
      <c r="A31" s="33" t="s">
        <v>14</v>
      </c>
      <c r="B31" s="33" t="s">
        <v>15</v>
      </c>
      <c r="C31" s="34" t="s">
        <v>3</v>
      </c>
    </row>
    <row r="32" spans="1:3" x14ac:dyDescent="0.25">
      <c r="A32" s="35" t="s">
        <v>1051</v>
      </c>
      <c r="B32" s="38"/>
      <c r="C32" s="37">
        <v>4</v>
      </c>
    </row>
    <row r="33" spans="1:6" x14ac:dyDescent="0.25">
      <c r="A33" s="35" t="s">
        <v>1052</v>
      </c>
      <c r="B33" s="38"/>
      <c r="C33" s="37">
        <v>20</v>
      </c>
    </row>
    <row r="34" spans="1:6" x14ac:dyDescent="0.25">
      <c r="A34" s="35" t="s">
        <v>1053</v>
      </c>
      <c r="B34" s="38"/>
      <c r="C34" s="37">
        <v>3</v>
      </c>
    </row>
    <row r="35" spans="1:6" x14ac:dyDescent="0.25">
      <c r="A35" s="35" t="s">
        <v>1054</v>
      </c>
      <c r="B35" s="38"/>
      <c r="C35" s="37">
        <v>3</v>
      </c>
    </row>
    <row r="36" spans="1:6" x14ac:dyDescent="0.25">
      <c r="A36" s="35" t="s">
        <v>1055</v>
      </c>
      <c r="B36" s="38"/>
      <c r="C36" s="37">
        <v>1</v>
      </c>
    </row>
    <row r="37" spans="1:6" x14ac:dyDescent="0.25">
      <c r="A37" s="35" t="s">
        <v>1056</v>
      </c>
      <c r="B37" s="38"/>
      <c r="C37" s="37">
        <v>2</v>
      </c>
    </row>
    <row r="38" spans="1:6" x14ac:dyDescent="0.25">
      <c r="A38" s="35" t="s">
        <v>1057</v>
      </c>
      <c r="B38" s="38"/>
      <c r="C38" s="22"/>
    </row>
    <row r="39" spans="1:6" x14ac:dyDescent="0.25">
      <c r="A39" s="35" t="s">
        <v>1058</v>
      </c>
      <c r="B39" s="38"/>
      <c r="C39" s="22"/>
    </row>
    <row r="40" spans="1:6" x14ac:dyDescent="0.25">
      <c r="A40" s="3"/>
    </row>
    <row r="41" spans="1:6" x14ac:dyDescent="0.25">
      <c r="A41" s="32" t="s">
        <v>1059</v>
      </c>
    </row>
    <row r="42" spans="1:6" x14ac:dyDescent="0.25">
      <c r="A42" s="33" t="s">
        <v>14</v>
      </c>
      <c r="B42" s="33" t="s">
        <v>15</v>
      </c>
      <c r="C42" s="34" t="s">
        <v>3</v>
      </c>
    </row>
    <row r="43" spans="1:6" x14ac:dyDescent="0.25">
      <c r="A43" s="35" t="s">
        <v>104</v>
      </c>
      <c r="B43" s="38"/>
      <c r="C43" s="37">
        <v>1</v>
      </c>
    </row>
    <row r="44" spans="1:6" x14ac:dyDescent="0.25">
      <c r="A44" s="35" t="s">
        <v>114</v>
      </c>
      <c r="B44" s="38"/>
      <c r="C44" s="22"/>
    </row>
    <row r="45" spans="1:6" x14ac:dyDescent="0.25">
      <c r="A45" s="35" t="s">
        <v>1060</v>
      </c>
      <c r="B45" s="38"/>
      <c r="C45" s="22"/>
    </row>
    <row r="46" spans="1:6" x14ac:dyDescent="0.25">
      <c r="A46" s="32" t="s">
        <v>1061</v>
      </c>
    </row>
    <row r="47" spans="1:6" ht="33.75" x14ac:dyDescent="0.25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25">
      <c r="A48" s="190" t="s">
        <v>959</v>
      </c>
      <c r="B48" s="41" t="s">
        <v>1063</v>
      </c>
      <c r="C48" s="17"/>
      <c r="D48" s="17"/>
      <c r="E48" s="17"/>
      <c r="F48" s="22"/>
    </row>
    <row r="49" spans="1:6" x14ac:dyDescent="0.25">
      <c r="A49" s="191"/>
      <c r="B49" s="41" t="s">
        <v>1064</v>
      </c>
      <c r="C49" s="17"/>
      <c r="D49" s="17"/>
      <c r="E49" s="17"/>
      <c r="F49" s="22"/>
    </row>
    <row r="50" spans="1:6" x14ac:dyDescent="0.25">
      <c r="A50" s="191"/>
      <c r="B50" s="41" t="s">
        <v>1065</v>
      </c>
      <c r="C50" s="17"/>
      <c r="D50" s="17"/>
      <c r="E50" s="17"/>
      <c r="F50" s="22"/>
    </row>
    <row r="51" spans="1:6" x14ac:dyDescent="0.25">
      <c r="A51" s="191"/>
      <c r="B51" s="41" t="s">
        <v>1066</v>
      </c>
      <c r="C51" s="17"/>
      <c r="D51" s="17"/>
      <c r="E51" s="17"/>
      <c r="F51" s="22"/>
    </row>
    <row r="52" spans="1:6" x14ac:dyDescent="0.25">
      <c r="A52" s="191"/>
      <c r="B52" s="41" t="s">
        <v>334</v>
      </c>
      <c r="C52" s="42">
        <v>7</v>
      </c>
      <c r="D52" s="42">
        <v>34</v>
      </c>
      <c r="E52" s="42">
        <v>4</v>
      </c>
      <c r="F52" s="37">
        <v>9</v>
      </c>
    </row>
    <row r="53" spans="1:6" x14ac:dyDescent="0.25">
      <c r="A53" s="191"/>
      <c r="B53" s="41" t="s">
        <v>1067</v>
      </c>
      <c r="C53" s="42">
        <v>228</v>
      </c>
      <c r="D53" s="42">
        <v>111</v>
      </c>
      <c r="E53" s="42">
        <v>14</v>
      </c>
      <c r="F53" s="37">
        <v>27</v>
      </c>
    </row>
    <row r="54" spans="1:6" x14ac:dyDescent="0.25">
      <c r="A54" s="191"/>
      <c r="B54" s="41" t="s">
        <v>1068</v>
      </c>
      <c r="C54" s="42">
        <v>80</v>
      </c>
      <c r="D54" s="42">
        <v>40</v>
      </c>
      <c r="E54" s="42">
        <v>4</v>
      </c>
      <c r="F54" s="37">
        <v>6</v>
      </c>
    </row>
    <row r="55" spans="1:6" x14ac:dyDescent="0.25">
      <c r="A55" s="191"/>
      <c r="B55" s="41" t="s">
        <v>1069</v>
      </c>
      <c r="C55" s="42">
        <v>0</v>
      </c>
      <c r="D55" s="42">
        <v>1</v>
      </c>
      <c r="E55" s="42">
        <v>0</v>
      </c>
      <c r="F55" s="37">
        <v>0</v>
      </c>
    </row>
    <row r="56" spans="1:6" x14ac:dyDescent="0.25">
      <c r="A56" s="191"/>
      <c r="B56" s="41" t="s">
        <v>1070</v>
      </c>
      <c r="C56" s="42">
        <v>0</v>
      </c>
      <c r="D56" s="42">
        <v>1</v>
      </c>
      <c r="E56" s="42">
        <v>0</v>
      </c>
      <c r="F56" s="37">
        <v>0</v>
      </c>
    </row>
    <row r="57" spans="1:6" x14ac:dyDescent="0.25">
      <c r="A57" s="191"/>
      <c r="B57" s="41" t="s">
        <v>1071</v>
      </c>
      <c r="C57" s="42">
        <v>3</v>
      </c>
      <c r="D57" s="42">
        <v>24</v>
      </c>
      <c r="E57" s="42">
        <v>4</v>
      </c>
      <c r="F57" s="37">
        <v>6</v>
      </c>
    </row>
    <row r="58" spans="1:6" x14ac:dyDescent="0.25">
      <c r="A58" s="191"/>
      <c r="B58" s="41" t="s">
        <v>1072</v>
      </c>
      <c r="C58" s="42">
        <v>0</v>
      </c>
      <c r="D58" s="42">
        <v>2</v>
      </c>
      <c r="E58" s="42">
        <v>0</v>
      </c>
      <c r="F58" s="37">
        <v>0</v>
      </c>
    </row>
    <row r="59" spans="1:6" x14ac:dyDescent="0.25">
      <c r="A59" s="191"/>
      <c r="B59" s="41" t="s">
        <v>1073</v>
      </c>
      <c r="C59" s="17"/>
      <c r="D59" s="17"/>
      <c r="E59" s="17"/>
      <c r="F59" s="22"/>
    </row>
    <row r="60" spans="1:6" x14ac:dyDescent="0.25">
      <c r="A60" s="191"/>
      <c r="B60" s="41" t="s">
        <v>405</v>
      </c>
      <c r="C60" s="17"/>
      <c r="D60" s="17"/>
      <c r="E60" s="17"/>
      <c r="F60" s="22"/>
    </row>
    <row r="61" spans="1:6" x14ac:dyDescent="0.25">
      <c r="A61" s="191"/>
      <c r="B61" s="41" t="s">
        <v>1074</v>
      </c>
      <c r="C61" s="17"/>
      <c r="D61" s="17"/>
      <c r="E61" s="17"/>
      <c r="F61" s="22"/>
    </row>
    <row r="62" spans="1:6" x14ac:dyDescent="0.25">
      <c r="A62" s="191"/>
      <c r="B62" s="41" t="s">
        <v>1075</v>
      </c>
      <c r="C62" s="42">
        <v>1</v>
      </c>
      <c r="D62" s="42">
        <v>0</v>
      </c>
      <c r="E62" s="42">
        <v>0</v>
      </c>
      <c r="F62" s="37">
        <v>0</v>
      </c>
    </row>
    <row r="63" spans="1:6" x14ac:dyDescent="0.25">
      <c r="A63" s="191"/>
      <c r="B63" s="41" t="s">
        <v>1076</v>
      </c>
      <c r="C63" s="17"/>
      <c r="D63" s="17"/>
      <c r="E63" s="17"/>
      <c r="F63" s="22"/>
    </row>
    <row r="64" spans="1:6" x14ac:dyDescent="0.25">
      <c r="A64" s="191"/>
      <c r="B64" s="41" t="s">
        <v>1077</v>
      </c>
      <c r="C64" s="42">
        <v>16</v>
      </c>
      <c r="D64" s="42">
        <v>36</v>
      </c>
      <c r="E64" s="42">
        <v>5</v>
      </c>
      <c r="F64" s="37">
        <v>7</v>
      </c>
    </row>
    <row r="65" spans="1:6" x14ac:dyDescent="0.25">
      <c r="A65" s="191"/>
      <c r="B65" s="41" t="s">
        <v>1078</v>
      </c>
      <c r="C65" s="17"/>
      <c r="D65" s="17"/>
      <c r="E65" s="17"/>
      <c r="F65" s="22"/>
    </row>
    <row r="66" spans="1:6" x14ac:dyDescent="0.25">
      <c r="A66" s="192"/>
      <c r="B66" s="41" t="s">
        <v>1079</v>
      </c>
      <c r="C66" s="42">
        <v>0</v>
      </c>
      <c r="D66" s="42">
        <v>1</v>
      </c>
      <c r="E66" s="42">
        <v>0</v>
      </c>
      <c r="F66" s="37">
        <v>0</v>
      </c>
    </row>
    <row r="67" spans="1:6" x14ac:dyDescent="0.25">
      <c r="A67" s="185" t="s">
        <v>1080</v>
      </c>
      <c r="B67" s="186"/>
      <c r="C67" s="43">
        <v>335</v>
      </c>
      <c r="D67" s="43">
        <v>250</v>
      </c>
      <c r="E67" s="43">
        <v>31</v>
      </c>
      <c r="F67" s="43">
        <v>55</v>
      </c>
    </row>
    <row r="68" spans="1:6" x14ac:dyDescent="0.25">
      <c r="A68" s="190" t="s">
        <v>974</v>
      </c>
      <c r="B68" s="41" t="s">
        <v>1081</v>
      </c>
      <c r="C68" s="42">
        <v>17</v>
      </c>
      <c r="D68" s="42">
        <v>0</v>
      </c>
      <c r="E68" s="42">
        <v>0</v>
      </c>
      <c r="F68" s="37">
        <v>0</v>
      </c>
    </row>
    <row r="69" spans="1:6" x14ac:dyDescent="0.25">
      <c r="A69" s="191"/>
      <c r="B69" s="41" t="s">
        <v>1082</v>
      </c>
      <c r="C69" s="42">
        <v>2</v>
      </c>
      <c r="D69" s="42">
        <v>0</v>
      </c>
      <c r="E69" s="42">
        <v>0</v>
      </c>
      <c r="F69" s="37">
        <v>0</v>
      </c>
    </row>
    <row r="70" spans="1:6" x14ac:dyDescent="0.25">
      <c r="A70" s="192"/>
      <c r="B70" s="41" t="s">
        <v>111</v>
      </c>
      <c r="C70" s="42">
        <v>5</v>
      </c>
      <c r="D70" s="42">
        <v>0</v>
      </c>
      <c r="E70" s="42">
        <v>0</v>
      </c>
      <c r="F70" s="37">
        <v>0</v>
      </c>
    </row>
    <row r="71" spans="1:6" x14ac:dyDescent="0.25">
      <c r="A71" s="185" t="s">
        <v>1083</v>
      </c>
      <c r="B71" s="186"/>
      <c r="C71" s="43">
        <v>24</v>
      </c>
      <c r="D71" s="43">
        <v>0</v>
      </c>
      <c r="E71" s="43">
        <v>0</v>
      </c>
      <c r="F71" s="43">
        <v>0</v>
      </c>
    </row>
    <row r="72" spans="1:6" x14ac:dyDescent="0.25">
      <c r="A72" s="6"/>
    </row>
  </sheetData>
  <sheetProtection algorithmName="SHA-512" hashValue="a6N1rwjfVGehK7FpR20FPXzcAaD8SU7nH/qxj50geTLCZcj8zz8CtbpG8JF6+Dw8vUUWCK6t9vwV2SNwP6ysug==" saltValue="a2bpwGPmMfDpHQgIbp1gy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4" t="s">
        <v>15</v>
      </c>
      <c r="C4" s="11" t="s">
        <v>3</v>
      </c>
    </row>
    <row r="5" spans="1:3" x14ac:dyDescent="0.25">
      <c r="A5" s="178" t="s">
        <v>1086</v>
      </c>
      <c r="B5" s="13" t="s">
        <v>1087</v>
      </c>
      <c r="C5" s="23">
        <v>3186</v>
      </c>
    </row>
    <row r="6" spans="1:3" x14ac:dyDescent="0.25">
      <c r="A6" s="179"/>
      <c r="B6" s="13" t="s">
        <v>1029</v>
      </c>
      <c r="C6" s="23">
        <v>401</v>
      </c>
    </row>
    <row r="7" spans="1:3" x14ac:dyDescent="0.25">
      <c r="A7" s="179"/>
      <c r="B7" s="13" t="s">
        <v>1088</v>
      </c>
      <c r="C7" s="23">
        <v>3270</v>
      </c>
    </row>
    <row r="8" spans="1:3" x14ac:dyDescent="0.25">
      <c r="A8" s="179"/>
      <c r="B8" s="13" t="s">
        <v>1089</v>
      </c>
      <c r="C8" s="23">
        <v>349</v>
      </c>
    </row>
    <row r="9" spans="1:3" x14ac:dyDescent="0.25">
      <c r="A9" s="179"/>
      <c r="B9" s="13" t="s">
        <v>1031</v>
      </c>
      <c r="C9" s="23">
        <v>12</v>
      </c>
    </row>
    <row r="10" spans="1:3" x14ac:dyDescent="0.25">
      <c r="A10" s="179"/>
      <c r="B10" s="13" t="s">
        <v>1032</v>
      </c>
      <c r="C10" s="23">
        <v>9</v>
      </c>
    </row>
    <row r="11" spans="1:3" x14ac:dyDescent="0.25">
      <c r="A11" s="179"/>
      <c r="B11" s="13" t="s">
        <v>1090</v>
      </c>
      <c r="C11" s="23">
        <v>5</v>
      </c>
    </row>
    <row r="12" spans="1:3" x14ac:dyDescent="0.25">
      <c r="A12" s="180"/>
      <c r="B12" s="13" t="s">
        <v>1091</v>
      </c>
      <c r="C12" s="22"/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4" t="s">
        <v>15</v>
      </c>
      <c r="C15" s="11" t="s">
        <v>3</v>
      </c>
    </row>
    <row r="16" spans="1:3" x14ac:dyDescent="0.25">
      <c r="A16" s="21" t="s">
        <v>1093</v>
      </c>
      <c r="B16" s="16"/>
      <c r="C16" s="23">
        <v>2235</v>
      </c>
    </row>
    <row r="17" spans="1:3" x14ac:dyDescent="0.25">
      <c r="A17" s="21" t="s">
        <v>1094</v>
      </c>
      <c r="B17" s="16"/>
      <c r="C17" s="23">
        <v>107</v>
      </c>
    </row>
    <row r="18" spans="1:3" x14ac:dyDescent="0.25">
      <c r="A18" s="21" t="s">
        <v>1095</v>
      </c>
      <c r="B18" s="16"/>
      <c r="C18" s="23">
        <v>399</v>
      </c>
    </row>
    <row r="19" spans="1:3" x14ac:dyDescent="0.25">
      <c r="A19" s="21" t="s">
        <v>1096</v>
      </c>
      <c r="B19" s="16"/>
      <c r="C19" s="23">
        <v>257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4" t="s">
        <v>15</v>
      </c>
      <c r="C22" s="11" t="s">
        <v>3</v>
      </c>
    </row>
    <row r="23" spans="1:3" x14ac:dyDescent="0.25">
      <c r="A23" s="21" t="s">
        <v>1098</v>
      </c>
      <c r="B23" s="16"/>
      <c r="C23" s="22"/>
    </row>
    <row r="24" spans="1:3" x14ac:dyDescent="0.25">
      <c r="A24" s="21" t="s">
        <v>1099</v>
      </c>
      <c r="B24" s="16"/>
      <c r="C24" s="22"/>
    </row>
    <row r="25" spans="1:3" x14ac:dyDescent="0.25">
      <c r="A25" s="21" t="s">
        <v>1100</v>
      </c>
      <c r="B25" s="16"/>
      <c r="C25" s="22"/>
    </row>
    <row r="26" spans="1:3" x14ac:dyDescent="0.25">
      <c r="A26" s="21" t="s">
        <v>1101</v>
      </c>
      <c r="B26" s="16"/>
      <c r="C26" s="22"/>
    </row>
    <row r="27" spans="1:3" x14ac:dyDescent="0.25">
      <c r="A27" s="21" t="s">
        <v>1102</v>
      </c>
      <c r="B27" s="16"/>
      <c r="C27" s="22"/>
    </row>
    <row r="28" spans="1:3" x14ac:dyDescent="0.25">
      <c r="A28" s="21" t="s">
        <v>1103</v>
      </c>
      <c r="B28" s="16"/>
      <c r="C28" s="22"/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4" t="s">
        <v>15</v>
      </c>
      <c r="C31" s="11" t="s">
        <v>3</v>
      </c>
    </row>
    <row r="32" spans="1:3" x14ac:dyDescent="0.25">
      <c r="A32" s="21" t="s">
        <v>1105</v>
      </c>
      <c r="B32" s="16"/>
      <c r="C32" s="23">
        <v>1</v>
      </c>
    </row>
    <row r="33" spans="1:3" x14ac:dyDescent="0.25">
      <c r="A33" s="21" t="s">
        <v>1106</v>
      </c>
      <c r="B33" s="16"/>
      <c r="C33" s="22"/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4" t="s">
        <v>15</v>
      </c>
      <c r="C36" s="11" t="s">
        <v>3</v>
      </c>
    </row>
    <row r="37" spans="1:3" x14ac:dyDescent="0.25">
      <c r="A37" s="21" t="s">
        <v>1107</v>
      </c>
      <c r="B37" s="16"/>
      <c r="C37" s="23">
        <v>64</v>
      </c>
    </row>
    <row r="38" spans="1:3" x14ac:dyDescent="0.25">
      <c r="A38" s="21" t="s">
        <v>1108</v>
      </c>
      <c r="B38" s="16"/>
      <c r="C38" s="23">
        <v>356</v>
      </c>
    </row>
    <row r="39" spans="1:3" x14ac:dyDescent="0.25">
      <c r="A39" s="21" t="s">
        <v>1109</v>
      </c>
      <c r="B39" s="16"/>
      <c r="C39" s="23">
        <v>86</v>
      </c>
    </row>
    <row r="40" spans="1:3" x14ac:dyDescent="0.25">
      <c r="A40" s="21" t="s">
        <v>1110</v>
      </c>
      <c r="B40" s="16"/>
      <c r="C40" s="23">
        <v>46</v>
      </c>
    </row>
    <row r="41" spans="1:3" x14ac:dyDescent="0.25">
      <c r="A41" s="21" t="s">
        <v>1111</v>
      </c>
      <c r="B41" s="16"/>
      <c r="C41" s="23">
        <v>34</v>
      </c>
    </row>
    <row r="42" spans="1:3" x14ac:dyDescent="0.25">
      <c r="A42" s="21" t="s">
        <v>1112</v>
      </c>
      <c r="B42" s="16"/>
      <c r="C42" s="23">
        <v>5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4" t="s">
        <v>15</v>
      </c>
      <c r="C45" s="11" t="s">
        <v>3</v>
      </c>
    </row>
    <row r="46" spans="1:3" x14ac:dyDescent="0.25">
      <c r="A46" s="21" t="s">
        <v>1114</v>
      </c>
      <c r="B46" s="16"/>
      <c r="C46" s="23">
        <v>7</v>
      </c>
    </row>
    <row r="47" spans="1:3" x14ac:dyDescent="0.25">
      <c r="A47" s="21" t="s">
        <v>1115</v>
      </c>
      <c r="B47" s="16"/>
      <c r="C47" s="23">
        <v>18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4" t="s">
        <v>15</v>
      </c>
      <c r="C50" s="11" t="s">
        <v>3</v>
      </c>
    </row>
    <row r="51" spans="1:6" x14ac:dyDescent="0.25">
      <c r="A51" s="178" t="s">
        <v>1117</v>
      </c>
      <c r="B51" s="13" t="s">
        <v>1118</v>
      </c>
      <c r="C51" s="23">
        <v>225</v>
      </c>
    </row>
    <row r="52" spans="1:6" x14ac:dyDescent="0.25">
      <c r="A52" s="179"/>
      <c r="B52" s="13" t="s">
        <v>1119</v>
      </c>
      <c r="C52" s="23">
        <v>175</v>
      </c>
    </row>
    <row r="53" spans="1:6" x14ac:dyDescent="0.25">
      <c r="A53" s="179"/>
      <c r="B53" s="13" t="s">
        <v>1120</v>
      </c>
      <c r="C53" s="23">
        <v>58</v>
      </c>
    </row>
    <row r="54" spans="1:6" x14ac:dyDescent="0.25">
      <c r="A54" s="180"/>
      <c r="B54" s="13" t="s">
        <v>1121</v>
      </c>
      <c r="C54" s="23">
        <v>1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4" t="s">
        <v>15</v>
      </c>
      <c r="C57" s="11" t="s">
        <v>3</v>
      </c>
    </row>
    <row r="58" spans="1:6" x14ac:dyDescent="0.25">
      <c r="A58" s="21" t="s">
        <v>104</v>
      </c>
      <c r="B58" s="16"/>
      <c r="C58" s="23">
        <v>3</v>
      </c>
    </row>
    <row r="59" spans="1:6" x14ac:dyDescent="0.25">
      <c r="A59" s="21" t="s">
        <v>114</v>
      </c>
      <c r="B59" s="16"/>
      <c r="C59" s="22"/>
    </row>
    <row r="60" spans="1:6" x14ac:dyDescent="0.25">
      <c r="A60" s="21" t="s">
        <v>1060</v>
      </c>
      <c r="B60" s="16"/>
      <c r="C60" s="23">
        <v>1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25">
      <c r="A63" s="178" t="s">
        <v>959</v>
      </c>
      <c r="B63" s="13" t="s">
        <v>1063</v>
      </c>
      <c r="C63" s="17"/>
      <c r="D63" s="17"/>
      <c r="E63" s="17"/>
      <c r="F63" s="22"/>
    </row>
    <row r="64" spans="1:6" x14ac:dyDescent="0.25">
      <c r="A64" s="179"/>
      <c r="B64" s="13" t="s">
        <v>1064</v>
      </c>
      <c r="C64" s="17"/>
      <c r="D64" s="17"/>
      <c r="E64" s="17"/>
      <c r="F64" s="22"/>
    </row>
    <row r="65" spans="1:6" x14ac:dyDescent="0.25">
      <c r="A65" s="179"/>
      <c r="B65" s="13" t="s">
        <v>1065</v>
      </c>
      <c r="C65" s="14">
        <v>0</v>
      </c>
      <c r="D65" s="14">
        <v>1</v>
      </c>
      <c r="E65" s="14">
        <v>1</v>
      </c>
      <c r="F65" s="23">
        <v>0</v>
      </c>
    </row>
    <row r="66" spans="1:6" x14ac:dyDescent="0.25">
      <c r="A66" s="179"/>
      <c r="B66" s="13" t="s">
        <v>1066</v>
      </c>
      <c r="C66" s="14">
        <v>1</v>
      </c>
      <c r="D66" s="14">
        <v>0</v>
      </c>
      <c r="E66" s="14">
        <v>0</v>
      </c>
      <c r="F66" s="23">
        <v>0</v>
      </c>
    </row>
    <row r="67" spans="1:6" x14ac:dyDescent="0.25">
      <c r="A67" s="179"/>
      <c r="B67" s="13" t="s">
        <v>334</v>
      </c>
      <c r="C67" s="14">
        <v>33</v>
      </c>
      <c r="D67" s="14">
        <v>143</v>
      </c>
      <c r="E67" s="14">
        <v>14</v>
      </c>
      <c r="F67" s="23">
        <v>21</v>
      </c>
    </row>
    <row r="68" spans="1:6" x14ac:dyDescent="0.25">
      <c r="A68" s="179"/>
      <c r="B68" s="13" t="s">
        <v>1122</v>
      </c>
      <c r="C68" s="14">
        <v>3081</v>
      </c>
      <c r="D68" s="14">
        <v>871</v>
      </c>
      <c r="E68" s="14">
        <v>65</v>
      </c>
      <c r="F68" s="23">
        <v>261</v>
      </c>
    </row>
    <row r="69" spans="1:6" x14ac:dyDescent="0.25">
      <c r="A69" s="179"/>
      <c r="B69" s="13" t="s">
        <v>1123</v>
      </c>
      <c r="C69" s="14">
        <v>607</v>
      </c>
      <c r="D69" s="14">
        <v>84</v>
      </c>
      <c r="E69" s="14">
        <v>14</v>
      </c>
      <c r="F69" s="23">
        <v>37</v>
      </c>
    </row>
    <row r="70" spans="1:6" x14ac:dyDescent="0.25">
      <c r="A70" s="179"/>
      <c r="B70" s="13" t="s">
        <v>1069</v>
      </c>
      <c r="C70" s="14">
        <v>2</v>
      </c>
      <c r="D70" s="14">
        <v>22</v>
      </c>
      <c r="E70" s="14">
        <v>2</v>
      </c>
      <c r="F70" s="23">
        <v>5</v>
      </c>
    </row>
    <row r="71" spans="1:6" x14ac:dyDescent="0.25">
      <c r="A71" s="179"/>
      <c r="B71" s="13" t="s">
        <v>1124</v>
      </c>
      <c r="C71" s="14">
        <v>1</v>
      </c>
      <c r="D71" s="14">
        <v>3</v>
      </c>
      <c r="E71" s="14">
        <v>0</v>
      </c>
      <c r="F71" s="23">
        <v>0</v>
      </c>
    </row>
    <row r="72" spans="1:6" x14ac:dyDescent="0.25">
      <c r="A72" s="179"/>
      <c r="B72" s="13" t="s">
        <v>1125</v>
      </c>
      <c r="C72" s="14">
        <v>12</v>
      </c>
      <c r="D72" s="14">
        <v>213</v>
      </c>
      <c r="E72" s="14">
        <v>19</v>
      </c>
      <c r="F72" s="23">
        <v>60</v>
      </c>
    </row>
    <row r="73" spans="1:6" x14ac:dyDescent="0.25">
      <c r="A73" s="179"/>
      <c r="B73" s="13" t="s">
        <v>1126</v>
      </c>
      <c r="C73" s="14">
        <v>2</v>
      </c>
      <c r="D73" s="14">
        <v>50</v>
      </c>
      <c r="E73" s="14">
        <v>9</v>
      </c>
      <c r="F73" s="23">
        <v>17</v>
      </c>
    </row>
    <row r="74" spans="1:6" x14ac:dyDescent="0.25">
      <c r="A74" s="179"/>
      <c r="B74" s="13" t="s">
        <v>1073</v>
      </c>
      <c r="C74" s="14">
        <v>4</v>
      </c>
      <c r="D74" s="14">
        <v>1</v>
      </c>
      <c r="E74" s="14">
        <v>0</v>
      </c>
      <c r="F74" s="23">
        <v>0</v>
      </c>
    </row>
    <row r="75" spans="1:6" x14ac:dyDescent="0.25">
      <c r="A75" s="179"/>
      <c r="B75" s="13" t="s">
        <v>405</v>
      </c>
      <c r="C75" s="14">
        <v>1</v>
      </c>
      <c r="D75" s="14">
        <v>1</v>
      </c>
      <c r="E75" s="14">
        <v>0</v>
      </c>
      <c r="F75" s="23">
        <v>0</v>
      </c>
    </row>
    <row r="76" spans="1:6" x14ac:dyDescent="0.25">
      <c r="A76" s="179"/>
      <c r="B76" s="13" t="s">
        <v>1074</v>
      </c>
      <c r="C76" s="14">
        <v>0</v>
      </c>
      <c r="D76" s="14">
        <v>2</v>
      </c>
      <c r="E76" s="14">
        <v>0</v>
      </c>
      <c r="F76" s="23">
        <v>0</v>
      </c>
    </row>
    <row r="77" spans="1:6" x14ac:dyDescent="0.25">
      <c r="A77" s="179"/>
      <c r="B77" s="13" t="s">
        <v>1075</v>
      </c>
      <c r="C77" s="14">
        <v>8</v>
      </c>
      <c r="D77" s="14">
        <v>8</v>
      </c>
      <c r="E77" s="14">
        <v>0</v>
      </c>
      <c r="F77" s="23">
        <v>0</v>
      </c>
    </row>
    <row r="78" spans="1:6" x14ac:dyDescent="0.25">
      <c r="A78" s="179"/>
      <c r="B78" s="13" t="s">
        <v>1076</v>
      </c>
      <c r="C78" s="14">
        <v>0</v>
      </c>
      <c r="D78" s="14">
        <v>1</v>
      </c>
      <c r="E78" s="14">
        <v>1</v>
      </c>
      <c r="F78" s="23">
        <v>0</v>
      </c>
    </row>
    <row r="79" spans="1:6" x14ac:dyDescent="0.25">
      <c r="A79" s="179"/>
      <c r="B79" s="13" t="s">
        <v>1077</v>
      </c>
      <c r="C79" s="14">
        <v>526</v>
      </c>
      <c r="D79" s="14">
        <v>516</v>
      </c>
      <c r="E79" s="14">
        <v>24</v>
      </c>
      <c r="F79" s="23">
        <v>86</v>
      </c>
    </row>
    <row r="80" spans="1:6" x14ac:dyDescent="0.25">
      <c r="A80" s="179"/>
      <c r="B80" s="13" t="s">
        <v>1078</v>
      </c>
      <c r="C80" s="14">
        <v>11</v>
      </c>
      <c r="D80" s="14">
        <v>6</v>
      </c>
      <c r="E80" s="14">
        <v>0</v>
      </c>
      <c r="F80" s="23">
        <v>0</v>
      </c>
    </row>
    <row r="81" spans="1:6" x14ac:dyDescent="0.25">
      <c r="A81" s="180"/>
      <c r="B81" s="13" t="s">
        <v>1079</v>
      </c>
      <c r="C81" s="14">
        <v>1</v>
      </c>
      <c r="D81" s="14">
        <v>2</v>
      </c>
      <c r="E81" s="14">
        <v>1</v>
      </c>
      <c r="F81" s="23">
        <v>1</v>
      </c>
    </row>
    <row r="82" spans="1:6" x14ac:dyDescent="0.25">
      <c r="A82" s="193" t="s">
        <v>1080</v>
      </c>
      <c r="B82" s="194"/>
      <c r="C82" s="30">
        <v>4290</v>
      </c>
      <c r="D82" s="30">
        <v>1924</v>
      </c>
      <c r="E82" s="30">
        <v>150</v>
      </c>
      <c r="F82" s="30">
        <v>488</v>
      </c>
    </row>
    <row r="83" spans="1:6" x14ac:dyDescent="0.25">
      <c r="A83" s="178" t="s">
        <v>1127</v>
      </c>
      <c r="B83" s="13" t="s">
        <v>1081</v>
      </c>
      <c r="C83" s="14">
        <v>40</v>
      </c>
      <c r="D83" s="14">
        <v>0</v>
      </c>
      <c r="E83" s="14">
        <v>0</v>
      </c>
      <c r="F83" s="23">
        <v>0</v>
      </c>
    </row>
    <row r="84" spans="1:6" x14ac:dyDescent="0.25">
      <c r="A84" s="179"/>
      <c r="B84" s="13" t="s">
        <v>1082</v>
      </c>
      <c r="C84" s="14">
        <v>6</v>
      </c>
      <c r="D84" s="14">
        <v>0</v>
      </c>
      <c r="E84" s="14">
        <v>0</v>
      </c>
      <c r="F84" s="23">
        <v>0</v>
      </c>
    </row>
    <row r="85" spans="1:6" x14ac:dyDescent="0.25">
      <c r="A85" s="180"/>
      <c r="B85" s="13" t="s">
        <v>111</v>
      </c>
      <c r="C85" s="14">
        <v>29</v>
      </c>
      <c r="D85" s="14">
        <v>0</v>
      </c>
      <c r="E85" s="14">
        <v>0</v>
      </c>
      <c r="F85" s="23">
        <v>0</v>
      </c>
    </row>
    <row r="86" spans="1:6" x14ac:dyDescent="0.25">
      <c r="A86" s="193" t="s">
        <v>1128</v>
      </c>
      <c r="B86" s="194"/>
      <c r="C86" s="30">
        <v>75</v>
      </c>
      <c r="D86" s="30">
        <v>0</v>
      </c>
      <c r="E86" s="30">
        <v>0</v>
      </c>
      <c r="F86" s="30">
        <v>0</v>
      </c>
    </row>
    <row r="87" spans="1:6" x14ac:dyDescent="0.25">
      <c r="A87" s="6"/>
    </row>
  </sheetData>
  <sheetProtection algorithmName="SHA-512" hashValue="PC1HJ+40+x8QD8xd9AdfNcWoxmDugDULJvSBMpN/qrOjjNwx4KMbOl8VEzpF7WUMYlU7QHjytzNbxOp4BM5IVA==" saltValue="/49cfgm4y7BAD3hJ1mLul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3">
        <v>6</v>
      </c>
    </row>
    <row r="6" spans="1:3" x14ac:dyDescent="0.25">
      <c r="A6" s="12" t="s">
        <v>1132</v>
      </c>
      <c r="B6" s="16"/>
      <c r="C6" s="23">
        <v>126</v>
      </c>
    </row>
    <row r="7" spans="1:3" x14ac:dyDescent="0.25">
      <c r="A7" s="12" t="s">
        <v>1133</v>
      </c>
      <c r="B7" s="16"/>
      <c r="C7" s="23">
        <v>6</v>
      </c>
    </row>
    <row r="8" spans="1:3" x14ac:dyDescent="0.25">
      <c r="A8" s="12" t="s">
        <v>1134</v>
      </c>
      <c r="B8" s="16"/>
      <c r="C8" s="22"/>
    </row>
    <row r="9" spans="1:3" x14ac:dyDescent="0.25">
      <c r="A9" s="12" t="s">
        <v>1135</v>
      </c>
      <c r="B9" s="16"/>
      <c r="C9" s="22"/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3">
        <v>17</v>
      </c>
    </row>
    <row r="14" spans="1:3" x14ac:dyDescent="0.25">
      <c r="A14" s="12" t="s">
        <v>1132</v>
      </c>
      <c r="B14" s="16"/>
      <c r="C14" s="23">
        <v>241</v>
      </c>
    </row>
    <row r="15" spans="1:3" x14ac:dyDescent="0.25">
      <c r="A15" s="12" t="s">
        <v>1137</v>
      </c>
      <c r="B15" s="16"/>
      <c r="C15" s="23">
        <v>11</v>
      </c>
    </row>
    <row r="16" spans="1:3" x14ac:dyDescent="0.25">
      <c r="A16" s="12" t="s">
        <v>1134</v>
      </c>
      <c r="B16" s="16"/>
      <c r="C16" s="22"/>
    </row>
    <row r="17" spans="1:3" x14ac:dyDescent="0.25">
      <c r="A17" s="12" t="s">
        <v>1135</v>
      </c>
      <c r="B17" s="16"/>
      <c r="C17" s="23">
        <v>1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3">
        <v>232</v>
      </c>
    </row>
    <row r="22" spans="1:3" x14ac:dyDescent="0.25">
      <c r="A22" s="12" t="s">
        <v>1139</v>
      </c>
      <c r="B22" s="16"/>
      <c r="C22" s="23">
        <v>228</v>
      </c>
    </row>
    <row r="23" spans="1:3" x14ac:dyDescent="0.25">
      <c r="A23" s="12" t="s">
        <v>1140</v>
      </c>
      <c r="B23" s="16"/>
      <c r="C23" s="23">
        <v>13</v>
      </c>
    </row>
    <row r="24" spans="1:3" x14ac:dyDescent="0.25">
      <c r="A24" s="12" t="s">
        <v>1141</v>
      </c>
      <c r="B24" s="16"/>
      <c r="C24" s="23">
        <v>4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3">
        <v>30</v>
      </c>
    </row>
    <row r="29" spans="1:3" x14ac:dyDescent="0.25">
      <c r="A29" s="12" t="s">
        <v>1144</v>
      </c>
      <c r="B29" s="16"/>
      <c r="C29" s="23">
        <v>2</v>
      </c>
    </row>
    <row r="30" spans="1:3" x14ac:dyDescent="0.25">
      <c r="A30" s="12" t="s">
        <v>1145</v>
      </c>
      <c r="B30" s="16"/>
      <c r="C30" s="22"/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2"/>
    </row>
    <row r="35" spans="1:3" x14ac:dyDescent="0.25">
      <c r="A35" s="12" t="s">
        <v>1148</v>
      </c>
      <c r="B35" s="16"/>
      <c r="C35" s="23">
        <v>22</v>
      </c>
    </row>
    <row r="36" spans="1:3" x14ac:dyDescent="0.25">
      <c r="A36" s="12" t="s">
        <v>1149</v>
      </c>
      <c r="B36" s="16"/>
      <c r="C36" s="23">
        <v>1</v>
      </c>
    </row>
    <row r="37" spans="1:3" x14ac:dyDescent="0.25">
      <c r="A37" s="6"/>
    </row>
  </sheetData>
  <sheetProtection algorithmName="SHA-512" hashValue="vEtQYmVYu6MhDxJm1U223F/6LhrvyCo99wQGtrAy91LoWtvcgAE8j9GSfGdVB4/y0jWG2fUsheSdpNip7Erspg==" saltValue="H8YiXOF+xLlejNAu3L4xd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3">
        <v>59</v>
      </c>
    </row>
    <row r="6" spans="1:3" x14ac:dyDescent="0.25">
      <c r="A6" s="12" t="s">
        <v>1153</v>
      </c>
      <c r="B6" s="16"/>
      <c r="C6" s="22"/>
    </row>
    <row r="7" spans="1:3" x14ac:dyDescent="0.25">
      <c r="A7" s="12" t="s">
        <v>1154</v>
      </c>
      <c r="B7" s="16"/>
      <c r="C7" s="22"/>
    </row>
    <row r="8" spans="1:3" x14ac:dyDescent="0.25">
      <c r="A8" s="12" t="s">
        <v>1155</v>
      </c>
      <c r="B8" s="16"/>
      <c r="C8" s="23">
        <v>59</v>
      </c>
    </row>
    <row r="9" spans="1:3" x14ac:dyDescent="0.25">
      <c r="A9" s="12" t="s">
        <v>1156</v>
      </c>
      <c r="B9" s="16"/>
      <c r="C9" s="23">
        <v>1</v>
      </c>
    </row>
    <row r="10" spans="1:3" x14ac:dyDescent="0.25">
      <c r="A10" s="12" t="s">
        <v>1157</v>
      </c>
      <c r="B10" s="16"/>
      <c r="C10" s="22"/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3">
        <v>33</v>
      </c>
    </row>
    <row r="15" spans="1:3" x14ac:dyDescent="0.25">
      <c r="A15" s="12" t="s">
        <v>1160</v>
      </c>
      <c r="B15" s="16"/>
      <c r="C15" s="23">
        <v>14</v>
      </c>
    </row>
    <row r="16" spans="1:3" x14ac:dyDescent="0.25">
      <c r="A16" s="12" t="s">
        <v>1161</v>
      </c>
      <c r="B16" s="16"/>
      <c r="C16" s="22"/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3">
        <v>71</v>
      </c>
    </row>
    <row r="21" spans="1:3" x14ac:dyDescent="0.25">
      <c r="A21" s="12" t="s">
        <v>1164</v>
      </c>
      <c r="B21" s="16"/>
      <c r="C21" s="23">
        <v>81</v>
      </c>
    </row>
    <row r="22" spans="1:3" x14ac:dyDescent="0.25">
      <c r="A22" s="12" t="s">
        <v>1165</v>
      </c>
      <c r="B22" s="16"/>
      <c r="C22" s="23">
        <v>53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2"/>
    </row>
    <row r="27" spans="1:3" x14ac:dyDescent="0.25">
      <c r="A27" s="12" t="s">
        <v>1168</v>
      </c>
      <c r="B27" s="16"/>
      <c r="C27" s="22"/>
    </row>
    <row r="28" spans="1:3" x14ac:dyDescent="0.25">
      <c r="A28" s="12" t="s">
        <v>1169</v>
      </c>
      <c r="B28" s="16"/>
      <c r="C28" s="22"/>
    </row>
    <row r="29" spans="1:3" x14ac:dyDescent="0.25">
      <c r="A29" s="12" t="s">
        <v>1170</v>
      </c>
      <c r="B29" s="16"/>
      <c r="C29" s="22"/>
    </row>
    <row r="30" spans="1:3" x14ac:dyDescent="0.25">
      <c r="A30" s="12" t="s">
        <v>1171</v>
      </c>
      <c r="B30" s="16"/>
      <c r="C30" s="22"/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3">
        <v>1</v>
      </c>
    </row>
    <row r="35" spans="1:3" x14ac:dyDescent="0.25">
      <c r="A35" s="12" t="s">
        <v>1174</v>
      </c>
      <c r="B35" s="16"/>
      <c r="C35" s="22"/>
    </row>
    <row r="36" spans="1:3" x14ac:dyDescent="0.25">
      <c r="A36" s="12" t="s">
        <v>1175</v>
      </c>
      <c r="B36" s="16"/>
      <c r="C36" s="23">
        <v>15</v>
      </c>
    </row>
    <row r="37" spans="1:3" x14ac:dyDescent="0.25">
      <c r="A37" s="12" t="s">
        <v>1093</v>
      </c>
      <c r="B37" s="16"/>
      <c r="C37" s="23">
        <v>3</v>
      </c>
    </row>
    <row r="38" spans="1:3" x14ac:dyDescent="0.25">
      <c r="A38" s="12" t="s">
        <v>1176</v>
      </c>
      <c r="B38" s="16"/>
      <c r="C38" s="23">
        <v>2</v>
      </c>
    </row>
    <row r="39" spans="1:3" x14ac:dyDescent="0.25">
      <c r="A39" s="12" t="s">
        <v>1177</v>
      </c>
      <c r="B39" s="16"/>
      <c r="C39" s="22"/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2"/>
    </row>
    <row r="44" spans="1:3" x14ac:dyDescent="0.25">
      <c r="A44" s="12" t="s">
        <v>1174</v>
      </c>
      <c r="B44" s="16"/>
      <c r="C44" s="22"/>
    </row>
    <row r="45" spans="1:3" x14ac:dyDescent="0.25">
      <c r="A45" s="12" t="s">
        <v>1175</v>
      </c>
      <c r="B45" s="16"/>
      <c r="C45" s="23">
        <v>12</v>
      </c>
    </row>
    <row r="46" spans="1:3" x14ac:dyDescent="0.25">
      <c r="A46" s="12" t="s">
        <v>1093</v>
      </c>
      <c r="B46" s="16"/>
      <c r="C46" s="23">
        <v>9</v>
      </c>
    </row>
    <row r="47" spans="1:3" x14ac:dyDescent="0.25">
      <c r="A47" s="12" t="s">
        <v>1176</v>
      </c>
      <c r="B47" s="16"/>
      <c r="C47" s="23">
        <v>8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2"/>
    </row>
    <row r="52" spans="1:3" x14ac:dyDescent="0.25">
      <c r="A52" s="12" t="s">
        <v>1174</v>
      </c>
      <c r="B52" s="16"/>
      <c r="C52" s="22"/>
    </row>
    <row r="53" spans="1:3" x14ac:dyDescent="0.25">
      <c r="A53" s="12" t="s">
        <v>1175</v>
      </c>
      <c r="B53" s="16"/>
      <c r="C53" s="23">
        <v>1</v>
      </c>
    </row>
    <row r="54" spans="1:3" x14ac:dyDescent="0.25">
      <c r="A54" s="12" t="s">
        <v>1093</v>
      </c>
      <c r="B54" s="16"/>
      <c r="C54" s="22"/>
    </row>
    <row r="55" spans="1:3" x14ac:dyDescent="0.25">
      <c r="A55" s="12" t="s">
        <v>1176</v>
      </c>
      <c r="B55" s="16"/>
      <c r="C55" s="22"/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2"/>
    </row>
    <row r="60" spans="1:3" x14ac:dyDescent="0.25">
      <c r="A60" s="12" t="s">
        <v>1174</v>
      </c>
      <c r="B60" s="16"/>
      <c r="C60" s="22"/>
    </row>
    <row r="61" spans="1:3" x14ac:dyDescent="0.25">
      <c r="A61" s="12" t="s">
        <v>1175</v>
      </c>
      <c r="B61" s="16"/>
      <c r="C61" s="22"/>
    </row>
    <row r="62" spans="1:3" x14ac:dyDescent="0.25">
      <c r="A62" s="12" t="s">
        <v>1093</v>
      </c>
      <c r="B62" s="16"/>
      <c r="C62" s="23">
        <v>1</v>
      </c>
    </row>
    <row r="63" spans="1:3" x14ac:dyDescent="0.25">
      <c r="A63" s="12" t="s">
        <v>1176</v>
      </c>
      <c r="B63" s="16"/>
      <c r="C63" s="23">
        <v>1</v>
      </c>
    </row>
    <row r="64" spans="1:3" x14ac:dyDescent="0.25">
      <c r="A64" s="6"/>
    </row>
  </sheetData>
  <sheetProtection algorithmName="SHA-512" hashValue="ob81lFT0fecNI6TboWHdZUFGLhYySnrKR+HfNN8T3D6DvGRu0bQMoFLBxcEzayBGlzMYTlVm7JHJz5pwwKxpEw==" saltValue="EPf4eRGjlcXvMXzUKOSdT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25">
      <c r="A4" s="195" t="s">
        <v>645</v>
      </c>
      <c r="B4" s="196"/>
      <c r="C4" s="30">
        <v>955</v>
      </c>
      <c r="D4" s="30">
        <v>812</v>
      </c>
      <c r="E4" s="31">
        <v>0</v>
      </c>
      <c r="F4" s="30">
        <v>3694</v>
      </c>
      <c r="G4" s="30">
        <v>3556</v>
      </c>
      <c r="H4" s="30">
        <v>511</v>
      </c>
      <c r="I4" s="30">
        <v>488</v>
      </c>
      <c r="J4" s="30">
        <v>0</v>
      </c>
      <c r="K4" s="30">
        <v>2</v>
      </c>
      <c r="L4" s="30">
        <v>0</v>
      </c>
      <c r="M4" s="30">
        <v>1</v>
      </c>
      <c r="N4" s="30">
        <v>15</v>
      </c>
      <c r="O4" s="30">
        <v>1</v>
      </c>
      <c r="P4" s="30">
        <v>4217</v>
      </c>
    </row>
    <row r="5" spans="1:16" ht="45" x14ac:dyDescent="0.25">
      <c r="A5" s="45" t="s">
        <v>646</v>
      </c>
      <c r="B5" s="45" t="s">
        <v>647</v>
      </c>
      <c r="C5" s="14">
        <v>96</v>
      </c>
      <c r="D5" s="14">
        <v>42</v>
      </c>
      <c r="E5" s="29">
        <v>1</v>
      </c>
      <c r="F5" s="14">
        <v>31</v>
      </c>
      <c r="G5" s="14">
        <v>35</v>
      </c>
      <c r="H5" s="14">
        <v>15</v>
      </c>
      <c r="I5" s="14">
        <v>11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35</v>
      </c>
    </row>
    <row r="6" spans="1:16" ht="33.75" x14ac:dyDescent="0.25">
      <c r="A6" s="45" t="s">
        <v>648</v>
      </c>
      <c r="B6" s="45" t="s">
        <v>649</v>
      </c>
      <c r="C6" s="14">
        <v>404</v>
      </c>
      <c r="D6" s="14">
        <v>360</v>
      </c>
      <c r="E6" s="29">
        <v>0</v>
      </c>
      <c r="F6" s="14">
        <v>1939</v>
      </c>
      <c r="G6" s="14">
        <v>1916</v>
      </c>
      <c r="H6" s="14">
        <v>258</v>
      </c>
      <c r="I6" s="14">
        <v>209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23">
        <v>2272</v>
      </c>
    </row>
    <row r="7" spans="1:16" ht="22.5" x14ac:dyDescent="0.25">
      <c r="A7" s="45" t="s">
        <v>650</v>
      </c>
      <c r="B7" s="45" t="s">
        <v>651</v>
      </c>
      <c r="C7" s="14">
        <v>118</v>
      </c>
      <c r="D7" s="14">
        <v>64</v>
      </c>
      <c r="E7" s="29">
        <v>0</v>
      </c>
      <c r="F7" s="14">
        <v>81</v>
      </c>
      <c r="G7" s="14">
        <v>78</v>
      </c>
      <c r="H7" s="14">
        <v>48</v>
      </c>
      <c r="I7" s="14">
        <v>48</v>
      </c>
      <c r="J7" s="14">
        <v>0</v>
      </c>
      <c r="K7" s="14">
        <v>1</v>
      </c>
      <c r="L7" s="14">
        <v>0</v>
      </c>
      <c r="M7" s="14">
        <v>0</v>
      </c>
      <c r="N7" s="14">
        <v>1</v>
      </c>
      <c r="O7" s="14">
        <v>1</v>
      </c>
      <c r="P7" s="23">
        <v>137</v>
      </c>
    </row>
    <row r="8" spans="1:16" ht="33.75" x14ac:dyDescent="0.25">
      <c r="A8" s="45" t="s">
        <v>652</v>
      </c>
      <c r="B8" s="45" t="s">
        <v>653</v>
      </c>
      <c r="C8" s="14">
        <v>19</v>
      </c>
      <c r="D8" s="14">
        <v>25</v>
      </c>
      <c r="E8" s="29">
        <v>-1</v>
      </c>
      <c r="F8" s="14">
        <v>5</v>
      </c>
      <c r="G8" s="14">
        <v>9</v>
      </c>
      <c r="H8" s="14">
        <v>3</v>
      </c>
      <c r="I8" s="14">
        <v>1</v>
      </c>
      <c r="J8" s="14">
        <v>0</v>
      </c>
      <c r="K8" s="14">
        <v>1</v>
      </c>
      <c r="L8" s="14">
        <v>0</v>
      </c>
      <c r="M8" s="14">
        <v>0</v>
      </c>
      <c r="N8" s="14">
        <v>1</v>
      </c>
      <c r="O8" s="14">
        <v>0</v>
      </c>
      <c r="P8" s="23">
        <v>7</v>
      </c>
    </row>
    <row r="9" spans="1:16" ht="45" x14ac:dyDescent="0.25">
      <c r="A9" s="45" t="s">
        <v>654</v>
      </c>
      <c r="B9" s="45" t="s">
        <v>655</v>
      </c>
      <c r="C9" s="14">
        <v>3</v>
      </c>
      <c r="D9" s="14">
        <v>10</v>
      </c>
      <c r="E9" s="29">
        <v>-1</v>
      </c>
      <c r="F9" s="14">
        <v>37</v>
      </c>
      <c r="G9" s="14">
        <v>28</v>
      </c>
      <c r="H9" s="14">
        <v>3</v>
      </c>
      <c r="I9" s="14">
        <v>14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79</v>
      </c>
    </row>
    <row r="10" spans="1:16" ht="22.5" x14ac:dyDescent="0.25">
      <c r="A10" s="45" t="s">
        <v>656</v>
      </c>
      <c r="B10" s="45" t="s">
        <v>657</v>
      </c>
      <c r="C10" s="14">
        <v>304</v>
      </c>
      <c r="D10" s="14">
        <v>299</v>
      </c>
      <c r="E10" s="29">
        <v>0</v>
      </c>
      <c r="F10" s="14">
        <v>1596</v>
      </c>
      <c r="G10" s="14">
        <v>1490</v>
      </c>
      <c r="H10" s="14">
        <v>179</v>
      </c>
      <c r="I10" s="14">
        <v>205</v>
      </c>
      <c r="J10" s="14">
        <v>0</v>
      </c>
      <c r="K10" s="14">
        <v>0</v>
      </c>
      <c r="L10" s="14">
        <v>0</v>
      </c>
      <c r="M10" s="14">
        <v>0</v>
      </c>
      <c r="N10" s="14">
        <v>13</v>
      </c>
      <c r="O10" s="14">
        <v>0</v>
      </c>
      <c r="P10" s="23">
        <v>1687</v>
      </c>
    </row>
    <row r="11" spans="1:16" ht="33.75" x14ac:dyDescent="0.25">
      <c r="A11" s="45" t="s">
        <v>658</v>
      </c>
      <c r="B11" s="45" t="s">
        <v>659</v>
      </c>
      <c r="C11" s="14">
        <v>11</v>
      </c>
      <c r="D11" s="14">
        <v>12</v>
      </c>
      <c r="E11" s="29">
        <v>-1</v>
      </c>
      <c r="F11" s="14">
        <v>5</v>
      </c>
      <c r="G11" s="14">
        <v>0</v>
      </c>
      <c r="H11" s="14">
        <v>5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6"/>
    </row>
  </sheetData>
  <sheetProtection algorithmName="SHA-512" hashValue="ZU6vgKFfKBh9bmNJRjKACQ/NcbsqLeLlGBn7H+ijtVjA7UzwmytDfVdx2h4z4VVYZMRFSGhUnI1+hw7fNz4FCQ==" saltValue="Wh9kPl6j+0u8XgB7J0NNZ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6"/>
      <c r="C5" s="14">
        <v>11</v>
      </c>
      <c r="D5" s="14">
        <v>1</v>
      </c>
      <c r="E5" s="23">
        <v>6</v>
      </c>
    </row>
    <row r="6" spans="1:5" x14ac:dyDescent="0.25">
      <c r="A6" s="21" t="s">
        <v>1185</v>
      </c>
      <c r="B6" s="16"/>
      <c r="C6" s="14">
        <v>71</v>
      </c>
      <c r="D6" s="14">
        <v>50</v>
      </c>
      <c r="E6" s="23">
        <v>12</v>
      </c>
    </row>
    <row r="7" spans="1:5" x14ac:dyDescent="0.25">
      <c r="A7" s="21" t="s">
        <v>1186</v>
      </c>
      <c r="B7" s="16"/>
      <c r="C7" s="14">
        <v>5</v>
      </c>
      <c r="D7" s="14">
        <v>3</v>
      </c>
      <c r="E7" s="23">
        <v>2</v>
      </c>
    </row>
    <row r="8" spans="1:5" x14ac:dyDescent="0.25">
      <c r="A8" s="21" t="s">
        <v>1187</v>
      </c>
      <c r="B8" s="16"/>
      <c r="C8" s="14">
        <v>22</v>
      </c>
      <c r="D8" s="14">
        <v>18</v>
      </c>
      <c r="E8" s="23">
        <v>3</v>
      </c>
    </row>
    <row r="9" spans="1:5" x14ac:dyDescent="0.25">
      <c r="A9" s="21" t="s">
        <v>615</v>
      </c>
      <c r="B9" s="16"/>
      <c r="C9" s="14">
        <v>2</v>
      </c>
      <c r="D9" s="14">
        <v>0</v>
      </c>
      <c r="E9" s="23">
        <v>2</v>
      </c>
    </row>
    <row r="10" spans="1:5" x14ac:dyDescent="0.25">
      <c r="A10" s="21" t="s">
        <v>1188</v>
      </c>
      <c r="B10" s="16"/>
      <c r="C10" s="14">
        <v>31</v>
      </c>
      <c r="D10" s="14">
        <v>29</v>
      </c>
      <c r="E10" s="23">
        <v>2</v>
      </c>
    </row>
    <row r="11" spans="1:5" x14ac:dyDescent="0.25">
      <c r="A11" s="195" t="s">
        <v>956</v>
      </c>
      <c r="B11" s="196"/>
      <c r="C11" s="30">
        <v>142</v>
      </c>
      <c r="D11" s="30">
        <v>101</v>
      </c>
      <c r="E11" s="30">
        <v>27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6"/>
      <c r="C14" s="23">
        <v>9</v>
      </c>
    </row>
    <row r="15" spans="1:5" x14ac:dyDescent="0.25">
      <c r="A15" s="21" t="s">
        <v>1191</v>
      </c>
      <c r="B15" s="16"/>
      <c r="C15" s="22"/>
    </row>
    <row r="16" spans="1:5" x14ac:dyDescent="0.25">
      <c r="A16" s="21" t="s">
        <v>1192</v>
      </c>
      <c r="B16" s="16"/>
      <c r="C16" s="22"/>
    </row>
    <row r="17" spans="1:3" x14ac:dyDescent="0.25">
      <c r="A17" s="195" t="s">
        <v>956</v>
      </c>
      <c r="B17" s="196"/>
      <c r="C17" s="30">
        <v>9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6"/>
      <c r="C21" s="23">
        <v>8</v>
      </c>
    </row>
    <row r="22" spans="1:3" x14ac:dyDescent="0.25">
      <c r="A22" s="21" t="s">
        <v>1185</v>
      </c>
      <c r="B22" s="16"/>
      <c r="C22" s="23">
        <v>31</v>
      </c>
    </row>
    <row r="23" spans="1:3" x14ac:dyDescent="0.25">
      <c r="A23" s="21" t="s">
        <v>1186</v>
      </c>
      <c r="B23" s="16"/>
      <c r="C23" s="23">
        <v>57</v>
      </c>
    </row>
    <row r="24" spans="1:3" x14ac:dyDescent="0.25">
      <c r="A24" s="21" t="s">
        <v>1187</v>
      </c>
      <c r="B24" s="16"/>
      <c r="C24" s="23">
        <v>14</v>
      </c>
    </row>
    <row r="25" spans="1:3" x14ac:dyDescent="0.25">
      <c r="A25" s="21" t="s">
        <v>615</v>
      </c>
      <c r="B25" s="16"/>
      <c r="C25" s="23">
        <v>28</v>
      </c>
    </row>
    <row r="26" spans="1:3" x14ac:dyDescent="0.25">
      <c r="A26" s="21" t="s">
        <v>1188</v>
      </c>
      <c r="B26" s="16"/>
      <c r="C26" s="23">
        <v>35</v>
      </c>
    </row>
    <row r="27" spans="1:3" x14ac:dyDescent="0.25">
      <c r="A27" s="195" t="s">
        <v>956</v>
      </c>
      <c r="B27" s="196"/>
      <c r="C27" s="30">
        <v>173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6"/>
      <c r="C31" s="23">
        <v>6</v>
      </c>
    </row>
    <row r="32" spans="1:3" x14ac:dyDescent="0.25">
      <c r="A32" s="21" t="s">
        <v>1029</v>
      </c>
      <c r="B32" s="16"/>
      <c r="C32" s="23">
        <v>1</v>
      </c>
    </row>
    <row r="33" spans="1:3" x14ac:dyDescent="0.25">
      <c r="A33" s="21" t="s">
        <v>1194</v>
      </c>
      <c r="B33" s="16"/>
      <c r="C33" s="23">
        <v>219</v>
      </c>
    </row>
    <row r="34" spans="1:3" x14ac:dyDescent="0.25">
      <c r="A34" s="21" t="s">
        <v>1127</v>
      </c>
      <c r="B34" s="16"/>
      <c r="C34" s="23">
        <v>16</v>
      </c>
    </row>
    <row r="35" spans="1:3" x14ac:dyDescent="0.25">
      <c r="A35" s="21" t="s">
        <v>1195</v>
      </c>
      <c r="B35" s="16"/>
      <c r="C35" s="23">
        <v>68</v>
      </c>
    </row>
    <row r="36" spans="1:3" x14ac:dyDescent="0.25">
      <c r="A36" s="21" t="s">
        <v>1031</v>
      </c>
      <c r="B36" s="16"/>
      <c r="C36" s="22"/>
    </row>
    <row r="37" spans="1:3" x14ac:dyDescent="0.25">
      <c r="A37" s="21" t="s">
        <v>1032</v>
      </c>
      <c r="B37" s="16"/>
      <c r="C37" s="22"/>
    </row>
    <row r="38" spans="1:3" x14ac:dyDescent="0.25">
      <c r="A38" s="21" t="s">
        <v>1090</v>
      </c>
      <c r="B38" s="16"/>
      <c r="C38" s="22"/>
    </row>
    <row r="39" spans="1:3" x14ac:dyDescent="0.25">
      <c r="A39" s="21" t="s">
        <v>1091</v>
      </c>
      <c r="B39" s="16"/>
      <c r="C39" s="22"/>
    </row>
    <row r="40" spans="1:3" x14ac:dyDescent="0.25">
      <c r="A40" s="195" t="s">
        <v>956</v>
      </c>
      <c r="B40" s="196"/>
      <c r="C40" s="30">
        <v>310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6"/>
      <c r="C44" s="23">
        <v>1</v>
      </c>
    </row>
    <row r="45" spans="1:3" x14ac:dyDescent="0.25">
      <c r="A45" s="21" t="s">
        <v>1185</v>
      </c>
      <c r="B45" s="16"/>
      <c r="C45" s="23">
        <v>28</v>
      </c>
    </row>
    <row r="46" spans="1:3" x14ac:dyDescent="0.25">
      <c r="A46" s="21" t="s">
        <v>1186</v>
      </c>
      <c r="B46" s="16"/>
      <c r="C46" s="23">
        <v>1</v>
      </c>
    </row>
    <row r="47" spans="1:3" x14ac:dyDescent="0.25">
      <c r="A47" s="21" t="s">
        <v>1187</v>
      </c>
      <c r="B47" s="16"/>
      <c r="C47" s="23">
        <v>20</v>
      </c>
    </row>
    <row r="48" spans="1:3" x14ac:dyDescent="0.25">
      <c r="A48" s="21" t="s">
        <v>615</v>
      </c>
      <c r="B48" s="16"/>
      <c r="C48" s="23">
        <v>5</v>
      </c>
    </row>
    <row r="49" spans="1:3" x14ac:dyDescent="0.25">
      <c r="A49" s="21" t="s">
        <v>1188</v>
      </c>
      <c r="B49" s="16"/>
      <c r="C49" s="23">
        <v>6</v>
      </c>
    </row>
    <row r="50" spans="1:3" x14ac:dyDescent="0.25">
      <c r="A50" s="195" t="s">
        <v>956</v>
      </c>
      <c r="B50" s="196"/>
      <c r="C50" s="30">
        <v>61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8" t="s">
        <v>1184</v>
      </c>
      <c r="B53" s="13" t="s">
        <v>81</v>
      </c>
      <c r="C53" s="22"/>
    </row>
    <row r="54" spans="1:3" x14ac:dyDescent="0.25">
      <c r="A54" s="180"/>
      <c r="B54" s="13" t="s">
        <v>82</v>
      </c>
      <c r="C54" s="23">
        <v>2</v>
      </c>
    </row>
    <row r="55" spans="1:3" x14ac:dyDescent="0.25">
      <c r="A55" s="178" t="s">
        <v>1185</v>
      </c>
      <c r="B55" s="13" t="s">
        <v>81</v>
      </c>
      <c r="C55" s="23">
        <v>25</v>
      </c>
    </row>
    <row r="56" spans="1:3" x14ac:dyDescent="0.25">
      <c r="A56" s="180"/>
      <c r="B56" s="13" t="s">
        <v>82</v>
      </c>
      <c r="C56" s="23">
        <v>3</v>
      </c>
    </row>
    <row r="57" spans="1:3" x14ac:dyDescent="0.25">
      <c r="A57" s="178" t="s">
        <v>1186</v>
      </c>
      <c r="B57" s="13" t="s">
        <v>81</v>
      </c>
      <c r="C57" s="23">
        <v>1</v>
      </c>
    </row>
    <row r="58" spans="1:3" x14ac:dyDescent="0.25">
      <c r="A58" s="180"/>
      <c r="B58" s="13" t="s">
        <v>82</v>
      </c>
      <c r="C58" s="23">
        <v>1</v>
      </c>
    </row>
    <row r="59" spans="1:3" x14ac:dyDescent="0.25">
      <c r="A59" s="178" t="s">
        <v>1187</v>
      </c>
      <c r="B59" s="13" t="s">
        <v>81</v>
      </c>
      <c r="C59" s="23">
        <v>20</v>
      </c>
    </row>
    <row r="60" spans="1:3" x14ac:dyDescent="0.25">
      <c r="A60" s="180"/>
      <c r="B60" s="13" t="s">
        <v>82</v>
      </c>
      <c r="C60" s="23">
        <v>4</v>
      </c>
    </row>
    <row r="61" spans="1:3" x14ac:dyDescent="0.25">
      <c r="A61" s="178" t="s">
        <v>615</v>
      </c>
      <c r="B61" s="13" t="s">
        <v>81</v>
      </c>
      <c r="C61" s="23">
        <v>1</v>
      </c>
    </row>
    <row r="62" spans="1:3" x14ac:dyDescent="0.25">
      <c r="A62" s="180"/>
      <c r="B62" s="13" t="s">
        <v>82</v>
      </c>
      <c r="C62" s="22"/>
    </row>
    <row r="63" spans="1:3" x14ac:dyDescent="0.25">
      <c r="A63" s="178" t="s">
        <v>1188</v>
      </c>
      <c r="B63" s="13" t="s">
        <v>81</v>
      </c>
      <c r="C63" s="23">
        <v>11</v>
      </c>
    </row>
    <row r="64" spans="1:3" x14ac:dyDescent="0.25">
      <c r="A64" s="180"/>
      <c r="B64" s="13" t="s">
        <v>82</v>
      </c>
      <c r="C64" s="23">
        <v>6</v>
      </c>
    </row>
    <row r="65" spans="1:3" x14ac:dyDescent="0.25">
      <c r="A65" s="195" t="s">
        <v>956</v>
      </c>
      <c r="B65" s="196"/>
      <c r="C65" s="30">
        <v>74</v>
      </c>
    </row>
    <row r="66" spans="1:3" x14ac:dyDescent="0.25">
      <c r="A66" s="6"/>
    </row>
  </sheetData>
  <sheetProtection algorithmName="SHA-512" hashValue="7AC+0TnhR+Ezh+WVLQkbIzCeZfxR58DvRil+XX0XKC6GUCRRDs43ezMIHPCn6nyfD1exHm47z0HiaaDlKwe0tQ==" saltValue="K4mdhTlO4r8zDw7WmL3Yk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2" t="s">
        <v>1199</v>
      </c>
    </row>
    <row r="4" spans="1:6" ht="22.5" x14ac:dyDescent="0.25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2.5" x14ac:dyDescent="0.25">
      <c r="A5" s="187" t="s">
        <v>1202</v>
      </c>
      <c r="B5" s="36" t="s">
        <v>1203</v>
      </c>
      <c r="C5" s="42">
        <v>2</v>
      </c>
      <c r="D5" s="42">
        <v>0</v>
      </c>
      <c r="E5" s="42">
        <v>0</v>
      </c>
      <c r="F5" s="37">
        <v>0</v>
      </c>
    </row>
    <row r="6" spans="1:6" x14ac:dyDescent="0.25">
      <c r="A6" s="189"/>
      <c r="B6" s="36" t="s">
        <v>1204</v>
      </c>
      <c r="C6" s="42">
        <v>1</v>
      </c>
      <c r="D6" s="42">
        <v>1</v>
      </c>
      <c r="E6" s="42">
        <v>1</v>
      </c>
      <c r="F6" s="37">
        <v>0</v>
      </c>
    </row>
    <row r="7" spans="1:6" x14ac:dyDescent="0.25">
      <c r="A7" s="35" t="s">
        <v>1205</v>
      </c>
      <c r="B7" s="36" t="s">
        <v>1206</v>
      </c>
      <c r="C7" s="17"/>
      <c r="D7" s="17"/>
      <c r="E7" s="17"/>
      <c r="F7" s="22"/>
    </row>
    <row r="8" spans="1:6" ht="22.5" x14ac:dyDescent="0.25">
      <c r="A8" s="187" t="s">
        <v>1207</v>
      </c>
      <c r="B8" s="36" t="s">
        <v>1208</v>
      </c>
      <c r="C8" s="42">
        <v>19</v>
      </c>
      <c r="D8" s="42">
        <v>7</v>
      </c>
      <c r="E8" s="42">
        <v>5</v>
      </c>
      <c r="F8" s="37">
        <v>1</v>
      </c>
    </row>
    <row r="9" spans="1:6" x14ac:dyDescent="0.25">
      <c r="A9" s="188"/>
      <c r="B9" s="36" t="s">
        <v>1209</v>
      </c>
      <c r="C9" s="42">
        <v>5</v>
      </c>
      <c r="D9" s="42">
        <v>2</v>
      </c>
      <c r="E9" s="42">
        <v>0</v>
      </c>
      <c r="F9" s="37">
        <v>0</v>
      </c>
    </row>
    <row r="10" spans="1:6" ht="22.5" x14ac:dyDescent="0.25">
      <c r="A10" s="189"/>
      <c r="B10" s="36" t="s">
        <v>1210</v>
      </c>
      <c r="C10" s="42">
        <v>11</v>
      </c>
      <c r="D10" s="42">
        <v>6</v>
      </c>
      <c r="E10" s="42">
        <v>6</v>
      </c>
      <c r="F10" s="37">
        <v>0</v>
      </c>
    </row>
    <row r="11" spans="1:6" ht="22.5" x14ac:dyDescent="0.25">
      <c r="A11" s="187" t="s">
        <v>1211</v>
      </c>
      <c r="B11" s="36" t="s">
        <v>1212</v>
      </c>
      <c r="C11" s="17"/>
      <c r="D11" s="17"/>
      <c r="E11" s="17"/>
      <c r="F11" s="22"/>
    </row>
    <row r="12" spans="1:6" x14ac:dyDescent="0.25">
      <c r="A12" s="188"/>
      <c r="B12" s="36" t="s">
        <v>1213</v>
      </c>
      <c r="C12" s="17"/>
      <c r="D12" s="17"/>
      <c r="E12" s="17"/>
      <c r="F12" s="22"/>
    </row>
    <row r="13" spans="1:6" ht="22.5" x14ac:dyDescent="0.25">
      <c r="A13" s="189"/>
      <c r="B13" s="36" t="s">
        <v>1214</v>
      </c>
      <c r="C13" s="42">
        <v>0</v>
      </c>
      <c r="D13" s="42">
        <v>5</v>
      </c>
      <c r="E13" s="42">
        <v>2</v>
      </c>
      <c r="F13" s="37">
        <v>0</v>
      </c>
    </row>
    <row r="14" spans="1:6" ht="22.5" x14ac:dyDescent="0.25">
      <c r="A14" s="35" t="s">
        <v>1215</v>
      </c>
      <c r="B14" s="36" t="s">
        <v>1216</v>
      </c>
      <c r="C14" s="17"/>
      <c r="D14" s="17"/>
      <c r="E14" s="17"/>
      <c r="F14" s="22"/>
    </row>
    <row r="15" spans="1:6" x14ac:dyDescent="0.25">
      <c r="A15" s="187" t="s">
        <v>1217</v>
      </c>
      <c r="B15" s="36" t="s">
        <v>1218</v>
      </c>
      <c r="C15" s="42">
        <v>19</v>
      </c>
      <c r="D15" s="42">
        <v>30</v>
      </c>
      <c r="E15" s="42">
        <v>8</v>
      </c>
      <c r="F15" s="37">
        <v>0</v>
      </c>
    </row>
    <row r="16" spans="1:6" x14ac:dyDescent="0.25">
      <c r="A16" s="188"/>
      <c r="B16" s="36" t="s">
        <v>1219</v>
      </c>
      <c r="C16" s="17"/>
      <c r="D16" s="17"/>
      <c r="E16" s="17"/>
      <c r="F16" s="22"/>
    </row>
    <row r="17" spans="1:6" x14ac:dyDescent="0.25">
      <c r="A17" s="188"/>
      <c r="B17" s="36" t="s">
        <v>1220</v>
      </c>
      <c r="C17" s="17"/>
      <c r="D17" s="17"/>
      <c r="E17" s="17"/>
      <c r="F17" s="22"/>
    </row>
    <row r="18" spans="1:6" x14ac:dyDescent="0.25">
      <c r="A18" s="188"/>
      <c r="B18" s="36" t="s">
        <v>1221</v>
      </c>
      <c r="C18" s="17"/>
      <c r="D18" s="17"/>
      <c r="E18" s="17"/>
      <c r="F18" s="22"/>
    </row>
    <row r="19" spans="1:6" ht="22.5" x14ac:dyDescent="0.25">
      <c r="A19" s="189"/>
      <c r="B19" s="36" t="s">
        <v>1222</v>
      </c>
      <c r="C19" s="17"/>
      <c r="D19" s="17"/>
      <c r="E19" s="17"/>
      <c r="F19" s="22"/>
    </row>
    <row r="20" spans="1:6" x14ac:dyDescent="0.25">
      <c r="A20" s="35" t="s">
        <v>1223</v>
      </c>
      <c r="B20" s="36" t="s">
        <v>1224</v>
      </c>
      <c r="C20" s="17"/>
      <c r="D20" s="17"/>
      <c r="E20" s="17"/>
      <c r="F20" s="22"/>
    </row>
    <row r="21" spans="1:6" x14ac:dyDescent="0.25">
      <c r="A21" s="35" t="s">
        <v>1225</v>
      </c>
      <c r="B21" s="36" t="s">
        <v>1226</v>
      </c>
      <c r="C21" s="17"/>
      <c r="D21" s="17"/>
      <c r="E21" s="17"/>
      <c r="F21" s="22"/>
    </row>
    <row r="22" spans="1:6" x14ac:dyDescent="0.25">
      <c r="A22" s="185" t="s">
        <v>956</v>
      </c>
      <c r="B22" s="186"/>
      <c r="C22" s="43">
        <v>57</v>
      </c>
      <c r="D22" s="43">
        <v>51</v>
      </c>
      <c r="E22" s="43">
        <v>22</v>
      </c>
      <c r="F22" s="43">
        <v>1</v>
      </c>
    </row>
    <row r="23" spans="1:6" x14ac:dyDescent="0.25">
      <c r="A23" s="32" t="s">
        <v>1059</v>
      </c>
    </row>
    <row r="24" spans="1:6" x14ac:dyDescent="0.25">
      <c r="A24" s="33" t="s">
        <v>14</v>
      </c>
      <c r="B24" s="33" t="s">
        <v>15</v>
      </c>
      <c r="C24" s="34" t="s">
        <v>3</v>
      </c>
    </row>
    <row r="25" spans="1:6" x14ac:dyDescent="0.25">
      <c r="A25" s="40" t="s">
        <v>104</v>
      </c>
      <c r="B25" s="16"/>
      <c r="C25" s="37">
        <v>1</v>
      </c>
    </row>
    <row r="26" spans="1:6" x14ac:dyDescent="0.25">
      <c r="A26" s="40" t="s">
        <v>114</v>
      </c>
      <c r="B26" s="16"/>
      <c r="C26" s="22"/>
    </row>
    <row r="27" spans="1:6" x14ac:dyDescent="0.25">
      <c r="A27" s="40" t="s">
        <v>1060</v>
      </c>
      <c r="B27" s="16"/>
      <c r="C27" s="22"/>
    </row>
    <row r="28" spans="1:6" x14ac:dyDescent="0.25">
      <c r="A28" s="185" t="s">
        <v>956</v>
      </c>
      <c r="B28" s="186"/>
      <c r="C28" s="43">
        <v>1</v>
      </c>
    </row>
    <row r="29" spans="1:6" x14ac:dyDescent="0.25">
      <c r="A29" s="3"/>
    </row>
    <row r="30" spans="1:6" x14ac:dyDescent="0.25">
      <c r="A30" s="32" t="s">
        <v>1227</v>
      </c>
    </row>
    <row r="31" spans="1:6" x14ac:dyDescent="0.25">
      <c r="A31" s="33" t="s">
        <v>14</v>
      </c>
      <c r="B31" s="33" t="s">
        <v>15</v>
      </c>
      <c r="C31" s="34" t="s">
        <v>3</v>
      </c>
    </row>
    <row r="32" spans="1:6" x14ac:dyDescent="0.25">
      <c r="A32" s="40" t="s">
        <v>1228</v>
      </c>
      <c r="B32" s="16"/>
      <c r="C32" s="37">
        <v>4</v>
      </c>
    </row>
    <row r="33" spans="1:3" x14ac:dyDescent="0.25">
      <c r="A33" s="40" t="s">
        <v>1229</v>
      </c>
      <c r="B33" s="16"/>
      <c r="C33" s="37">
        <v>15</v>
      </c>
    </row>
    <row r="34" spans="1:3" x14ac:dyDescent="0.25">
      <c r="A34" s="40" t="s">
        <v>82</v>
      </c>
      <c r="B34" s="16"/>
      <c r="C34" s="37">
        <v>3</v>
      </c>
    </row>
    <row r="35" spans="1:3" x14ac:dyDescent="0.25">
      <c r="A35" s="185" t="s">
        <v>956</v>
      </c>
      <c r="B35" s="186"/>
      <c r="C35" s="43">
        <v>22</v>
      </c>
    </row>
    <row r="36" spans="1:3" x14ac:dyDescent="0.25">
      <c r="A36" s="3"/>
    </row>
    <row r="37" spans="1:3" x14ac:dyDescent="0.25">
      <c r="A37" s="32" t="s">
        <v>1230</v>
      </c>
    </row>
    <row r="38" spans="1:3" x14ac:dyDescent="0.25">
      <c r="A38" s="33" t="s">
        <v>14</v>
      </c>
      <c r="B38" s="33" t="s">
        <v>15</v>
      </c>
      <c r="C38" s="34" t="s">
        <v>3</v>
      </c>
    </row>
    <row r="39" spans="1:3" x14ac:dyDescent="0.25">
      <c r="A39" s="40" t="s">
        <v>1231</v>
      </c>
      <c r="B39" s="16"/>
      <c r="C39" s="37">
        <v>155</v>
      </c>
    </row>
    <row r="40" spans="1:3" x14ac:dyDescent="0.25">
      <c r="A40" s="40" t="s">
        <v>1232</v>
      </c>
      <c r="B40" s="16"/>
      <c r="C40" s="37">
        <v>13</v>
      </c>
    </row>
    <row r="41" spans="1:3" x14ac:dyDescent="0.25">
      <c r="A41" s="185" t="s">
        <v>956</v>
      </c>
      <c r="B41" s="186"/>
      <c r="C41" s="43">
        <v>168</v>
      </c>
    </row>
    <row r="42" spans="1:3" x14ac:dyDescent="0.25">
      <c r="A42" s="6"/>
    </row>
  </sheetData>
  <sheetProtection algorithmName="SHA-512" hashValue="IDsHqAsEaHUVV8SlbGlcsTDhTQCZ0EvAOEnqMyyJKKQykat7IOkq9n86wDwC3mjHR4gjMaSMWvyLCZUl1hlqzQ==" saltValue="KduvHQ0i/LvqxrcJI60kz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8554687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6" t="s">
        <v>1234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2" t="s">
        <v>1235</v>
      </c>
      <c r="B5" s="13" t="s">
        <v>1236</v>
      </c>
      <c r="C5" s="14">
        <v>3431</v>
      </c>
      <c r="D5" s="14">
        <v>3732</v>
      </c>
      <c r="E5" s="15">
        <v>-8.0653804930332307E-2</v>
      </c>
    </row>
    <row r="6" spans="1:5" x14ac:dyDescent="0.25">
      <c r="A6" s="173"/>
      <c r="B6" s="13" t="s">
        <v>1237</v>
      </c>
      <c r="C6" s="14">
        <v>866</v>
      </c>
      <c r="D6" s="14">
        <v>916</v>
      </c>
      <c r="E6" s="15">
        <v>-5.4585152838427901E-2</v>
      </c>
    </row>
    <row r="7" spans="1:5" x14ac:dyDescent="0.25">
      <c r="A7" s="174"/>
      <c r="B7" s="13" t="s">
        <v>1238</v>
      </c>
      <c r="C7" s="14">
        <v>1400</v>
      </c>
      <c r="D7" s="14">
        <v>1103</v>
      </c>
      <c r="E7" s="15">
        <v>0.26926563916591101</v>
      </c>
    </row>
    <row r="8" spans="1:5" x14ac:dyDescent="0.25">
      <c r="A8" s="3"/>
    </row>
    <row r="9" spans="1:5" x14ac:dyDescent="0.25">
      <c r="A9" s="46" t="s">
        <v>1239</v>
      </c>
    </row>
    <row r="10" spans="1:5" x14ac:dyDescent="0.25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2" t="s">
        <v>1240</v>
      </c>
      <c r="B11" s="13" t="s">
        <v>1241</v>
      </c>
      <c r="C11" s="14">
        <v>97</v>
      </c>
      <c r="D11" s="14">
        <v>111</v>
      </c>
      <c r="E11" s="15">
        <v>-0.126126126126126</v>
      </c>
    </row>
    <row r="12" spans="1:5" x14ac:dyDescent="0.25">
      <c r="A12" s="173"/>
      <c r="B12" s="13" t="s">
        <v>1242</v>
      </c>
      <c r="C12" s="14">
        <v>21</v>
      </c>
      <c r="D12" s="14">
        <v>14</v>
      </c>
      <c r="E12" s="15">
        <v>0.5</v>
      </c>
    </row>
    <row r="13" spans="1:5" x14ac:dyDescent="0.25">
      <c r="A13" s="173"/>
      <c r="B13" s="13" t="s">
        <v>1243</v>
      </c>
      <c r="C13" s="14">
        <v>1971</v>
      </c>
      <c r="D13" s="14">
        <v>1809</v>
      </c>
      <c r="E13" s="15">
        <v>8.9552238805970102E-2</v>
      </c>
    </row>
    <row r="14" spans="1:5" x14ac:dyDescent="0.25">
      <c r="A14" s="173"/>
      <c r="B14" s="13" t="s">
        <v>1244</v>
      </c>
      <c r="C14" s="14">
        <v>283</v>
      </c>
      <c r="D14" s="14">
        <v>243</v>
      </c>
      <c r="E14" s="15">
        <v>0.164609053497942</v>
      </c>
    </row>
    <row r="15" spans="1:5" x14ac:dyDescent="0.25">
      <c r="A15" s="173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3"/>
      <c r="B16" s="13" t="s">
        <v>1246</v>
      </c>
      <c r="C16" s="14">
        <v>2</v>
      </c>
      <c r="D16" s="14">
        <v>0</v>
      </c>
      <c r="E16" s="15">
        <v>2</v>
      </c>
    </row>
    <row r="17" spans="1:5" x14ac:dyDescent="0.25">
      <c r="A17" s="173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3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4"/>
      <c r="B19" s="13" t="s">
        <v>1249</v>
      </c>
      <c r="C19" s="14">
        <v>17</v>
      </c>
      <c r="D19" s="14">
        <v>13</v>
      </c>
      <c r="E19" s="15">
        <v>0.30769230769230799</v>
      </c>
    </row>
    <row r="20" spans="1:5" x14ac:dyDescent="0.25">
      <c r="A20" s="3"/>
    </row>
    <row r="21" spans="1:5" x14ac:dyDescent="0.25">
      <c r="A21" s="46" t="s">
        <v>1250</v>
      </c>
    </row>
    <row r="22" spans="1:5" x14ac:dyDescent="0.25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2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3"/>
      <c r="B24" s="13" t="s">
        <v>1253</v>
      </c>
      <c r="C24" s="14">
        <v>17</v>
      </c>
      <c r="D24" s="14">
        <v>0</v>
      </c>
      <c r="E24" s="15">
        <v>17</v>
      </c>
    </row>
    <row r="25" spans="1:5" x14ac:dyDescent="0.25">
      <c r="A25" s="173"/>
      <c r="B25" s="13" t="s">
        <v>174</v>
      </c>
      <c r="C25" s="14">
        <v>0</v>
      </c>
      <c r="D25" s="14">
        <v>1</v>
      </c>
      <c r="E25" s="15">
        <v>-1</v>
      </c>
    </row>
    <row r="26" spans="1:5" x14ac:dyDescent="0.25">
      <c r="A26" s="174"/>
      <c r="B26" s="13" t="s">
        <v>1254</v>
      </c>
      <c r="C26" s="14">
        <v>37</v>
      </c>
      <c r="D26" s="14">
        <v>12</v>
      </c>
      <c r="E26" s="15">
        <v>2.0833333333333299</v>
      </c>
    </row>
    <row r="27" spans="1:5" x14ac:dyDescent="0.25">
      <c r="A27" s="3"/>
    </row>
    <row r="28" spans="1:5" x14ac:dyDescent="0.25">
      <c r="A28" s="46" t="s">
        <v>1255</v>
      </c>
    </row>
    <row r="29" spans="1:5" x14ac:dyDescent="0.25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2" t="s">
        <v>1256</v>
      </c>
      <c r="B30" s="13" t="s">
        <v>1257</v>
      </c>
      <c r="C30" s="14">
        <v>80</v>
      </c>
      <c r="D30" s="14">
        <v>79</v>
      </c>
      <c r="E30" s="15">
        <v>1.26582278481013E-2</v>
      </c>
    </row>
    <row r="31" spans="1:5" x14ac:dyDescent="0.25">
      <c r="A31" s="173"/>
      <c r="B31" s="13" t="s">
        <v>1258</v>
      </c>
      <c r="C31" s="14">
        <v>45</v>
      </c>
      <c r="D31" s="14">
        <v>37</v>
      </c>
      <c r="E31" s="15">
        <v>0.21621621621621601</v>
      </c>
    </row>
    <row r="32" spans="1:5" x14ac:dyDescent="0.25">
      <c r="A32" s="174"/>
      <c r="B32" s="13" t="s">
        <v>1259</v>
      </c>
      <c r="C32" s="14">
        <v>39</v>
      </c>
      <c r="D32" s="14">
        <v>28</v>
      </c>
      <c r="E32" s="15">
        <v>0.39285714285714302</v>
      </c>
    </row>
    <row r="33" spans="1:1" x14ac:dyDescent="0.25">
      <c r="A33" s="6"/>
    </row>
  </sheetData>
  <sheetProtection algorithmName="SHA-512" hashValue="ZZBNO2QupqVIIGeXbnto8bwmqcDD7lE0FzLOY11y7XWYDYHjqv3/XbpuS+/CEG6XwnlJWv+gDiLDrc24J4WHXQ==" saltValue="iAgDT5Op/dR0W9LabshKn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6" t="s">
        <v>1261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2" t="s">
        <v>1262</v>
      </c>
      <c r="B5" s="13" t="s">
        <v>1263</v>
      </c>
      <c r="C5" s="14">
        <v>1</v>
      </c>
      <c r="D5" s="14">
        <v>0</v>
      </c>
      <c r="E5" s="15">
        <v>1</v>
      </c>
    </row>
    <row r="6" spans="1:5" x14ac:dyDescent="0.25">
      <c r="A6" s="173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3"/>
      <c r="B7" s="13" t="s">
        <v>1265</v>
      </c>
      <c r="C7" s="14">
        <v>6</v>
      </c>
      <c r="D7" s="14">
        <v>2</v>
      </c>
      <c r="E7" s="15">
        <v>2</v>
      </c>
    </row>
    <row r="8" spans="1:5" x14ac:dyDescent="0.25">
      <c r="A8" s="173"/>
      <c r="B8" s="13" t="s">
        <v>1266</v>
      </c>
      <c r="C8" s="14">
        <v>9</v>
      </c>
      <c r="D8" s="14">
        <v>2</v>
      </c>
      <c r="E8" s="15">
        <v>3.5</v>
      </c>
    </row>
    <row r="9" spans="1:5" x14ac:dyDescent="0.25">
      <c r="A9" s="173"/>
      <c r="B9" s="13" t="s">
        <v>1267</v>
      </c>
      <c r="C9" s="14">
        <v>3</v>
      </c>
      <c r="D9" s="14">
        <v>1</v>
      </c>
      <c r="E9" s="15">
        <v>2</v>
      </c>
    </row>
    <row r="10" spans="1:5" x14ac:dyDescent="0.25">
      <c r="A10" s="173"/>
      <c r="B10" s="13" t="s">
        <v>1268</v>
      </c>
      <c r="C10" s="14">
        <v>4</v>
      </c>
      <c r="D10" s="14">
        <v>0</v>
      </c>
      <c r="E10" s="15">
        <v>4</v>
      </c>
    </row>
    <row r="11" spans="1:5" x14ac:dyDescent="0.25">
      <c r="A11" s="173"/>
      <c r="B11" s="13" t="s">
        <v>1269</v>
      </c>
      <c r="C11" s="14">
        <v>11</v>
      </c>
      <c r="D11" s="14">
        <v>2</v>
      </c>
      <c r="E11" s="15">
        <v>4.5</v>
      </c>
    </row>
    <row r="12" spans="1:5" x14ac:dyDescent="0.25">
      <c r="A12" s="173"/>
      <c r="B12" s="13" t="s">
        <v>1270</v>
      </c>
      <c r="C12" s="14">
        <v>9</v>
      </c>
      <c r="D12" s="14">
        <v>2</v>
      </c>
      <c r="E12" s="15">
        <v>3.5</v>
      </c>
    </row>
    <row r="13" spans="1:5" x14ac:dyDescent="0.25">
      <c r="A13" s="173"/>
      <c r="B13" s="13" t="s">
        <v>1271</v>
      </c>
      <c r="C13" s="14">
        <v>11</v>
      </c>
      <c r="D13" s="14">
        <v>7</v>
      </c>
      <c r="E13" s="15">
        <v>0.57142857142857095</v>
      </c>
    </row>
    <row r="14" spans="1:5" x14ac:dyDescent="0.25">
      <c r="A14" s="173"/>
      <c r="B14" s="13" t="s">
        <v>1272</v>
      </c>
      <c r="C14" s="14">
        <v>0</v>
      </c>
      <c r="D14" s="14">
        <v>0</v>
      </c>
      <c r="E14" s="15">
        <v>0</v>
      </c>
    </row>
    <row r="15" spans="1:5" x14ac:dyDescent="0.25">
      <c r="A15" s="173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25">
      <c r="A16" s="174"/>
      <c r="B16" s="13" t="s">
        <v>111</v>
      </c>
      <c r="C16" s="14">
        <v>124</v>
      </c>
      <c r="D16" s="14">
        <v>70</v>
      </c>
      <c r="E16" s="15">
        <v>0.77142857142857102</v>
      </c>
    </row>
    <row r="17" spans="1:1" x14ac:dyDescent="0.25">
      <c r="A17" s="6"/>
    </row>
  </sheetData>
  <sheetProtection algorithmName="SHA-512" hashValue="Q09NhmNvqj1dcVCaTkhU/ULbXPV38lH1DL4qPVGi8wVNqbsTvc/fBoxA1IOtZBbzyUzIokK9dDKEGgK2lDrJPg==" saltValue="tSE53jaoZYkXGcNCnjFW9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2" t="s">
        <v>1275</v>
      </c>
    </row>
    <row r="4" spans="1:5" x14ac:dyDescent="0.25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25">
      <c r="A5" s="35" t="s">
        <v>1276</v>
      </c>
      <c r="B5" s="41" t="s">
        <v>1277</v>
      </c>
      <c r="C5" s="42">
        <v>2</v>
      </c>
      <c r="D5" s="42">
        <v>23</v>
      </c>
      <c r="E5" s="48">
        <v>-0.91304347826086896</v>
      </c>
    </row>
    <row r="6" spans="1:5" x14ac:dyDescent="0.25">
      <c r="A6" s="35" t="s">
        <v>1278</v>
      </c>
      <c r="B6" s="41" t="s">
        <v>1279</v>
      </c>
      <c r="C6" s="42">
        <v>29</v>
      </c>
      <c r="D6" s="42">
        <v>11</v>
      </c>
      <c r="E6" s="48">
        <v>1.63636363636364</v>
      </c>
    </row>
    <row r="7" spans="1:5" ht="22.5" x14ac:dyDescent="0.25">
      <c r="A7" s="35" t="s">
        <v>1280</v>
      </c>
      <c r="B7" s="41" t="s">
        <v>1281</v>
      </c>
      <c r="C7" s="42">
        <v>36</v>
      </c>
      <c r="D7" s="17"/>
      <c r="E7" s="48">
        <v>0</v>
      </c>
    </row>
    <row r="8" spans="1:5" ht="22.5" x14ac:dyDescent="0.25">
      <c r="A8" s="35" t="s">
        <v>1282</v>
      </c>
      <c r="B8" s="41" t="s">
        <v>1283</v>
      </c>
      <c r="C8" s="42">
        <v>4</v>
      </c>
      <c r="D8" s="42">
        <v>28</v>
      </c>
      <c r="E8" s="48">
        <v>-0.85714285714285698</v>
      </c>
    </row>
    <row r="9" spans="1:5" ht="22.5" x14ac:dyDescent="0.25">
      <c r="A9" s="35" t="s">
        <v>1284</v>
      </c>
      <c r="B9" s="41" t="s">
        <v>1285</v>
      </c>
      <c r="C9" s="17"/>
      <c r="D9" s="17"/>
      <c r="E9" s="48">
        <v>0</v>
      </c>
    </row>
    <row r="10" spans="1:5" ht="22.5" x14ac:dyDescent="0.25">
      <c r="A10" s="35" t="s">
        <v>1286</v>
      </c>
      <c r="B10" s="41" t="s">
        <v>1287</v>
      </c>
      <c r="C10" s="17"/>
      <c r="D10" s="42">
        <v>3</v>
      </c>
      <c r="E10" s="48">
        <v>0</v>
      </c>
    </row>
    <row r="11" spans="1:5" ht="22.5" x14ac:dyDescent="0.25">
      <c r="A11" s="35" t="s">
        <v>1288</v>
      </c>
      <c r="B11" s="16"/>
      <c r="C11" s="42">
        <v>9</v>
      </c>
      <c r="D11" s="42">
        <v>163</v>
      </c>
      <c r="E11" s="48">
        <v>-0.94478527607361995</v>
      </c>
    </row>
    <row r="12" spans="1:5" x14ac:dyDescent="0.25">
      <c r="A12" s="35" t="s">
        <v>1289</v>
      </c>
      <c r="B12" s="16"/>
      <c r="C12" s="42">
        <v>171</v>
      </c>
      <c r="D12" s="42">
        <v>18</v>
      </c>
      <c r="E12" s="48">
        <v>8.5</v>
      </c>
    </row>
    <row r="13" spans="1:5" x14ac:dyDescent="0.25">
      <c r="A13" s="187" t="s">
        <v>1290</v>
      </c>
      <c r="B13" s="41" t="s">
        <v>1291</v>
      </c>
      <c r="C13" s="42">
        <v>30</v>
      </c>
      <c r="D13" s="42">
        <v>3</v>
      </c>
      <c r="E13" s="48">
        <v>9</v>
      </c>
    </row>
    <row r="14" spans="1:5" x14ac:dyDescent="0.25">
      <c r="A14" s="189"/>
      <c r="B14" s="41" t="s">
        <v>1292</v>
      </c>
      <c r="C14" s="42">
        <v>4</v>
      </c>
      <c r="D14" s="17"/>
      <c r="E14" s="48">
        <v>0</v>
      </c>
    </row>
    <row r="15" spans="1:5" x14ac:dyDescent="0.25">
      <c r="A15" s="32" t="s">
        <v>1293</v>
      </c>
    </row>
    <row r="16" spans="1:5" x14ac:dyDescent="0.25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25">
      <c r="A17" s="190" t="s">
        <v>1294</v>
      </c>
      <c r="B17" s="41" t="s">
        <v>1295</v>
      </c>
      <c r="C17" s="17"/>
      <c r="D17" s="17"/>
      <c r="E17" s="22"/>
    </row>
    <row r="18" spans="1:5" x14ac:dyDescent="0.25">
      <c r="A18" s="191"/>
      <c r="B18" s="41" t="s">
        <v>1296</v>
      </c>
      <c r="C18" s="42">
        <v>223</v>
      </c>
      <c r="D18" s="42">
        <v>287</v>
      </c>
      <c r="E18" s="37">
        <v>13</v>
      </c>
    </row>
    <row r="19" spans="1:5" x14ac:dyDescent="0.25">
      <c r="A19" s="191"/>
      <c r="B19" s="41" t="s">
        <v>1297</v>
      </c>
      <c r="C19" s="17"/>
      <c r="D19" s="17"/>
      <c r="E19" s="22"/>
    </row>
    <row r="20" spans="1:5" x14ac:dyDescent="0.25">
      <c r="A20" s="191"/>
      <c r="B20" s="41" t="s">
        <v>1298</v>
      </c>
      <c r="C20" s="17"/>
      <c r="D20" s="17"/>
      <c r="E20" s="22"/>
    </row>
    <row r="21" spans="1:5" x14ac:dyDescent="0.25">
      <c r="A21" s="191"/>
      <c r="B21" s="41" t="s">
        <v>1299</v>
      </c>
      <c r="C21" s="17"/>
      <c r="D21" s="17"/>
      <c r="E21" s="22"/>
    </row>
    <row r="22" spans="1:5" x14ac:dyDescent="0.25">
      <c r="A22" s="191"/>
      <c r="B22" s="41" t="s">
        <v>980</v>
      </c>
      <c r="C22" s="42">
        <v>2436</v>
      </c>
      <c r="D22" s="42">
        <v>1767</v>
      </c>
      <c r="E22" s="37">
        <v>0</v>
      </c>
    </row>
    <row r="23" spans="1:5" x14ac:dyDescent="0.25">
      <c r="A23" s="191"/>
      <c r="B23" s="41" t="s">
        <v>1300</v>
      </c>
      <c r="C23" s="42">
        <v>59</v>
      </c>
      <c r="D23" s="42">
        <v>112</v>
      </c>
      <c r="E23" s="37">
        <v>1</v>
      </c>
    </row>
    <row r="24" spans="1:5" x14ac:dyDescent="0.25">
      <c r="A24" s="191"/>
      <c r="B24" s="41" t="s">
        <v>1301</v>
      </c>
      <c r="C24" s="42">
        <v>1</v>
      </c>
      <c r="D24" s="42">
        <v>1</v>
      </c>
      <c r="E24" s="37">
        <v>0</v>
      </c>
    </row>
    <row r="25" spans="1:5" x14ac:dyDescent="0.25">
      <c r="A25" s="191"/>
      <c r="B25" s="41" t="s">
        <v>1302</v>
      </c>
      <c r="C25" s="42">
        <v>36</v>
      </c>
      <c r="D25" s="42">
        <v>52</v>
      </c>
      <c r="E25" s="37">
        <v>1</v>
      </c>
    </row>
    <row r="26" spans="1:5" x14ac:dyDescent="0.25">
      <c r="A26" s="191"/>
      <c r="B26" s="41" t="s">
        <v>1303</v>
      </c>
      <c r="C26" s="42">
        <v>12</v>
      </c>
      <c r="D26" s="42">
        <v>103</v>
      </c>
      <c r="E26" s="37">
        <v>0</v>
      </c>
    </row>
    <row r="27" spans="1:5" x14ac:dyDescent="0.25">
      <c r="A27" s="191"/>
      <c r="B27" s="41" t="s">
        <v>1304</v>
      </c>
      <c r="C27" s="42">
        <v>66</v>
      </c>
      <c r="D27" s="42">
        <v>32</v>
      </c>
      <c r="E27" s="37">
        <v>34</v>
      </c>
    </row>
    <row r="28" spans="1:5" x14ac:dyDescent="0.25">
      <c r="A28" s="191"/>
      <c r="B28" s="41" t="s">
        <v>1305</v>
      </c>
      <c r="C28" s="42">
        <v>582</v>
      </c>
      <c r="D28" s="42">
        <v>1090</v>
      </c>
      <c r="E28" s="37">
        <v>18</v>
      </c>
    </row>
    <row r="29" spans="1:5" x14ac:dyDescent="0.25">
      <c r="A29" s="191"/>
      <c r="B29" s="41" t="s">
        <v>1306</v>
      </c>
      <c r="C29" s="42">
        <v>566</v>
      </c>
      <c r="D29" s="42">
        <v>192</v>
      </c>
      <c r="E29" s="37">
        <v>34</v>
      </c>
    </row>
    <row r="30" spans="1:5" x14ac:dyDescent="0.25">
      <c r="A30" s="192"/>
      <c r="B30" s="41" t="s">
        <v>1307</v>
      </c>
      <c r="C30" s="42">
        <v>2</v>
      </c>
      <c r="D30" s="42">
        <v>2</v>
      </c>
      <c r="E30" s="37">
        <v>0</v>
      </c>
    </row>
    <row r="31" spans="1:5" x14ac:dyDescent="0.25">
      <c r="A31" s="6"/>
    </row>
  </sheetData>
  <sheetProtection algorithmName="SHA-512" hashValue="+ZDWZM3f5dh49W0YEyKBx2I20H6QJFnvYGeTkOIEKtGr8rdHiDrqKNCkWo5Jg3IR7hj9av4KiSY6b+TLwULaug==" saltValue="lXvtrXzmtZ/ya+8ekcmD0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D4FF-6612-4A23-A8A3-F593C44C4EB9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3" width="6.140625" style="99" customWidth="1"/>
    <col min="74" max="74" width="6.7109375" style="99" customWidth="1"/>
    <col min="75" max="75" width="2.7109375" style="99" customWidth="1"/>
    <col min="76" max="76" width="21.140625" style="99" customWidth="1"/>
    <col min="77" max="80" width="11.42578125" style="99"/>
    <col min="81" max="81" width="16.42578125" style="99" customWidth="1"/>
    <col min="82" max="82" width="2.7109375" style="99" customWidth="1"/>
    <col min="83" max="83" width="17" style="99" customWidth="1"/>
    <col min="84" max="85" width="21.140625" style="99" customWidth="1"/>
    <col min="86" max="88" width="11.42578125" style="99"/>
    <col min="89" max="89" width="2.7109375" style="99" customWidth="1"/>
    <col min="90" max="90" width="15.140625" style="99" customWidth="1"/>
    <col min="91" max="91" width="8.285156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199" t="s">
        <v>1430</v>
      </c>
      <c r="D1" s="199"/>
      <c r="E1" s="199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1431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2"/>
    </row>
    <row r="3" spans="1:93" s="101" customFormat="1" ht="11.25" x14ac:dyDescent="0.25">
      <c r="Z3" s="197" t="s">
        <v>1432</v>
      </c>
      <c r="AA3" s="197"/>
      <c r="AB3" s="197"/>
      <c r="AC3" s="197"/>
      <c r="AH3" s="197" t="s">
        <v>1433</v>
      </c>
      <c r="AI3" s="197"/>
      <c r="AJ3" s="197"/>
      <c r="AK3" s="197"/>
      <c r="AV3" s="198" t="s">
        <v>1059</v>
      </c>
      <c r="AW3" s="198"/>
      <c r="AX3" s="198"/>
      <c r="AY3" s="198"/>
      <c r="AZ3" s="198"/>
      <c r="BA3" s="198"/>
      <c r="CL3" s="102"/>
    </row>
    <row r="4" spans="1:93" s="103" customFormat="1" ht="21.75" customHeight="1" x14ac:dyDescent="0.25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1434</v>
      </c>
      <c r="R4" s="197"/>
      <c r="S4" s="197"/>
      <c r="T4" s="197"/>
      <c r="U4" s="197"/>
      <c r="V4" s="197"/>
      <c r="AP4" s="197" t="s">
        <v>1435</v>
      </c>
      <c r="AQ4" s="197"/>
      <c r="AR4" s="197"/>
      <c r="BE4" s="197" t="s">
        <v>1059</v>
      </c>
      <c r="BF4" s="197"/>
      <c r="BG4" s="197"/>
      <c r="BK4" s="201" t="s">
        <v>1436</v>
      </c>
      <c r="BL4" s="200" t="s">
        <v>1437</v>
      </c>
      <c r="BM4" s="200" t="s">
        <v>1438</v>
      </c>
      <c r="BN4" s="200" t="s">
        <v>174</v>
      </c>
      <c r="BO4" s="200" t="s">
        <v>1439</v>
      </c>
      <c r="BP4" s="200" t="s">
        <v>1440</v>
      </c>
      <c r="BQ4" s="200" t="s">
        <v>1441</v>
      </c>
      <c r="BR4" s="200" t="s">
        <v>209</v>
      </c>
      <c r="BS4" s="202" t="s">
        <v>1442</v>
      </c>
      <c r="BT4" s="202" t="s">
        <v>1443</v>
      </c>
      <c r="BU4" s="202" t="s">
        <v>289</v>
      </c>
      <c r="BV4" s="203"/>
      <c r="BY4" s="204" t="s">
        <v>168</v>
      </c>
      <c r="BZ4" s="204"/>
      <c r="CA4" s="204"/>
      <c r="CF4" s="197" t="s">
        <v>1444</v>
      </c>
      <c r="CG4" s="197"/>
      <c r="CL4" s="197" t="s">
        <v>48</v>
      </c>
      <c r="CM4" s="197"/>
      <c r="CN4" s="197"/>
      <c r="CO4" s="197"/>
    </row>
    <row r="5" spans="1:93" s="103" customFormat="1" ht="14.25" customHeight="1" x14ac:dyDescent="0.25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201" t="s">
        <v>1447</v>
      </c>
      <c r="AW5" s="200" t="s">
        <v>1448</v>
      </c>
      <c r="AX5" s="200" t="s">
        <v>1449</v>
      </c>
      <c r="AY5" s="200" t="s">
        <v>109</v>
      </c>
      <c r="AZ5" s="200" t="s">
        <v>110</v>
      </c>
      <c r="BA5" s="202" t="s">
        <v>111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3"/>
    </row>
    <row r="6" spans="1:93" s="103" customFormat="1" ht="14.25" customHeight="1" x14ac:dyDescent="0.25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1"/>
      <c r="AW6" s="200"/>
      <c r="AX6" s="200"/>
      <c r="AY6" s="200"/>
      <c r="AZ6" s="200"/>
      <c r="BA6" s="202"/>
      <c r="BE6" s="112" t="s">
        <v>113</v>
      </c>
      <c r="BF6" s="111" t="s">
        <v>114</v>
      </c>
      <c r="BG6" s="113" t="s">
        <v>1463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3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25">
      <c r="C7" s="119">
        <f>DatosGenerales!C8</f>
        <v>115305</v>
      </c>
      <c r="D7" s="120">
        <f>SUM(DatosGenerales!C15:C19)</f>
        <v>8893</v>
      </c>
      <c r="E7" s="119">
        <f>SUM(DatosGenerales!C12:C14)</f>
        <v>99912</v>
      </c>
      <c r="I7" s="121">
        <f>DatosGenerales!C31</f>
        <v>13461</v>
      </c>
      <c r="J7" s="120">
        <f>DatosGenerales!C32</f>
        <v>1838</v>
      </c>
      <c r="K7" s="119">
        <f>SUM(DatosGenerales!C33:C34)</f>
        <v>1367</v>
      </c>
      <c r="L7" s="120">
        <f>DatosGenerales!C36</f>
        <v>8337</v>
      </c>
      <c r="M7" s="119">
        <f>DatosGenerales!C95</f>
        <v>5006</v>
      </c>
      <c r="N7" s="122">
        <f>L7-M7</f>
        <v>3331</v>
      </c>
      <c r="O7" s="122"/>
      <c r="Q7" s="121">
        <f>DatosGenerales!C36</f>
        <v>8337</v>
      </c>
      <c r="R7" s="120">
        <f>DatosGenerales!C49</f>
        <v>5685</v>
      </c>
      <c r="S7" s="120">
        <f>DatosGenerales!C50</f>
        <v>412</v>
      </c>
      <c r="T7" s="120">
        <f>DatosGenerales!C62</f>
        <v>83</v>
      </c>
      <c r="U7" s="120">
        <f>DatosGenerales!C78</f>
        <v>24</v>
      </c>
      <c r="V7" s="123">
        <f>SUM(Q7:U7)</f>
        <v>14541</v>
      </c>
      <c r="Z7" s="121">
        <f>SUM(DatosGenerales!C106,DatosGenerales!C107,DatosGenerales!C109)</f>
        <v>3401</v>
      </c>
      <c r="AA7" s="120">
        <f>SUM(DatosGenerales!C108,DatosGenerales!C110)</f>
        <v>2269</v>
      </c>
      <c r="AB7" s="120">
        <f>DatosGenerales!C106</f>
        <v>2598</v>
      </c>
      <c r="AC7" s="123">
        <f>DatosGenerales!C107</f>
        <v>530</v>
      </c>
      <c r="AH7" s="121">
        <f>SUM(DatosGenerales!C115,DatosGenerales!C116,DatosGenerales!C118)</f>
        <v>258</v>
      </c>
      <c r="AI7" s="120">
        <f>SUM(DatosGenerales!C117,DatosGenerales!C119)</f>
        <v>139</v>
      </c>
      <c r="AJ7" s="120">
        <f>DatosGenerales!C115</f>
        <v>206</v>
      </c>
      <c r="AK7" s="123">
        <f>DatosGenerales!C116</f>
        <v>36</v>
      </c>
      <c r="AP7" s="121">
        <f>SUM(DatosGenerales!C135:C136)</f>
        <v>643</v>
      </c>
      <c r="AQ7" s="120">
        <f>SUM(DatosGenerales!C137:C138)</f>
        <v>0</v>
      </c>
      <c r="AR7" s="123">
        <f>SUM(DatosGenerales!C139:C140)</f>
        <v>156</v>
      </c>
      <c r="AV7" s="121">
        <f>DatosGenerales!C145</f>
        <v>24</v>
      </c>
      <c r="AW7" s="120">
        <f>DatosGenerales!C146</f>
        <v>347</v>
      </c>
      <c r="AX7" s="120">
        <f>DatosGenerales!C147</f>
        <v>120</v>
      </c>
      <c r="AY7" s="120">
        <f>DatosGenerales!C148</f>
        <v>39</v>
      </c>
      <c r="AZ7" s="120">
        <f>DatosGenerales!C149</f>
        <v>160</v>
      </c>
      <c r="BA7" s="123">
        <f>DatosGenerales!C150</f>
        <v>4</v>
      </c>
      <c r="BE7" s="121">
        <f>DatosGenerales!C151</f>
        <v>173</v>
      </c>
      <c r="BF7" s="120">
        <f>DatosGenerales!C152</f>
        <v>491</v>
      </c>
      <c r="BG7" s="123">
        <f>DatosGenerales!C154</f>
        <v>151</v>
      </c>
      <c r="BK7" s="121">
        <f>SUM(DatosGenerales!C297:C311)</f>
        <v>6076</v>
      </c>
      <c r="BL7" s="120">
        <f>SUM(DatosGenerales!C294:C296)</f>
        <v>70</v>
      </c>
      <c r="BM7" s="120">
        <f>SUM(DatosGenerales!C312:C344)</f>
        <v>589</v>
      </c>
      <c r="BN7" s="120">
        <f>SUM(DatosGenerales!C289)</f>
        <v>25</v>
      </c>
      <c r="BO7" s="120">
        <f>SUM(DatosGenerales!C356:C364)</f>
        <v>32</v>
      </c>
      <c r="BP7" s="120">
        <f>SUM(DatosGenerales!C286:C288)</f>
        <v>1</v>
      </c>
      <c r="BQ7" s="120">
        <f>SUM(DatosGenerales!C345:C355)</f>
        <v>11</v>
      </c>
      <c r="BR7" s="120">
        <f>SUM(DatosGenerales!C290:C292)</f>
        <v>168</v>
      </c>
      <c r="BS7" s="123">
        <f>SUM(DatosGenerales!C283:C285)</f>
        <v>1348</v>
      </c>
      <c r="BT7" s="123">
        <f>SUM(DatosGenerales!C293)</f>
        <v>0</v>
      </c>
      <c r="BU7" s="123">
        <f>SUM(DatosGenerales!C365:C377)</f>
        <v>137</v>
      </c>
      <c r="BY7" s="121">
        <f>DatosGenerales!C246</f>
        <v>3096</v>
      </c>
      <c r="BZ7" s="120">
        <f>DatosGenerales!C247</f>
        <v>1175</v>
      </c>
      <c r="CA7" s="123">
        <f>DatosGenerales!C248</f>
        <v>1406</v>
      </c>
      <c r="CF7" s="121">
        <f>DatosDiscapacidad!C5</f>
        <v>2</v>
      </c>
      <c r="CG7" s="123">
        <f>DatosDiscapacidad!C11</f>
        <v>9</v>
      </c>
      <c r="CM7" s="121">
        <f>DatosGenerales!C40</f>
        <v>9390</v>
      </c>
      <c r="CN7" s="123">
        <f>DatosGenerales!C41</f>
        <v>2345</v>
      </c>
    </row>
    <row r="8" spans="1:93" x14ac:dyDescent="0.25">
      <c r="B8" s="124"/>
    </row>
    <row r="11" spans="1:93" x14ac:dyDescent="0.25">
      <c r="R11" s="99" t="s">
        <v>1467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3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25">
      <c r="BK51" s="130" t="s">
        <v>1472</v>
      </c>
      <c r="BL51" s="130" t="s">
        <v>1472</v>
      </c>
      <c r="BM51" s="129"/>
    </row>
    <row r="52" spans="63:74" x14ac:dyDescent="0.25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31">
        <f>SUM(DatosGenerales!C310,DatosGenerales!C299,DatosGenerales!C308)</f>
        <v>1714</v>
      </c>
      <c r="BL53" s="131">
        <f>SUM(DatosGenerales!C311,DatosGenerales!C300,DatosGenerales!C309)</f>
        <v>1842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25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25">
      <c r="BK66" s="131">
        <f>SUM(DatosGenerales!C310:C311)</f>
        <v>50</v>
      </c>
      <c r="BL66" s="131">
        <f>SUM(DatosGenerales!C299:C300)</f>
        <v>1739</v>
      </c>
      <c r="BM66" s="131">
        <f>SUM(DatosGenerales!C308:C309)</f>
        <v>1767</v>
      </c>
      <c r="BN66" s="131"/>
      <c r="BO66" s="118"/>
      <c r="BP66" s="118"/>
      <c r="BQ66" s="118"/>
      <c r="BR66" s="118"/>
      <c r="BS66" s="118"/>
    </row>
  </sheetData>
  <sheetProtection algorithmName="SHA-512" hashValue="XmzEsBJDs/CnmsDVp0AUshwu6uCMyp/uopxNvtdV9LZFEurkUFhHPNx8vRplLMx2cA1nJbGrjNP3GcjtAaN1Mg==" saltValue="HBGslztbJAqF/NWkf2xiC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9D1B-1708-4F65-8CEB-2691BC7A9681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DL2I/tqsJWAM/ogLKHUqD3tvvJoZPLoFSlj7QOVQ35bRQAYYIDpE+Db2FvE0KdmJKdJ6KcldfSb6HG6llEuosw==" saltValue="R5Z1ywHqQeeT2WYuSqeP0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1BD9-5034-4A26-8320-0939FE792B94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11.42578125" style="99" hidden="1" customWidth="1"/>
    <col min="51" max="16384" width="11.42578125" style="99"/>
  </cols>
  <sheetData>
    <row r="1" spans="1:50" ht="19.7" customHeight="1" x14ac:dyDescent="0.25">
      <c r="A1" s="97"/>
      <c r="B1" s="98"/>
      <c r="C1" s="206" t="s">
        <v>1492</v>
      </c>
      <c r="D1" s="206"/>
      <c r="E1" s="206"/>
      <c r="F1" s="206"/>
      <c r="G1" s="206"/>
      <c r="H1" s="206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97" t="s">
        <v>1003</v>
      </c>
      <c r="D4" s="197"/>
      <c r="E4" s="197"/>
      <c r="F4" s="197"/>
      <c r="G4" s="197"/>
      <c r="H4" s="197"/>
      <c r="I4" s="99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1356</v>
      </c>
      <c r="AQ4" s="197"/>
      <c r="AR4" s="197"/>
      <c r="AS4" s="197"/>
      <c r="AT4" s="197"/>
      <c r="AU4" s="197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1"/>
      <c r="AN6" s="101"/>
    </row>
    <row r="7" spans="1:50" s="103" customFormat="1" ht="20.85" customHeight="1" x14ac:dyDescent="0.25">
      <c r="C7" s="205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7"/>
      <c r="M7" s="208"/>
      <c r="N7" s="208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283</v>
      </c>
    </row>
    <row r="8" spans="1:50" s="118" customFormat="1" ht="14.85" customHeight="1" x14ac:dyDescent="0.25">
      <c r="C8" s="205"/>
      <c r="D8" s="120">
        <f>DatosMenores!C56</f>
        <v>3168</v>
      </c>
      <c r="E8" s="120">
        <f>DatosMenores!C57</f>
        <v>696</v>
      </c>
      <c r="F8" s="120">
        <f>DatosMenores!C58</f>
        <v>295</v>
      </c>
      <c r="G8" s="120">
        <f>DatosMenores!C59</f>
        <v>206</v>
      </c>
      <c r="H8" s="119">
        <f>DatosMenores!C60</f>
        <v>330</v>
      </c>
      <c r="I8" s="99"/>
      <c r="L8" s="119">
        <f>DatosMenores!C48</f>
        <v>88</v>
      </c>
      <c r="M8" s="120">
        <f>DatosMenores!C49</f>
        <v>187</v>
      </c>
      <c r="N8" s="120">
        <f>DatosMenores!C50</f>
        <v>92</v>
      </c>
      <c r="O8" s="120">
        <f>DatosMenores!C51</f>
        <v>1</v>
      </c>
      <c r="P8" s="119">
        <f>DatosMenores!C52</f>
        <v>0</v>
      </c>
      <c r="S8" s="119">
        <f>DatosMenores!C28</f>
        <v>732</v>
      </c>
      <c r="T8" s="120">
        <f>SUM(DatosMenores!C29:C32)</f>
        <v>183</v>
      </c>
      <c r="U8" s="120">
        <f>DatosMenores!C33</f>
        <v>10</v>
      </c>
      <c r="V8" s="120">
        <f>DatosMenores!C34</f>
        <v>525</v>
      </c>
      <c r="W8" s="120">
        <f>DatosMenores!C35</f>
        <v>64</v>
      </c>
      <c r="X8" s="120">
        <f>DatosMenores!C36</f>
        <v>0</v>
      </c>
      <c r="Y8" s="120">
        <f>DatosMenores!C38</f>
        <v>18</v>
      </c>
      <c r="Z8" s="120">
        <f>DatosMenores!C37</f>
        <v>16</v>
      </c>
      <c r="AA8" s="119">
        <f>DatosMenores!C39</f>
        <v>99</v>
      </c>
      <c r="AC8" s="101"/>
      <c r="AE8" s="121">
        <f>DatosMenores!C5</f>
        <v>5</v>
      </c>
      <c r="AF8" s="120">
        <f>DatosMenores!C6</f>
        <v>546</v>
      </c>
      <c r="AG8" s="120">
        <f>DatosMenores!C7</f>
        <v>69</v>
      </c>
      <c r="AH8" s="120">
        <f>DatosMenores!C8</f>
        <v>3</v>
      </c>
      <c r="AI8" s="120">
        <f>DatosMenores!C9</f>
        <v>62</v>
      </c>
      <c r="AJ8" s="119">
        <f>DatosMenores!C10</f>
        <v>90</v>
      </c>
      <c r="AK8" s="120">
        <f>DatosMenores!C11</f>
        <v>364</v>
      </c>
      <c r="AL8" s="120">
        <f>DatosMenores!C12</f>
        <v>90</v>
      </c>
      <c r="AM8" s="119">
        <f>DatosMenores!C13</f>
        <v>32</v>
      </c>
      <c r="AN8" s="101"/>
      <c r="AP8" s="121">
        <f>DatosMenores!C69</f>
        <v>283</v>
      </c>
      <c r="AQ8" s="121">
        <f>DatosMenores!C70</f>
        <v>21</v>
      </c>
      <c r="AR8" s="120">
        <f>DatosMenores!C71</f>
        <v>1971</v>
      </c>
      <c r="AS8" s="120">
        <f>DatosMenores!C74</f>
        <v>0</v>
      </c>
      <c r="AT8" s="120">
        <f>DatosMenores!C75</f>
        <v>38</v>
      </c>
      <c r="AU8" s="119">
        <f>DatosMenores!C76</f>
        <v>0</v>
      </c>
      <c r="AW8" s="139" t="s">
        <v>1358</v>
      </c>
      <c r="AX8" s="140">
        <f>DatosMenores!C70</f>
        <v>21</v>
      </c>
    </row>
    <row r="9" spans="1:50" ht="14.85" customHeight="1" x14ac:dyDescent="0.25">
      <c r="B9" s="124"/>
      <c r="C9" s="205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1971</v>
      </c>
    </row>
    <row r="10" spans="1:50" ht="29.85" customHeight="1" x14ac:dyDescent="0.25">
      <c r="C10" s="205"/>
      <c r="D10" s="119">
        <f>DatosMenores!C61</f>
        <v>1152</v>
      </c>
      <c r="E10" s="120">
        <f>DatosMenores!C62</f>
        <v>247</v>
      </c>
      <c r="F10" s="123">
        <f>DatosMenores!C63</f>
        <v>22</v>
      </c>
      <c r="G10" s="123">
        <f>DatosMenores!C64</f>
        <v>618</v>
      </c>
      <c r="H10" s="123">
        <f>DatosMenores!C65</f>
        <v>459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116</v>
      </c>
    </row>
    <row r="11" spans="1:50" ht="14.85" customHeight="1" x14ac:dyDescent="0.25">
      <c r="AE11" s="121">
        <f>DatosMenores!C14</f>
        <v>1</v>
      </c>
      <c r="AF11" s="120">
        <f>DatosMenores!C15</f>
        <v>8</v>
      </c>
      <c r="AG11" s="120">
        <f>DatosMenores!C16</f>
        <v>70</v>
      </c>
      <c r="AH11" s="120">
        <f>DatosMenores!C17</f>
        <v>204</v>
      </c>
      <c r="AI11" s="120">
        <f>DatosMenores!C18</f>
        <v>26</v>
      </c>
      <c r="AJ11" s="120">
        <f>DatosMenores!C20</f>
        <v>11</v>
      </c>
      <c r="AK11" s="120">
        <f>DatosMenores!C21</f>
        <v>1</v>
      </c>
      <c r="AL11" s="119">
        <f>DatosMenores!C19</f>
        <v>164</v>
      </c>
      <c r="AP11" s="121">
        <f>DatosMenores!C78</f>
        <v>6</v>
      </c>
      <c r="AQ11" s="120">
        <f>DatosMenores!C77</f>
        <v>58</v>
      </c>
      <c r="AR11" s="120">
        <f>DatosMenores!C79</f>
        <v>0</v>
      </c>
      <c r="AS11" s="121">
        <f>DatosMenores!C72</f>
        <v>116</v>
      </c>
      <c r="AT11" s="119">
        <f>DatosMenores!C73</f>
        <v>0</v>
      </c>
      <c r="AW11" s="139" t="s">
        <v>1500</v>
      </c>
      <c r="AX11" s="140">
        <f>DatosMenores!C73</f>
        <v>0</v>
      </c>
    </row>
    <row r="12" spans="1:50" ht="12.75" customHeight="1" x14ac:dyDescent="0.25">
      <c r="AW12" s="139" t="s">
        <v>1360</v>
      </c>
      <c r="AX12" s="140">
        <f>DatosMenores!C74</f>
        <v>0</v>
      </c>
    </row>
    <row r="13" spans="1:50" ht="12.75" customHeight="1" x14ac:dyDescent="0.25">
      <c r="AW13" s="139" t="s">
        <v>1021</v>
      </c>
      <c r="AX13" s="140">
        <f>DatosMenores!C75</f>
        <v>38</v>
      </c>
    </row>
    <row r="14" spans="1:50" ht="12.75" customHeight="1" x14ac:dyDescent="0.25">
      <c r="AW14" s="139" t="s">
        <v>1361</v>
      </c>
      <c r="AX14" s="140">
        <f>DatosMenores!C76</f>
        <v>0</v>
      </c>
    </row>
    <row r="15" spans="1:50" ht="12.75" customHeight="1" x14ac:dyDescent="0.25">
      <c r="AW15" s="139" t="s">
        <v>1362</v>
      </c>
      <c r="AX15" s="140">
        <f>DatosMenores!C77</f>
        <v>58</v>
      </c>
    </row>
    <row r="16" spans="1:50" ht="12.75" customHeight="1" x14ac:dyDescent="0.25">
      <c r="AW16" s="139" t="s">
        <v>265</v>
      </c>
      <c r="AX16" s="140">
        <f>DatosMenores!C78</f>
        <v>6</v>
      </c>
    </row>
    <row r="17" spans="49:50" ht="12.75" customHeight="1" x14ac:dyDescent="0.25">
      <c r="AW17" s="139" t="s">
        <v>1363</v>
      </c>
      <c r="AX17" s="140">
        <f>DatosMenores!C79</f>
        <v>0</v>
      </c>
    </row>
  </sheetData>
  <sheetProtection algorithmName="SHA-512" hashValue="+KqrQYLPBFr/49Wqdr9u0BdTWFwmY8tU1wcNM8GVNgLvceKR11DAFloXDFXesZGWNEc1PxsS3kUxHd6W0hxv3Q==" saltValue="zbiZEXq0HsMw/WQ8jdoTv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D21D-2E57-4A60-A6D9-DD8A976C929B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10" t="s">
        <v>1501</v>
      </c>
      <c r="D1" s="210"/>
      <c r="E1" s="210"/>
      <c r="F1" s="210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1507</v>
      </c>
      <c r="D4" s="154">
        <f>DatosViolenciaDoméstica!C5</f>
        <v>48</v>
      </c>
      <c r="F4" s="153" t="s">
        <v>1508</v>
      </c>
      <c r="G4" s="155">
        <f>DatosViolenciaDoméstica!E67</f>
        <v>31</v>
      </c>
      <c r="H4" s="156"/>
    </row>
    <row r="5" spans="1:30" x14ac:dyDescent="0.2">
      <c r="C5" s="153" t="s">
        <v>13</v>
      </c>
      <c r="D5" s="154">
        <f>DatosViolenciaDoméstica!C6</f>
        <v>139</v>
      </c>
      <c r="F5" s="153" t="s">
        <v>1509</v>
      </c>
      <c r="G5" s="157">
        <f>DatosViolenciaDoméstica!F67</f>
        <v>55</v>
      </c>
      <c r="H5" s="156"/>
    </row>
    <row r="6" spans="1:30" x14ac:dyDescent="0.2">
      <c r="C6" s="153" t="s">
        <v>1510</v>
      </c>
      <c r="D6" s="154">
        <f>DatosViolenciaDoméstica!C7</f>
        <v>22</v>
      </c>
    </row>
    <row r="7" spans="1:30" x14ac:dyDescent="0.2">
      <c r="C7" s="153" t="s">
        <v>60</v>
      </c>
      <c r="D7" s="154">
        <f>DatosViolenciaDoméstica!C8</f>
        <v>1</v>
      </c>
    </row>
    <row r="8" spans="1:30" x14ac:dyDescent="0.2">
      <c r="C8" s="153" t="s">
        <v>1511</v>
      </c>
      <c r="D8" s="154">
        <f>DatosViolenciaDoméstica!C9</f>
        <v>0</v>
      </c>
    </row>
    <row r="9" spans="1:30" x14ac:dyDescent="0.2">
      <c r="C9" s="153" t="s">
        <v>1512</v>
      </c>
      <c r="D9" s="158">
        <f>SUM(DatosViolenciaDoméstica!C10:C11)</f>
        <v>0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60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1470</v>
      </c>
      <c r="AF25" s="163">
        <v>0</v>
      </c>
    </row>
  </sheetData>
  <sheetProtection algorithmName="SHA-512" hashValue="6maurM4m6Q/226Spi3Uo58TgK/hZs2LDiBlST+btZfxPnL7rCRIYIdGNRwPctaWG72V2u2ECSi2jiAlnhMqYMg==" saltValue="yT3NcCwvsvGwH6l9wyUAU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A409-9FD7-4082-B6A6-B5CCCDFB9691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10" t="s">
        <v>1513</v>
      </c>
      <c r="D1" s="210"/>
      <c r="E1" s="210"/>
      <c r="F1" s="210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13</v>
      </c>
      <c r="D4" s="154">
        <f>DatosViolenciaGénero!C7</f>
        <v>3270</v>
      </c>
      <c r="F4" s="153" t="s">
        <v>1508</v>
      </c>
      <c r="G4" s="155">
        <f>DatosViolenciaGénero!E82</f>
        <v>150</v>
      </c>
      <c r="H4" s="156"/>
    </row>
    <row r="5" spans="1:30" x14ac:dyDescent="0.2">
      <c r="C5" s="153" t="s">
        <v>40</v>
      </c>
      <c r="D5" s="154">
        <f>DatosViolenciaGénero!C5</f>
        <v>3186</v>
      </c>
      <c r="F5" s="153" t="s">
        <v>1509</v>
      </c>
      <c r="G5" s="155">
        <f>DatosViolenciaGénero!F82</f>
        <v>488</v>
      </c>
      <c r="H5" s="156"/>
    </row>
    <row r="6" spans="1:30" x14ac:dyDescent="0.2">
      <c r="C6" s="153" t="s">
        <v>1510</v>
      </c>
      <c r="D6" s="164">
        <f>DatosViolenciaGénero!C8</f>
        <v>349</v>
      </c>
    </row>
    <row r="7" spans="1:30" x14ac:dyDescent="0.2">
      <c r="C7" s="153" t="s">
        <v>60</v>
      </c>
      <c r="D7" s="164">
        <f>DatosViolenciaGénero!C9</f>
        <v>12</v>
      </c>
    </row>
    <row r="8" spans="1:30" x14ac:dyDescent="0.2">
      <c r="C8" s="153" t="s">
        <v>1514</v>
      </c>
      <c r="D8" s="154">
        <f>DatosViolenciaGénero!C11</f>
        <v>5</v>
      </c>
    </row>
    <row r="9" spans="1:30" x14ac:dyDescent="0.2">
      <c r="C9" s="153" t="s">
        <v>1515</v>
      </c>
      <c r="D9" s="154">
        <f>DatosViolenciaGénero!C12</f>
        <v>0</v>
      </c>
    </row>
    <row r="10" spans="1:30" x14ac:dyDescent="0.2">
      <c r="C10" s="153" t="s">
        <v>1507</v>
      </c>
      <c r="D10" s="164">
        <f>DatosViolenciaGénero!C6</f>
        <v>401</v>
      </c>
    </row>
    <row r="11" spans="1:30" x14ac:dyDescent="0.2">
      <c r="C11" s="153" t="s">
        <v>1511</v>
      </c>
      <c r="D11" s="164">
        <f>DatosViolenciaGénero!C10</f>
        <v>9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60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1470</v>
      </c>
      <c r="AF25" s="163">
        <v>0</v>
      </c>
    </row>
  </sheetData>
  <sheetProtection algorithmName="SHA-512" hashValue="8MKM1kvlrLVa9MPt/+62v/FzpW6owCOPy3CYOBOIbK2aHvUHFue9KguXnq2IREr/OvU2iCBEAK3NQiJp7PUaBA==" saltValue="eaAOBRmuwwjBx2tF4Orkv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8B6D-30CB-44DA-B1F9-FE947C28C91D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99"/>
  </cols>
  <sheetData>
    <row r="1" spans="1:26" x14ac:dyDescent="0.2">
      <c r="A1" s="134"/>
      <c r="C1" s="206" t="s">
        <v>1516</v>
      </c>
      <c r="D1" s="206"/>
      <c r="E1" s="206"/>
      <c r="F1" s="134"/>
      <c r="H1" s="165"/>
      <c r="I1" s="165"/>
      <c r="J1" s="165"/>
      <c r="K1" s="134"/>
      <c r="P1" s="134"/>
      <c r="U1" s="134"/>
      <c r="Z1" s="134"/>
    </row>
    <row r="2" spans="1:26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Qs2eU4PB+ADiZVmMQzuANpw8awpK0d85O8Wyrr0rjXXs+psYOW8lc+oF0AXpapIJMIIqWlb/v17qKcxaGpzp+Q==" saltValue="DC5rqs6Ru4dKXmP//uNmU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4E99-B5CB-477C-AAEF-C4CE544053AE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99"/>
  </cols>
  <sheetData>
    <row r="1" spans="1:61" x14ac:dyDescent="0.2">
      <c r="A1" s="134"/>
      <c r="C1" s="206" t="s">
        <v>1521</v>
      </c>
      <c r="D1" s="206"/>
      <c r="E1" s="206"/>
      <c r="F1" s="134"/>
      <c r="H1" s="165"/>
      <c r="I1" s="165"/>
      <c r="J1" s="165"/>
      <c r="K1" s="134"/>
      <c r="M1" s="165"/>
      <c r="N1" s="165"/>
      <c r="O1" s="165"/>
      <c r="P1" s="134"/>
      <c r="R1" s="165"/>
      <c r="S1" s="165"/>
      <c r="T1" s="165"/>
      <c r="U1" s="134"/>
      <c r="W1" s="165"/>
      <c r="X1" s="165"/>
      <c r="Y1" s="165"/>
      <c r="Z1" s="134"/>
      <c r="AB1" s="165"/>
      <c r="AC1" s="165"/>
      <c r="AD1" s="165"/>
      <c r="AE1" s="134"/>
      <c r="AG1" s="165"/>
      <c r="AH1" s="165"/>
      <c r="AI1" s="165"/>
      <c r="AJ1" s="134"/>
      <c r="AL1" s="165"/>
      <c r="AM1" s="165"/>
      <c r="AN1" s="165"/>
      <c r="AO1" s="134"/>
      <c r="AQ1" s="165"/>
      <c r="AR1" s="165"/>
      <c r="AS1" s="165"/>
      <c r="AT1" s="134"/>
      <c r="AV1" s="165"/>
      <c r="AW1" s="165"/>
      <c r="AX1" s="165"/>
      <c r="AY1" s="134"/>
      <c r="BA1" s="165"/>
      <c r="BB1" s="165"/>
      <c r="BC1" s="165"/>
      <c r="BD1" s="134"/>
      <c r="BF1" s="165"/>
      <c r="BG1" s="165"/>
      <c r="BH1" s="165"/>
      <c r="BI1" s="134"/>
    </row>
    <row r="2" spans="1:61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IbND7W4yLxDZQyr1RYDaGC5TbxJ6P1JdRKroHtQWNNNIzHTvGXlrvOpSiiQwjf3ZecXmtnGabBeqKSB6TYDjTA==" saltValue="e1nYxZ2IS5b57LG7qZElI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6B86-56AF-4A45-9542-3F8F29533E3A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3"/>
    <col min="19" max="19" width="2.7109375" style="135" customWidth="1"/>
    <col min="20" max="20" width="7.85546875" style="135" customWidth="1"/>
    <col min="21" max="25" width="11.42578125" style="135"/>
    <col min="26" max="16384" width="11.42578125" style="83"/>
  </cols>
  <sheetData>
    <row r="1" spans="1:26" x14ac:dyDescent="0.2">
      <c r="A1" s="134"/>
      <c r="C1" s="206" t="s">
        <v>1525</v>
      </c>
      <c r="D1" s="206"/>
      <c r="E1" s="206"/>
      <c r="F1" s="134"/>
      <c r="H1" s="165"/>
      <c r="I1" s="165"/>
      <c r="J1" s="165"/>
      <c r="K1" s="134"/>
      <c r="M1" s="165"/>
      <c r="N1" s="165"/>
      <c r="O1" s="165"/>
      <c r="P1" s="165"/>
      <c r="Q1" s="165"/>
      <c r="S1" s="134"/>
      <c r="U1" s="165"/>
      <c r="V1" s="165"/>
      <c r="W1" s="165"/>
      <c r="X1" s="165"/>
      <c r="Y1" s="165"/>
    </row>
    <row r="3" spans="1:26" x14ac:dyDescent="0.2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">
      <c r="M6" s="169">
        <f>DatosMedioAmbiente!C53</f>
        <v>0</v>
      </c>
      <c r="N6" s="169">
        <f>DatosMedioAmbiente!C55</f>
        <v>25</v>
      </c>
      <c r="O6" s="169">
        <f>DatosMedioAmbiente!C57</f>
        <v>1</v>
      </c>
      <c r="P6" s="169">
        <f>DatosMedioAmbiente!C59</f>
        <v>20</v>
      </c>
      <c r="Q6" s="169">
        <f>DatosMedioAmbiente!C61</f>
        <v>1</v>
      </c>
      <c r="R6" s="169">
        <f>DatosMedioAmbiente!C63</f>
        <v>11</v>
      </c>
      <c r="S6" s="167"/>
      <c r="U6" s="170">
        <f>DatosMedioAmbiente!C54</f>
        <v>2</v>
      </c>
      <c r="V6" s="170">
        <f>DatosMedioAmbiente!C56</f>
        <v>3</v>
      </c>
      <c r="W6" s="170">
        <f>DatosMedioAmbiente!C58</f>
        <v>1</v>
      </c>
      <c r="X6" s="170">
        <f>DatosMedioAmbiente!C60</f>
        <v>4</v>
      </c>
      <c r="Y6" s="170">
        <f>DatosMedioAmbiente!C62</f>
        <v>0</v>
      </c>
      <c r="Z6" s="170">
        <f>DatosMedioAmbiente!C64</f>
        <v>6</v>
      </c>
    </row>
    <row r="25" spans="1:20" s="83" customFormat="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DgI13ktlpYXS0gpbLJSc9C4NYiO7QuLRRodsYUFxXsQfNCgz2sChI0vpTEsvN4rVoB4t+ATxilYc5eOv4rN8cg==" saltValue="MBBh1TEnLJ88IKEZSOtKO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B847-68B9-48C0-9208-7D5C31CF9CFC}">
  <dimension ref="A1:BI18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1319</v>
      </c>
      <c r="G2" s="83" t="s">
        <v>1348</v>
      </c>
      <c r="H2" s="83" t="s">
        <v>1348</v>
      </c>
      <c r="I2" s="83" t="s">
        <v>1319</v>
      </c>
      <c r="J2" s="83" t="s">
        <v>1319</v>
      </c>
      <c r="K2" s="83" t="s">
        <v>1319</v>
      </c>
      <c r="L2" s="83" t="s">
        <v>1319</v>
      </c>
      <c r="M2" s="83" t="s">
        <v>1319</v>
      </c>
      <c r="N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647</v>
      </c>
      <c r="AO2" s="83" t="s">
        <v>647</v>
      </c>
      <c r="AQ2" s="83" t="s">
        <v>651</v>
      </c>
      <c r="AS2" s="83" t="s">
        <v>649</v>
      </c>
      <c r="AT2" s="83" t="s">
        <v>651</v>
      </c>
      <c r="AU2" s="83" t="s">
        <v>651</v>
      </c>
      <c r="AV2" s="83" t="s">
        <v>647</v>
      </c>
      <c r="AW2" s="83" t="s">
        <v>1185</v>
      </c>
      <c r="AX2" s="83" t="s">
        <v>1184</v>
      </c>
      <c r="AY2" s="83" t="s">
        <v>20</v>
      </c>
      <c r="AZ2" s="83" t="s">
        <v>1009</v>
      </c>
      <c r="BA2" s="83" t="s">
        <v>82</v>
      </c>
      <c r="BB2" s="83" t="s">
        <v>1001</v>
      </c>
      <c r="BC2" s="83" t="s">
        <v>979</v>
      </c>
      <c r="BD2" s="83" t="s">
        <v>960</v>
      </c>
      <c r="BE2" s="83" t="s">
        <v>1357</v>
      </c>
      <c r="BF2" s="83" t="s">
        <v>104</v>
      </c>
      <c r="BG2" s="83" t="s">
        <v>104</v>
      </c>
      <c r="BH2" s="83" t="s">
        <v>1143</v>
      </c>
      <c r="BI2" s="83" t="s">
        <v>1148</v>
      </c>
    </row>
    <row r="3" spans="1:61" x14ac:dyDescent="0.2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F3" s="83" t="s">
        <v>1323</v>
      </c>
      <c r="G3" s="83" t="s">
        <v>1320</v>
      </c>
      <c r="H3" s="83" t="s">
        <v>1320</v>
      </c>
      <c r="I3" s="83" t="s">
        <v>1320</v>
      </c>
      <c r="J3" s="83" t="s">
        <v>1320</v>
      </c>
      <c r="K3" s="83" t="s">
        <v>1320</v>
      </c>
      <c r="L3" s="83" t="s">
        <v>1323</v>
      </c>
      <c r="M3" s="83" t="s">
        <v>1320</v>
      </c>
      <c r="N3" s="83" t="s">
        <v>1321</v>
      </c>
      <c r="O3" s="83" t="s">
        <v>1320</v>
      </c>
      <c r="P3" s="83" t="s">
        <v>1321</v>
      </c>
      <c r="Q3" s="83" t="s">
        <v>1321</v>
      </c>
      <c r="R3" s="83" t="s">
        <v>1041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1029</v>
      </c>
      <c r="AI3" s="83" t="s">
        <v>230</v>
      </c>
      <c r="AL3" s="83" t="s">
        <v>649</v>
      </c>
      <c r="AM3" s="83" t="s">
        <v>649</v>
      </c>
      <c r="AN3" s="83" t="s">
        <v>649</v>
      </c>
      <c r="AO3" s="83" t="s">
        <v>649</v>
      </c>
      <c r="AQ3" s="83" t="s">
        <v>653</v>
      </c>
      <c r="AT3" s="83" t="s">
        <v>653</v>
      </c>
      <c r="AV3" s="83" t="s">
        <v>649</v>
      </c>
      <c r="AW3" s="83" t="s">
        <v>1186</v>
      </c>
      <c r="AX3" s="83" t="s">
        <v>1185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1358</v>
      </c>
      <c r="BG3" s="83" t="s">
        <v>1060</v>
      </c>
      <c r="BH3" s="83" t="s">
        <v>1144</v>
      </c>
      <c r="BI3" s="83" t="s">
        <v>1149</v>
      </c>
    </row>
    <row r="4" spans="1:61" x14ac:dyDescent="0.2">
      <c r="A4" s="83" t="s">
        <v>1456</v>
      </c>
      <c r="B4" s="83" t="s">
        <v>1449</v>
      </c>
      <c r="C4" s="83" t="s">
        <v>1438</v>
      </c>
      <c r="D4" s="83" t="s">
        <v>1321</v>
      </c>
      <c r="E4" s="83" t="s">
        <v>1321</v>
      </c>
      <c r="F4" s="83" t="s">
        <v>975</v>
      </c>
      <c r="G4" s="83" t="s">
        <v>1321</v>
      </c>
      <c r="H4" s="83" t="s">
        <v>1321</v>
      </c>
      <c r="I4" s="83" t="s">
        <v>1321</v>
      </c>
      <c r="J4" s="83" t="s">
        <v>1321</v>
      </c>
      <c r="K4" s="83" t="s">
        <v>1321</v>
      </c>
      <c r="L4" s="83" t="s">
        <v>975</v>
      </c>
      <c r="M4" s="83" t="s">
        <v>1321</v>
      </c>
      <c r="N4" s="83" t="s">
        <v>1325</v>
      </c>
      <c r="O4" s="83" t="s">
        <v>1321</v>
      </c>
      <c r="P4" s="83" t="s">
        <v>1368</v>
      </c>
      <c r="Q4" s="83" t="s">
        <v>1369</v>
      </c>
      <c r="R4" s="83" t="s">
        <v>1042</v>
      </c>
      <c r="S4" s="83" t="s">
        <v>1367</v>
      </c>
      <c r="T4" s="83" t="s">
        <v>1367</v>
      </c>
      <c r="V4" s="83" t="s">
        <v>31</v>
      </c>
      <c r="W4" s="83" t="s">
        <v>1463</v>
      </c>
      <c r="AA4" s="83" t="s">
        <v>1133</v>
      </c>
      <c r="AB4" s="83" t="s">
        <v>1137</v>
      </c>
      <c r="AC4" s="83" t="s">
        <v>1140</v>
      </c>
      <c r="AD4" s="83" t="s">
        <v>651</v>
      </c>
      <c r="AE4" s="83" t="s">
        <v>1186</v>
      </c>
      <c r="AF4" s="83" t="s">
        <v>1194</v>
      </c>
      <c r="AI4" s="83" t="s">
        <v>231</v>
      </c>
      <c r="AL4" s="83" t="s">
        <v>651</v>
      </c>
      <c r="AM4" s="83" t="s">
        <v>651</v>
      </c>
      <c r="AN4" s="83" t="s">
        <v>651</v>
      </c>
      <c r="AO4" s="83" t="s">
        <v>651</v>
      </c>
      <c r="AT4" s="83" t="s">
        <v>657</v>
      </c>
      <c r="AV4" s="83" t="s">
        <v>651</v>
      </c>
      <c r="AW4" s="83" t="s">
        <v>1187</v>
      </c>
      <c r="AX4" s="83" t="s">
        <v>1186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961</v>
      </c>
      <c r="BE4" s="83" t="s">
        <v>1359</v>
      </c>
    </row>
    <row r="5" spans="1:61" x14ac:dyDescent="0.2">
      <c r="A5" s="83" t="s">
        <v>1031</v>
      </c>
      <c r="B5" s="83" t="s">
        <v>109</v>
      </c>
      <c r="C5" s="83" t="s">
        <v>174</v>
      </c>
      <c r="D5" s="83" t="s">
        <v>1323</v>
      </c>
      <c r="E5" s="83" t="s">
        <v>1323</v>
      </c>
      <c r="F5" s="83" t="s">
        <v>1354</v>
      </c>
      <c r="G5" s="83" t="s">
        <v>1323</v>
      </c>
      <c r="H5" s="83" t="s">
        <v>1323</v>
      </c>
      <c r="I5" s="83" t="s">
        <v>1323</v>
      </c>
      <c r="J5" s="83" t="s">
        <v>1323</v>
      </c>
      <c r="K5" s="83" t="s">
        <v>1323</v>
      </c>
      <c r="L5" s="83" t="s">
        <v>1332</v>
      </c>
      <c r="M5" s="83" t="s">
        <v>1325</v>
      </c>
      <c r="N5" s="83" t="s">
        <v>975</v>
      </c>
      <c r="O5" s="83" t="s">
        <v>1323</v>
      </c>
      <c r="P5" s="83" t="s">
        <v>1371</v>
      </c>
      <c r="Q5" s="83" t="s">
        <v>1371</v>
      </c>
      <c r="R5" s="83" t="s">
        <v>1043</v>
      </c>
      <c r="S5" s="83" t="s">
        <v>1368</v>
      </c>
      <c r="T5" s="83" t="s">
        <v>1368</v>
      </c>
      <c r="V5" s="83" t="s">
        <v>32</v>
      </c>
      <c r="AB5" s="83" t="s">
        <v>1135</v>
      </c>
      <c r="AC5" s="83" t="s">
        <v>1141</v>
      </c>
      <c r="AD5" s="83" t="s">
        <v>653</v>
      </c>
      <c r="AE5" s="83" t="s">
        <v>1187</v>
      </c>
      <c r="AF5" s="83" t="s">
        <v>1127</v>
      </c>
      <c r="AI5" s="83" t="s">
        <v>232</v>
      </c>
      <c r="AL5" s="83" t="s">
        <v>653</v>
      </c>
      <c r="AM5" s="83" t="s">
        <v>653</v>
      </c>
      <c r="AN5" s="83" t="s">
        <v>653</v>
      </c>
      <c r="AO5" s="83" t="s">
        <v>653</v>
      </c>
      <c r="AV5" s="83" t="s">
        <v>653</v>
      </c>
      <c r="AW5" s="83" t="s">
        <v>615</v>
      </c>
      <c r="AX5" s="83" t="s">
        <v>1187</v>
      </c>
      <c r="AY5" s="83" t="s">
        <v>1006</v>
      </c>
      <c r="AZ5" s="83" t="s">
        <v>1012</v>
      </c>
      <c r="BC5" s="83" t="s">
        <v>986</v>
      </c>
      <c r="BD5" s="83" t="s">
        <v>962</v>
      </c>
      <c r="BE5" s="83" t="s">
        <v>1499</v>
      </c>
    </row>
    <row r="6" spans="1:61" x14ac:dyDescent="0.2">
      <c r="A6" s="83" t="s">
        <v>1457</v>
      </c>
      <c r="B6" s="83" t="s">
        <v>110</v>
      </c>
      <c r="C6" s="83" t="s">
        <v>1439</v>
      </c>
      <c r="D6" s="83" t="s">
        <v>1325</v>
      </c>
      <c r="E6" s="83" t="s">
        <v>975</v>
      </c>
      <c r="F6" s="83" t="s">
        <v>1184</v>
      </c>
      <c r="G6" s="83" t="s">
        <v>975</v>
      </c>
      <c r="H6" s="83" t="s">
        <v>1326</v>
      </c>
      <c r="I6" s="83" t="s">
        <v>1327</v>
      </c>
      <c r="J6" s="83" t="s">
        <v>1327</v>
      </c>
      <c r="K6" s="83" t="s">
        <v>975</v>
      </c>
      <c r="L6" s="83" t="s">
        <v>1333</v>
      </c>
      <c r="M6" s="83" t="s">
        <v>975</v>
      </c>
      <c r="N6" s="83" t="s">
        <v>1334</v>
      </c>
      <c r="O6" s="83" t="s">
        <v>1327</v>
      </c>
      <c r="R6" s="83" t="s">
        <v>1044</v>
      </c>
      <c r="S6" s="83" t="s">
        <v>1369</v>
      </c>
      <c r="T6" s="83" t="s">
        <v>1369</v>
      </c>
      <c r="V6" s="83" t="s">
        <v>33</v>
      </c>
      <c r="AD6" s="83" t="s">
        <v>655</v>
      </c>
      <c r="AE6" s="83" t="s">
        <v>615</v>
      </c>
      <c r="AF6" s="83" t="s">
        <v>1195</v>
      </c>
      <c r="AI6" s="83" t="s">
        <v>238</v>
      </c>
      <c r="AL6" s="83" t="s">
        <v>655</v>
      </c>
      <c r="AM6" s="83" t="s">
        <v>655</v>
      </c>
      <c r="AN6" s="83" t="s">
        <v>655</v>
      </c>
      <c r="AO6" s="83" t="s">
        <v>655</v>
      </c>
      <c r="AV6" s="83" t="s">
        <v>655</v>
      </c>
      <c r="AW6" s="83" t="s">
        <v>1188</v>
      </c>
      <c r="AX6" s="83" t="s">
        <v>1188</v>
      </c>
      <c r="AY6" s="83" t="s">
        <v>1007</v>
      </c>
      <c r="AZ6" s="83" t="s">
        <v>1007</v>
      </c>
      <c r="BC6" s="83" t="s">
        <v>987</v>
      </c>
      <c r="BD6" s="83" t="s">
        <v>963</v>
      </c>
      <c r="BE6" s="83" t="s">
        <v>1021</v>
      </c>
    </row>
    <row r="7" spans="1:61" x14ac:dyDescent="0.2">
      <c r="B7" s="83" t="s">
        <v>111</v>
      </c>
      <c r="C7" s="83" t="s">
        <v>1440</v>
      </c>
      <c r="D7" s="83" t="s">
        <v>1326</v>
      </c>
      <c r="E7" s="83" t="s">
        <v>1330</v>
      </c>
      <c r="F7" s="83" t="s">
        <v>1334</v>
      </c>
      <c r="G7" s="83" t="s">
        <v>1333</v>
      </c>
      <c r="H7" s="83" t="s">
        <v>1327</v>
      </c>
      <c r="I7" s="83" t="s">
        <v>975</v>
      </c>
      <c r="J7" s="83" t="s">
        <v>975</v>
      </c>
      <c r="K7" s="83" t="s">
        <v>1332</v>
      </c>
      <c r="L7" s="83" t="s">
        <v>1334</v>
      </c>
      <c r="M7" s="83" t="s">
        <v>1335</v>
      </c>
      <c r="N7" s="83" t="s">
        <v>1336</v>
      </c>
      <c r="O7" s="83" t="s">
        <v>975</v>
      </c>
      <c r="R7" s="83" t="s">
        <v>1045</v>
      </c>
      <c r="S7" s="83" t="s">
        <v>1371</v>
      </c>
      <c r="T7" s="83" t="s">
        <v>1370</v>
      </c>
      <c r="AD7" s="83" t="s">
        <v>657</v>
      </c>
      <c r="AE7" s="83" t="s">
        <v>1188</v>
      </c>
      <c r="AI7" s="83" t="s">
        <v>241</v>
      </c>
      <c r="AL7" s="83" t="s">
        <v>657</v>
      </c>
      <c r="AM7" s="83" t="s">
        <v>657</v>
      </c>
      <c r="AN7" s="83" t="s">
        <v>657</v>
      </c>
      <c r="AO7" s="83" t="s">
        <v>657</v>
      </c>
      <c r="AV7" s="83" t="s">
        <v>657</v>
      </c>
      <c r="BC7" s="83" t="s">
        <v>1497</v>
      </c>
      <c r="BD7" s="83" t="s">
        <v>964</v>
      </c>
      <c r="BE7" s="83" t="s">
        <v>1362</v>
      </c>
    </row>
    <row r="8" spans="1:61" x14ac:dyDescent="0.2">
      <c r="C8" s="83" t="s">
        <v>1441</v>
      </c>
      <c r="D8" s="83" t="s">
        <v>1327</v>
      </c>
      <c r="E8" s="83" t="s">
        <v>1332</v>
      </c>
      <c r="F8" s="83" t="s">
        <v>1335</v>
      </c>
      <c r="G8" s="83" t="s">
        <v>1334</v>
      </c>
      <c r="H8" s="83" t="s">
        <v>975</v>
      </c>
      <c r="I8" s="83" t="s">
        <v>1331</v>
      </c>
      <c r="J8" s="83" t="s">
        <v>1333</v>
      </c>
      <c r="K8" s="83" t="s">
        <v>1333</v>
      </c>
      <c r="L8" s="83" t="s">
        <v>1335</v>
      </c>
      <c r="M8" s="83" t="s">
        <v>1336</v>
      </c>
      <c r="N8" s="83" t="s">
        <v>1337</v>
      </c>
      <c r="O8" s="83" t="s">
        <v>1333</v>
      </c>
      <c r="R8" s="83" t="s">
        <v>1046</v>
      </c>
      <c r="T8" s="83" t="s">
        <v>1371</v>
      </c>
      <c r="AD8" s="83" t="s">
        <v>659</v>
      </c>
      <c r="AI8" s="83" t="s">
        <v>243</v>
      </c>
      <c r="AL8" s="83" t="s">
        <v>659</v>
      </c>
      <c r="AN8" s="83" t="s">
        <v>659</v>
      </c>
      <c r="BC8" s="83" t="s">
        <v>989</v>
      </c>
      <c r="BD8" s="83" t="s">
        <v>965</v>
      </c>
      <c r="BE8" s="83" t="s">
        <v>265</v>
      </c>
    </row>
    <row r="9" spans="1:61" x14ac:dyDescent="0.2">
      <c r="C9" s="83" t="s">
        <v>209</v>
      </c>
      <c r="D9" s="83" t="s">
        <v>975</v>
      </c>
      <c r="E9" s="83" t="s">
        <v>1333</v>
      </c>
      <c r="F9" s="83" t="s">
        <v>1336</v>
      </c>
      <c r="G9" s="83" t="s">
        <v>1335</v>
      </c>
      <c r="H9" s="83" t="s">
        <v>1333</v>
      </c>
      <c r="I9" s="83" t="s">
        <v>1333</v>
      </c>
      <c r="J9" s="83" t="s">
        <v>1334</v>
      </c>
      <c r="K9" s="83" t="s">
        <v>1339</v>
      </c>
      <c r="L9" s="83" t="s">
        <v>1339</v>
      </c>
      <c r="M9" s="83" t="s">
        <v>1343</v>
      </c>
      <c r="O9" s="83" t="s">
        <v>1334</v>
      </c>
      <c r="R9" s="83" t="s">
        <v>1047</v>
      </c>
      <c r="AI9" s="83" t="s">
        <v>111</v>
      </c>
      <c r="BC9" s="83" t="s">
        <v>977</v>
      </c>
      <c r="BD9" s="83" t="s">
        <v>518</v>
      </c>
    </row>
    <row r="10" spans="1:61" x14ac:dyDescent="0.2">
      <c r="C10" s="83" t="s">
        <v>1442</v>
      </c>
      <c r="D10" s="83" t="s">
        <v>1331</v>
      </c>
      <c r="E10" s="83" t="s">
        <v>1334</v>
      </c>
      <c r="F10" s="83" t="s">
        <v>1338</v>
      </c>
      <c r="G10" s="83" t="s">
        <v>1336</v>
      </c>
      <c r="H10" s="83" t="s">
        <v>1334</v>
      </c>
      <c r="I10" s="83" t="s">
        <v>1334</v>
      </c>
      <c r="J10" s="83" t="s">
        <v>1335</v>
      </c>
      <c r="K10" s="83" t="s">
        <v>1342</v>
      </c>
      <c r="O10" s="83" t="s">
        <v>1335</v>
      </c>
      <c r="R10" s="83" t="s">
        <v>1049</v>
      </c>
      <c r="BD10" s="83" t="s">
        <v>966</v>
      </c>
    </row>
    <row r="11" spans="1:61" x14ac:dyDescent="0.2">
      <c r="C11" s="83" t="s">
        <v>289</v>
      </c>
      <c r="D11" s="83" t="s">
        <v>1333</v>
      </c>
      <c r="E11" s="83" t="s">
        <v>1335</v>
      </c>
      <c r="F11" s="83" t="s">
        <v>1343</v>
      </c>
      <c r="G11" s="83" t="s">
        <v>1337</v>
      </c>
      <c r="H11" s="83" t="s">
        <v>1335</v>
      </c>
      <c r="I11" s="83" t="s">
        <v>1335</v>
      </c>
      <c r="J11" s="83" t="s">
        <v>1336</v>
      </c>
      <c r="K11" s="83" t="s">
        <v>1343</v>
      </c>
      <c r="O11" s="83" t="s">
        <v>1336</v>
      </c>
      <c r="BD11" s="83" t="s">
        <v>967</v>
      </c>
    </row>
    <row r="12" spans="1:61" x14ac:dyDescent="0.2">
      <c r="D12" s="83" t="s">
        <v>1334</v>
      </c>
      <c r="E12" s="83" t="s">
        <v>1336</v>
      </c>
      <c r="F12" s="83" t="s">
        <v>111</v>
      </c>
      <c r="G12" s="83" t="s">
        <v>1339</v>
      </c>
      <c r="H12" s="83" t="s">
        <v>1336</v>
      </c>
      <c r="I12" s="83" t="s">
        <v>1336</v>
      </c>
      <c r="J12" s="83" t="s">
        <v>1337</v>
      </c>
      <c r="O12" s="83" t="s">
        <v>1337</v>
      </c>
      <c r="BD12" s="83" t="s">
        <v>651</v>
      </c>
    </row>
    <row r="13" spans="1:61" x14ac:dyDescent="0.2">
      <c r="D13" s="83" t="s">
        <v>1335</v>
      </c>
      <c r="E13" s="83" t="s">
        <v>1337</v>
      </c>
      <c r="G13" s="83" t="s">
        <v>1343</v>
      </c>
      <c r="H13" s="83" t="s">
        <v>1337</v>
      </c>
      <c r="I13" s="83" t="s">
        <v>1337</v>
      </c>
      <c r="J13" s="83" t="s">
        <v>1339</v>
      </c>
      <c r="O13" s="83" t="s">
        <v>1339</v>
      </c>
      <c r="BD13" s="83" t="s">
        <v>968</v>
      </c>
    </row>
    <row r="14" spans="1:61" x14ac:dyDescent="0.2">
      <c r="D14" s="83" t="s">
        <v>1336</v>
      </c>
      <c r="E14" s="83" t="s">
        <v>1339</v>
      </c>
      <c r="G14" s="83" t="s">
        <v>111</v>
      </c>
      <c r="H14" s="83" t="s">
        <v>1339</v>
      </c>
      <c r="I14" s="83" t="s">
        <v>1339</v>
      </c>
      <c r="J14" s="83" t="s">
        <v>111</v>
      </c>
      <c r="O14" s="83" t="s">
        <v>111</v>
      </c>
      <c r="BD14" s="83" t="s">
        <v>969</v>
      </c>
    </row>
    <row r="15" spans="1:61" x14ac:dyDescent="0.2">
      <c r="D15" s="83" t="s">
        <v>1337</v>
      </c>
      <c r="E15" s="83" t="s">
        <v>1343</v>
      </c>
      <c r="H15" s="83" t="s">
        <v>111</v>
      </c>
      <c r="I15" s="83" t="s">
        <v>1343</v>
      </c>
      <c r="BD15" s="83" t="s">
        <v>970</v>
      </c>
    </row>
    <row r="16" spans="1:61" x14ac:dyDescent="0.2">
      <c r="D16" s="83" t="s">
        <v>1339</v>
      </c>
      <c r="I16" s="83" t="s">
        <v>111</v>
      </c>
      <c r="BD16" s="83" t="s">
        <v>111</v>
      </c>
    </row>
    <row r="17" spans="4:56" x14ac:dyDescent="0.2">
      <c r="D17" s="83" t="s">
        <v>1343</v>
      </c>
      <c r="BD17" s="83" t="s">
        <v>972</v>
      </c>
    </row>
    <row r="18" spans="4:56" x14ac:dyDescent="0.2">
      <c r="D18" s="83" t="s">
        <v>111</v>
      </c>
      <c r="BD18" s="83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3C91-108D-4E08-AFB3-77B512873C0C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SUM(DatosViolenciaGénero!C63:C69)</f>
        <v>3722</v>
      </c>
      <c r="D4" s="91">
        <f>SUM(DatosViolenciaGénero!D63:D69)</f>
        <v>1099</v>
      </c>
    </row>
    <row r="5" spans="2:4" x14ac:dyDescent="0.2">
      <c r="B5" s="90" t="s">
        <v>1321</v>
      </c>
      <c r="C5" s="91">
        <f>SUM(DatosViolenciaGénero!C70:C73)</f>
        <v>17</v>
      </c>
      <c r="D5" s="91">
        <f>SUM(DatosViolenciaGénero!D70:D73)</f>
        <v>288</v>
      </c>
    </row>
    <row r="6" spans="2:4" ht="12.75" customHeight="1" x14ac:dyDescent="0.2">
      <c r="B6" s="90" t="s">
        <v>1367</v>
      </c>
      <c r="C6" s="91">
        <f>DatosViolenciaGénero!C74</f>
        <v>4</v>
      </c>
      <c r="D6" s="91">
        <f>DatosViolenciaGénero!D74</f>
        <v>1</v>
      </c>
    </row>
    <row r="7" spans="2:4" ht="12.75" customHeight="1" x14ac:dyDescent="0.2">
      <c r="B7" s="90" t="s">
        <v>1368</v>
      </c>
      <c r="C7" s="91">
        <f>SUM(DatosViolenciaGénero!C75:C77)</f>
        <v>9</v>
      </c>
      <c r="D7" s="91">
        <f>SUM(DatosViolenciaGénero!D75:D77)</f>
        <v>11</v>
      </c>
    </row>
    <row r="8" spans="2:4" ht="12.75" customHeight="1" x14ac:dyDescent="0.2">
      <c r="B8" s="90" t="s">
        <v>1369</v>
      </c>
      <c r="C8" s="91">
        <f>DatosViolenciaGénero!C81</f>
        <v>1</v>
      </c>
      <c r="D8" s="91">
        <f>DatosViolenciaGénero!D81</f>
        <v>2</v>
      </c>
    </row>
    <row r="9" spans="2:4" ht="12.75" customHeight="1" x14ac:dyDescent="0.2">
      <c r="B9" s="90" t="s">
        <v>1370</v>
      </c>
      <c r="C9" s="91">
        <f>DatosViolenciaGénero!C78</f>
        <v>0</v>
      </c>
      <c r="D9" s="91">
        <f>DatosViolenciaGénero!D78</f>
        <v>1</v>
      </c>
    </row>
    <row r="10" spans="2:4" ht="12.75" customHeight="1" x14ac:dyDescent="0.2">
      <c r="B10" s="90" t="s">
        <v>1371</v>
      </c>
      <c r="C10" s="91">
        <f>SUM(DatosViolenciaGénero!C79:C80)</f>
        <v>537</v>
      </c>
      <c r="D10" s="91">
        <f>SUM(DatosViolenciaGénero!D79:D80)</f>
        <v>522</v>
      </c>
    </row>
    <row r="14" spans="2:4" ht="12.95" customHeight="1" thickTop="1" thickBot="1" x14ac:dyDescent="0.25">
      <c r="B14" s="212" t="s">
        <v>1375</v>
      </c>
      <c r="C14" s="212"/>
    </row>
    <row r="15" spans="2:4" ht="13.5" thickTop="1" x14ac:dyDescent="0.2">
      <c r="B15" s="92" t="s">
        <v>1373</v>
      </c>
      <c r="C15" s="93">
        <f>DatosViolenciaGénero!C38</f>
        <v>356</v>
      </c>
    </row>
    <row r="16" spans="2:4" ht="13.5" thickBot="1" x14ac:dyDescent="0.25">
      <c r="B16" s="94" t="s">
        <v>1374</v>
      </c>
      <c r="C16" s="95">
        <f>DatosViolenciaGénero!C39</f>
        <v>86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E80F-05E8-4E11-A501-9F0ED1F930E7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SUM(DatosViolenciaDoméstica!C48:C54)</f>
        <v>315</v>
      </c>
      <c r="D4" s="91">
        <f>SUM(DatosViolenciaDoméstica!D48:D54)</f>
        <v>185</v>
      </c>
    </row>
    <row r="5" spans="2:4" x14ac:dyDescent="0.2">
      <c r="B5" s="90" t="s">
        <v>1321</v>
      </c>
      <c r="C5" s="91">
        <f>SUM(DatosViolenciaDoméstica!C55:C58)</f>
        <v>3</v>
      </c>
      <c r="D5" s="91">
        <f>SUM(DatosViolenciaDoméstica!D55:D58)</f>
        <v>28</v>
      </c>
    </row>
    <row r="6" spans="2:4" ht="12.75" customHeight="1" x14ac:dyDescent="0.2">
      <c r="B6" s="90" t="s">
        <v>1367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">
      <c r="B7" s="90" t="s">
        <v>1368</v>
      </c>
      <c r="C7" s="91">
        <f>SUM(DatosViolenciaDoméstica!C60:C62)</f>
        <v>1</v>
      </c>
      <c r="D7" s="91">
        <f>SUM(DatosViolenciaDoméstica!D60:D62)</f>
        <v>0</v>
      </c>
    </row>
    <row r="8" spans="2:4" ht="12.75" customHeight="1" x14ac:dyDescent="0.2">
      <c r="B8" s="90" t="s">
        <v>1369</v>
      </c>
      <c r="C8" s="91">
        <f>DatosViolenciaDoméstica!C66</f>
        <v>0</v>
      </c>
      <c r="D8" s="91">
        <f>DatosViolenciaDoméstica!D66</f>
        <v>1</v>
      </c>
    </row>
    <row r="9" spans="2:4" ht="12.75" customHeight="1" x14ac:dyDescent="0.2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0" t="s">
        <v>1371</v>
      </c>
      <c r="C10" s="91">
        <f>SUM(DatosViolenciaDoméstica!C64:C65)</f>
        <v>16</v>
      </c>
      <c r="D10" s="91">
        <f>SUM(DatosViolenciaDoméstica!D64:D65)</f>
        <v>36</v>
      </c>
    </row>
    <row r="14" spans="2:4" ht="12.95" customHeight="1" thickTop="1" thickBot="1" x14ac:dyDescent="0.25">
      <c r="B14" s="212" t="s">
        <v>1372</v>
      </c>
      <c r="C14" s="212"/>
    </row>
    <row r="15" spans="2:4" ht="13.5" thickTop="1" x14ac:dyDescent="0.2">
      <c r="B15" s="92" t="s">
        <v>1373</v>
      </c>
      <c r="C15" s="93">
        <f>DatosViolenciaDoméstica!C33</f>
        <v>20</v>
      </c>
    </row>
    <row r="16" spans="2:4" ht="13.5" thickBot="1" x14ac:dyDescent="0.25">
      <c r="B16" s="94" t="s">
        <v>1374</v>
      </c>
      <c r="C16" s="95">
        <f>DatosViolenciaDoméstica!C34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837F-719F-484C-BAB1-78F551614BA9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13" t="s">
        <v>1356</v>
      </c>
      <c r="C3" s="213"/>
    </row>
    <row r="4" spans="2:3" x14ac:dyDescent="0.2">
      <c r="B4" s="84" t="s">
        <v>1357</v>
      </c>
      <c r="C4" s="85">
        <f>DatosMenores!C69</f>
        <v>283</v>
      </c>
    </row>
    <row r="5" spans="2:3" x14ac:dyDescent="0.2">
      <c r="B5" s="84" t="s">
        <v>1358</v>
      </c>
      <c r="C5" s="86">
        <f>DatosMenores!C70</f>
        <v>21</v>
      </c>
    </row>
    <row r="6" spans="2:3" x14ac:dyDescent="0.2">
      <c r="B6" s="84" t="s">
        <v>1359</v>
      </c>
      <c r="C6" s="86">
        <f>DatosMenores!C71</f>
        <v>1971</v>
      </c>
    </row>
    <row r="7" spans="2:3" ht="25.5" x14ac:dyDescent="0.2">
      <c r="B7" s="84" t="s">
        <v>1360</v>
      </c>
      <c r="C7" s="86">
        <f>DatosMenores!C74</f>
        <v>0</v>
      </c>
    </row>
    <row r="8" spans="2:3" ht="25.5" x14ac:dyDescent="0.2">
      <c r="B8" s="84" t="s">
        <v>1021</v>
      </c>
      <c r="C8" s="86">
        <f>DatosMenores!C75</f>
        <v>38</v>
      </c>
    </row>
    <row r="9" spans="2:3" ht="25.5" x14ac:dyDescent="0.2">
      <c r="B9" s="84" t="s">
        <v>1361</v>
      </c>
      <c r="C9" s="86">
        <f>DatosMenores!C76</f>
        <v>0</v>
      </c>
    </row>
    <row r="10" spans="2:3" ht="25.5" x14ac:dyDescent="0.2">
      <c r="B10" s="84" t="s">
        <v>265</v>
      </c>
      <c r="C10" s="86">
        <f>DatosMenores!C78</f>
        <v>6</v>
      </c>
    </row>
    <row r="11" spans="2:3" x14ac:dyDescent="0.2">
      <c r="B11" s="84" t="s">
        <v>1362</v>
      </c>
      <c r="C11" s="86">
        <f>DatosMenores!C77</f>
        <v>58</v>
      </c>
    </row>
    <row r="12" spans="2:3" x14ac:dyDescent="0.2">
      <c r="B12" s="84" t="s">
        <v>1363</v>
      </c>
      <c r="C12" s="86">
        <f>DatosMenores!C79</f>
        <v>0</v>
      </c>
    </row>
    <row r="13" spans="2:3" ht="25.5" x14ac:dyDescent="0.2">
      <c r="B13" s="84" t="s">
        <v>1364</v>
      </c>
      <c r="C13" s="86">
        <f>DatosMenores!C72</f>
        <v>116</v>
      </c>
    </row>
    <row r="14" spans="2:3" ht="25.5" x14ac:dyDescent="0.2">
      <c r="B14" s="84" t="s">
        <v>1365</v>
      </c>
      <c r="C14" s="86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8D2E-79D0-443C-B413-E83931314452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1308</v>
      </c>
    </row>
    <row r="4" spans="2:13" ht="39" thickBot="1" x14ac:dyDescent="0.25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15" customHeight="1" x14ac:dyDescent="0.2">
      <c r="B11" s="214" t="s">
        <v>1319</v>
      </c>
      <c r="C11" s="214"/>
      <c r="D11" s="68">
        <f>DatosDelitos!C5+DatosDelitos!C13-DatosDelitos!C17</f>
        <v>32360</v>
      </c>
      <c r="E11" s="69">
        <f>DatosDelitos!H5+DatosDelitos!H13-DatosDelitos!H17</f>
        <v>639</v>
      </c>
      <c r="F11" s="69">
        <f>DatosDelitos!I5+DatosDelitos!I13-DatosDelitos!I17</f>
        <v>602</v>
      </c>
      <c r="G11" s="69">
        <f>DatosDelitos!J5+DatosDelitos!J13-DatosDelitos!J17</f>
        <v>15</v>
      </c>
      <c r="H11" s="70">
        <f>DatosDelitos!K5+DatosDelitos!K13-DatosDelitos!K17</f>
        <v>19</v>
      </c>
      <c r="I11" s="70">
        <f>DatosDelitos!L5+DatosDelitos!L13-DatosDelitos!L17</f>
        <v>8</v>
      </c>
      <c r="J11" s="70">
        <f>DatosDelitos!M5+DatosDelitos!M13-DatosDelitos!M17</f>
        <v>15</v>
      </c>
      <c r="K11" s="70">
        <f>DatosDelitos!O5+DatosDelitos!O13-DatosDelitos!O17</f>
        <v>30</v>
      </c>
      <c r="L11" s="71">
        <f>DatosDelitos!P5+DatosDelitos!P13-DatosDelitos!P17</f>
        <v>903</v>
      </c>
    </row>
    <row r="12" spans="2:13" ht="13.15" customHeight="1" x14ac:dyDescent="0.2">
      <c r="B12" s="215" t="s">
        <v>329</v>
      </c>
      <c r="C12" s="215"/>
      <c r="D12" s="72">
        <f>DatosDelitos!C10</f>
        <v>2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15" customHeight="1" x14ac:dyDescent="0.2">
      <c r="B13" s="215" t="s">
        <v>347</v>
      </c>
      <c r="C13" s="215"/>
      <c r="D13" s="72">
        <f>DatosDelitos!C20</f>
        <v>6</v>
      </c>
      <c r="E13" s="73">
        <f>DatosDelitos!H20</f>
        <v>0</v>
      </c>
      <c r="F13" s="73">
        <f>DatosDelitos!I20</f>
        <v>1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15" customHeight="1" x14ac:dyDescent="0.2">
      <c r="B14" s="215" t="s">
        <v>352</v>
      </c>
      <c r="C14" s="215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1</v>
      </c>
    </row>
    <row r="15" spans="2:13" ht="13.15" customHeight="1" x14ac:dyDescent="0.2">
      <c r="B15" s="215" t="s">
        <v>1320</v>
      </c>
      <c r="C15" s="215"/>
      <c r="D15" s="72">
        <f>DatosDelitos!C17+DatosDelitos!C44</f>
        <v>5062</v>
      </c>
      <c r="E15" s="73">
        <f>DatosDelitos!H17+DatosDelitos!H44</f>
        <v>739</v>
      </c>
      <c r="F15" s="73">
        <f>DatosDelitos!I16+DatosDelitos!I44</f>
        <v>97</v>
      </c>
      <c r="G15" s="73">
        <f>DatosDelitos!J17+DatosDelitos!J44</f>
        <v>14</v>
      </c>
      <c r="H15" s="73">
        <f>DatosDelitos!K17+DatosDelitos!K44</f>
        <v>0</v>
      </c>
      <c r="I15" s="73">
        <f>DatosDelitos!L17+DatosDelitos!L44</f>
        <v>2</v>
      </c>
      <c r="J15" s="73">
        <f>DatosDelitos!M17+DatosDelitos!M44</f>
        <v>0</v>
      </c>
      <c r="K15" s="73">
        <f>DatosDelitos!O17+DatosDelitos!O44</f>
        <v>47</v>
      </c>
      <c r="L15" s="74">
        <f>DatosDelitos!P17+DatosDelitos!P44</f>
        <v>800</v>
      </c>
    </row>
    <row r="16" spans="2:13" ht="13.15" customHeight="1" x14ac:dyDescent="0.2">
      <c r="B16" s="215" t="s">
        <v>1321</v>
      </c>
      <c r="C16" s="215"/>
      <c r="D16" s="72">
        <f>DatosDelitos!C30</f>
        <v>3327</v>
      </c>
      <c r="E16" s="73">
        <f>DatosDelitos!H30</f>
        <v>190</v>
      </c>
      <c r="F16" s="73">
        <f>DatosDelitos!I30</f>
        <v>339</v>
      </c>
      <c r="G16" s="73">
        <f>DatosDelitos!J30</f>
        <v>2</v>
      </c>
      <c r="H16" s="73">
        <f>DatosDelitos!K30</f>
        <v>0</v>
      </c>
      <c r="I16" s="73">
        <f>DatosDelitos!L30</f>
        <v>1</v>
      </c>
      <c r="J16" s="73">
        <f>DatosDelitos!M30</f>
        <v>1</v>
      </c>
      <c r="K16" s="73">
        <f>DatosDelitos!O30</f>
        <v>16</v>
      </c>
      <c r="L16" s="74">
        <f>DatosDelitos!P30</f>
        <v>585</v>
      </c>
    </row>
    <row r="17" spans="2:12" ht="13.15" customHeight="1" x14ac:dyDescent="0.2">
      <c r="B17" s="216" t="s">
        <v>1322</v>
      </c>
      <c r="C17" s="216"/>
      <c r="D17" s="72">
        <f>DatosDelitos!C42-DatosDelitos!C44</f>
        <v>57</v>
      </c>
      <c r="E17" s="73">
        <f>DatosDelitos!H42-DatosDelitos!H44</f>
        <v>5</v>
      </c>
      <c r="F17" s="73">
        <f>DatosDelitos!I42-DatosDelitos!I44</f>
        <v>2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3</v>
      </c>
    </row>
    <row r="18" spans="2:12" ht="13.15" customHeight="1" x14ac:dyDescent="0.2">
      <c r="B18" s="215" t="s">
        <v>1323</v>
      </c>
      <c r="C18" s="215"/>
      <c r="D18" s="72">
        <f>DatosDelitos!C50</f>
        <v>1131</v>
      </c>
      <c r="E18" s="73">
        <f>DatosDelitos!H50</f>
        <v>144</v>
      </c>
      <c r="F18" s="73">
        <f>DatosDelitos!I50</f>
        <v>104</v>
      </c>
      <c r="G18" s="73">
        <f>DatosDelitos!J50</f>
        <v>47</v>
      </c>
      <c r="H18" s="73">
        <f>DatosDelitos!K50</f>
        <v>55</v>
      </c>
      <c r="I18" s="73">
        <f>DatosDelitos!L50</f>
        <v>0</v>
      </c>
      <c r="J18" s="73">
        <f>DatosDelitos!M50</f>
        <v>0</v>
      </c>
      <c r="K18" s="73">
        <f>DatosDelitos!O50</f>
        <v>19</v>
      </c>
      <c r="L18" s="74">
        <f>DatosDelitos!P50</f>
        <v>131</v>
      </c>
    </row>
    <row r="19" spans="2:12" ht="13.15" customHeight="1" x14ac:dyDescent="0.2">
      <c r="B19" s="215" t="s">
        <v>1324</v>
      </c>
      <c r="C19" s="215"/>
      <c r="D19" s="72">
        <f>DatosDelitos!C72</f>
        <v>4</v>
      </c>
      <c r="E19" s="73">
        <f>DatosDelitos!H72</f>
        <v>1</v>
      </c>
      <c r="F19" s="73">
        <f>DatosDelitos!I72</f>
        <v>1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2</v>
      </c>
    </row>
    <row r="20" spans="2:12" ht="27" customHeight="1" x14ac:dyDescent="0.2">
      <c r="B20" s="215" t="s">
        <v>1325</v>
      </c>
      <c r="C20" s="215"/>
      <c r="D20" s="72">
        <f>DatosDelitos!C74</f>
        <v>150</v>
      </c>
      <c r="E20" s="73">
        <f>DatosDelitos!H74</f>
        <v>15</v>
      </c>
      <c r="F20" s="73">
        <f>DatosDelitos!I74</f>
        <v>19</v>
      </c>
      <c r="G20" s="73">
        <f>DatosDelitos!J74</f>
        <v>0</v>
      </c>
      <c r="H20" s="73">
        <f>DatosDelitos!K74</f>
        <v>0</v>
      </c>
      <c r="I20" s="73">
        <f>DatosDelitos!L74</f>
        <v>2</v>
      </c>
      <c r="J20" s="73">
        <f>DatosDelitos!M74</f>
        <v>2</v>
      </c>
      <c r="K20" s="73">
        <f>DatosDelitos!O74</f>
        <v>0</v>
      </c>
      <c r="L20" s="74">
        <f>DatosDelitos!P74</f>
        <v>12</v>
      </c>
    </row>
    <row r="21" spans="2:12" ht="13.15" customHeight="1" x14ac:dyDescent="0.2">
      <c r="B21" s="216" t="s">
        <v>1326</v>
      </c>
      <c r="C21" s="216"/>
      <c r="D21" s="72">
        <f>DatosDelitos!C82</f>
        <v>188</v>
      </c>
      <c r="E21" s="73">
        <f>DatosDelitos!H82</f>
        <v>8</v>
      </c>
      <c r="F21" s="73">
        <f>DatosDelitos!I82</f>
        <v>20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28</v>
      </c>
    </row>
    <row r="22" spans="2:12" ht="13.15" customHeight="1" x14ac:dyDescent="0.2">
      <c r="B22" s="215" t="s">
        <v>1327</v>
      </c>
      <c r="C22" s="215"/>
      <c r="D22" s="72">
        <f>DatosDelitos!C85</f>
        <v>995</v>
      </c>
      <c r="E22" s="73">
        <f>DatosDelitos!H85</f>
        <v>369</v>
      </c>
      <c r="F22" s="73">
        <f>DatosDelitos!I85</f>
        <v>261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195</v>
      </c>
    </row>
    <row r="23" spans="2:12" ht="13.15" customHeight="1" x14ac:dyDescent="0.2">
      <c r="B23" s="215" t="s">
        <v>975</v>
      </c>
      <c r="C23" s="215"/>
      <c r="D23" s="72">
        <f>DatosDelitos!C97</f>
        <v>15366</v>
      </c>
      <c r="E23" s="73">
        <f>DatosDelitos!H97</f>
        <v>2816</v>
      </c>
      <c r="F23" s="73">
        <f>DatosDelitos!I97</f>
        <v>2025</v>
      </c>
      <c r="G23" s="73">
        <f>DatosDelitos!J97</f>
        <v>3</v>
      </c>
      <c r="H23" s="73">
        <f>DatosDelitos!K97</f>
        <v>3</v>
      </c>
      <c r="I23" s="73">
        <f>DatosDelitos!L97</f>
        <v>1</v>
      </c>
      <c r="J23" s="73">
        <f>DatosDelitos!M97</f>
        <v>2</v>
      </c>
      <c r="K23" s="73">
        <f>DatosDelitos!O97</f>
        <v>197</v>
      </c>
      <c r="L23" s="74">
        <f>DatosDelitos!P97</f>
        <v>1975</v>
      </c>
    </row>
    <row r="24" spans="2:12" ht="27" customHeight="1" x14ac:dyDescent="0.2">
      <c r="B24" s="215" t="s">
        <v>1328</v>
      </c>
      <c r="C24" s="215"/>
      <c r="D24" s="72">
        <f>DatosDelitos!C131</f>
        <v>36</v>
      </c>
      <c r="E24" s="73">
        <f>DatosDelitos!H131</f>
        <v>24</v>
      </c>
      <c r="F24" s="73">
        <f>DatosDelitos!I131</f>
        <v>21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10</v>
      </c>
    </row>
    <row r="25" spans="2:12" ht="13.15" customHeight="1" x14ac:dyDescent="0.2">
      <c r="B25" s="215" t="s">
        <v>1329</v>
      </c>
      <c r="C25" s="215"/>
      <c r="D25" s="72">
        <f>DatosDelitos!C137</f>
        <v>18</v>
      </c>
      <c r="E25" s="73">
        <f>DatosDelitos!H137</f>
        <v>2</v>
      </c>
      <c r="F25" s="73">
        <f>DatosDelitos!I137</f>
        <v>25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8</v>
      </c>
    </row>
    <row r="26" spans="2:12" ht="13.15" customHeight="1" x14ac:dyDescent="0.2">
      <c r="B26" s="216" t="s">
        <v>1330</v>
      </c>
      <c r="C26" s="216"/>
      <c r="D26" s="72">
        <f>DatosDelitos!C144</f>
        <v>57</v>
      </c>
      <c r="E26" s="73">
        <f>DatosDelitos!H144</f>
        <v>12</v>
      </c>
      <c r="F26" s="73">
        <f>DatosDelitos!I144</f>
        <v>10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4</v>
      </c>
      <c r="L26" s="74">
        <f>DatosDelitos!P144</f>
        <v>10</v>
      </c>
    </row>
    <row r="27" spans="2:12" ht="38.25" customHeight="1" x14ac:dyDescent="0.2">
      <c r="B27" s="215" t="s">
        <v>1331</v>
      </c>
      <c r="C27" s="215"/>
      <c r="D27" s="72">
        <f>DatosDelitos!C147</f>
        <v>171</v>
      </c>
      <c r="E27" s="73">
        <f>DatosDelitos!H147</f>
        <v>107</v>
      </c>
      <c r="F27" s="73">
        <f>DatosDelitos!I147</f>
        <v>49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43</v>
      </c>
    </row>
    <row r="28" spans="2:12" ht="13.15" customHeight="1" x14ac:dyDescent="0.2">
      <c r="B28" s="215" t="s">
        <v>1332</v>
      </c>
      <c r="C28" s="215"/>
      <c r="D28" s="72">
        <f>DatosDelitos!C156+SUM(DatosDelitos!C167:C172)</f>
        <v>87</v>
      </c>
      <c r="E28" s="73">
        <f>DatosDelitos!H156+SUM(DatosDelitos!H167:H172)</f>
        <v>17</v>
      </c>
      <c r="F28" s="73">
        <f>DatosDelitos!I156+SUM(DatosDelitos!I167:I172)</f>
        <v>8</v>
      </c>
      <c r="G28" s="73">
        <f>DatosDelitos!J156+SUM(DatosDelitos!J167:J172)</f>
        <v>3</v>
      </c>
      <c r="H28" s="73">
        <f>DatosDelitos!K156+SUM(DatosDelitos!K167:K172)</f>
        <v>1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12</v>
      </c>
      <c r="L28" s="73">
        <f>DatosDelitos!P156+SUM(DatosDelitos!P167:Q172)</f>
        <v>10</v>
      </c>
    </row>
    <row r="29" spans="2:12" ht="13.15" customHeight="1" x14ac:dyDescent="0.2">
      <c r="B29" s="215" t="s">
        <v>1333</v>
      </c>
      <c r="C29" s="215"/>
      <c r="D29" s="72">
        <f>SUM(DatosDelitos!C173:C177)</f>
        <v>1331</v>
      </c>
      <c r="E29" s="73">
        <f>SUM(DatosDelitos!H173:H177)</f>
        <v>745</v>
      </c>
      <c r="F29" s="73">
        <f>SUM(DatosDelitos!I173:I177)</f>
        <v>654</v>
      </c>
      <c r="G29" s="73">
        <f>SUM(DatosDelitos!J173:J177)</f>
        <v>7</v>
      </c>
      <c r="H29" s="73">
        <f>SUM(DatosDelitos!K173:K177)</f>
        <v>9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165</v>
      </c>
      <c r="L29" s="73">
        <f>SUM(DatosDelitos!P173:P177)</f>
        <v>502</v>
      </c>
    </row>
    <row r="30" spans="2:12" ht="13.15" customHeight="1" x14ac:dyDescent="0.2">
      <c r="B30" s="215" t="s">
        <v>1334</v>
      </c>
      <c r="C30" s="215"/>
      <c r="D30" s="72">
        <f>DatosDelitos!C178</f>
        <v>955</v>
      </c>
      <c r="E30" s="73">
        <f>DatosDelitos!H178</f>
        <v>511</v>
      </c>
      <c r="F30" s="73">
        <f>DatosDelitos!I178</f>
        <v>488</v>
      </c>
      <c r="G30" s="73">
        <f>DatosDelitos!J178</f>
        <v>0</v>
      </c>
      <c r="H30" s="73">
        <f>DatosDelitos!K178</f>
        <v>2</v>
      </c>
      <c r="I30" s="73">
        <f>DatosDelitos!L178</f>
        <v>0</v>
      </c>
      <c r="J30" s="73">
        <f>DatosDelitos!M178</f>
        <v>1</v>
      </c>
      <c r="K30" s="73">
        <f>DatosDelitos!O178</f>
        <v>1</v>
      </c>
      <c r="L30" s="73">
        <f>DatosDelitos!P178</f>
        <v>4217</v>
      </c>
    </row>
    <row r="31" spans="2:12" ht="13.15" customHeight="1" x14ac:dyDescent="0.2">
      <c r="B31" s="215" t="s">
        <v>1335</v>
      </c>
      <c r="C31" s="215"/>
      <c r="D31" s="72">
        <f>DatosDelitos!C186</f>
        <v>497</v>
      </c>
      <c r="E31" s="73">
        <f>DatosDelitos!H186</f>
        <v>211</v>
      </c>
      <c r="F31" s="73">
        <f>DatosDelitos!I186</f>
        <v>211</v>
      </c>
      <c r="G31" s="73">
        <f>DatosDelitos!J186</f>
        <v>0</v>
      </c>
      <c r="H31" s="73">
        <f>DatosDelitos!K186</f>
        <v>3</v>
      </c>
      <c r="I31" s="73">
        <f>DatosDelitos!L186</f>
        <v>1</v>
      </c>
      <c r="J31" s="73">
        <f>DatosDelitos!M186</f>
        <v>0</v>
      </c>
      <c r="K31" s="73">
        <f>DatosDelitos!O186</f>
        <v>1</v>
      </c>
      <c r="L31" s="73">
        <f>DatosDelitos!P186</f>
        <v>316</v>
      </c>
    </row>
    <row r="32" spans="2:12" ht="13.15" customHeight="1" x14ac:dyDescent="0.2">
      <c r="B32" s="215" t="s">
        <v>1336</v>
      </c>
      <c r="C32" s="215"/>
      <c r="D32" s="72">
        <f>DatosDelitos!C201</f>
        <v>162</v>
      </c>
      <c r="E32" s="73">
        <f>DatosDelitos!H201</f>
        <v>56</v>
      </c>
      <c r="F32" s="73">
        <f>DatosDelitos!I201</f>
        <v>56</v>
      </c>
      <c r="G32" s="73">
        <f>DatosDelitos!J201</f>
        <v>0</v>
      </c>
      <c r="H32" s="73">
        <f>DatosDelitos!K201</f>
        <v>0</v>
      </c>
      <c r="I32" s="73">
        <f>DatosDelitos!L201</f>
        <v>2</v>
      </c>
      <c r="J32" s="73">
        <f>DatosDelitos!M201</f>
        <v>7</v>
      </c>
      <c r="K32" s="73">
        <f>DatosDelitos!O201</f>
        <v>1</v>
      </c>
      <c r="L32" s="73">
        <f>DatosDelitos!P201</f>
        <v>143</v>
      </c>
    </row>
    <row r="33" spans="2:13" ht="13.15" customHeight="1" x14ac:dyDescent="0.2">
      <c r="B33" s="215" t="s">
        <v>1337</v>
      </c>
      <c r="C33" s="215"/>
      <c r="D33" s="72">
        <f>DatosDelitos!C223</f>
        <v>2478</v>
      </c>
      <c r="E33" s="73">
        <f>DatosDelitos!H223</f>
        <v>550</v>
      </c>
      <c r="F33" s="73">
        <f>DatosDelitos!I223</f>
        <v>502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1</v>
      </c>
      <c r="K33" s="73">
        <f>DatosDelitos!O223</f>
        <v>56</v>
      </c>
      <c r="L33" s="73">
        <f>DatosDelitos!P223</f>
        <v>734</v>
      </c>
    </row>
    <row r="34" spans="2:13" ht="13.15" customHeight="1" x14ac:dyDescent="0.2">
      <c r="B34" s="215" t="s">
        <v>1338</v>
      </c>
      <c r="C34" s="215"/>
      <c r="D34" s="72">
        <f>DatosDelitos!C244</f>
        <v>18</v>
      </c>
      <c r="E34" s="73">
        <f>DatosDelitos!H244</f>
        <v>4</v>
      </c>
      <c r="F34" s="73">
        <f>DatosDelitos!I244</f>
        <v>10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8</v>
      </c>
    </row>
    <row r="35" spans="2:13" ht="13.15" customHeight="1" x14ac:dyDescent="0.2">
      <c r="B35" s="215" t="s">
        <v>1339</v>
      </c>
      <c r="C35" s="215"/>
      <c r="D35" s="72">
        <f>DatosDelitos!C271</f>
        <v>394</v>
      </c>
      <c r="E35" s="73">
        <f>DatosDelitos!H271</f>
        <v>250</v>
      </c>
      <c r="F35" s="73">
        <f>DatosDelitos!I271</f>
        <v>300</v>
      </c>
      <c r="G35" s="73">
        <f>DatosDelitos!J271</f>
        <v>1</v>
      </c>
      <c r="H35" s="73">
        <f>DatosDelitos!K271</f>
        <v>11</v>
      </c>
      <c r="I35" s="73">
        <f>DatosDelitos!L271</f>
        <v>0</v>
      </c>
      <c r="J35" s="73">
        <f>DatosDelitos!M271</f>
        <v>0</v>
      </c>
      <c r="K35" s="73">
        <f>DatosDelitos!O271</f>
        <v>6</v>
      </c>
      <c r="L35" s="73">
        <f>DatosDelitos!P271</f>
        <v>825</v>
      </c>
    </row>
    <row r="36" spans="2:13" ht="38.25" customHeight="1" x14ac:dyDescent="0.2">
      <c r="B36" s="215" t="s">
        <v>1340</v>
      </c>
      <c r="C36" s="215"/>
      <c r="D36" s="72">
        <f>DatosDelitos!C301</f>
        <v>1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15" customHeight="1" x14ac:dyDescent="0.2">
      <c r="B37" s="215" t="s">
        <v>1341</v>
      </c>
      <c r="C37" s="215"/>
      <c r="D37" s="72">
        <f>DatosDelitos!C305</f>
        <v>2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4</v>
      </c>
    </row>
    <row r="38" spans="2:13" ht="13.15" customHeight="1" x14ac:dyDescent="0.2">
      <c r="B38" s="215" t="s">
        <v>1342</v>
      </c>
      <c r="C38" s="215"/>
      <c r="D38" s="72">
        <f>DatosDelitos!C312+DatosDelitos!C318+DatosDelitos!C320</f>
        <v>22</v>
      </c>
      <c r="E38" s="73">
        <f>DatosDelitos!H312+DatosDelitos!H318+DatosDelitos!H320</f>
        <v>11</v>
      </c>
      <c r="F38" s="73">
        <f>DatosDelitos!I312+DatosDelitos!I318+DatosDelitos!I320</f>
        <v>7</v>
      </c>
      <c r="G38" s="73">
        <f>DatosDelitos!J312+DatosDelitos!J318+DatosDelitos!J320</f>
        <v>1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9</v>
      </c>
    </row>
    <row r="39" spans="2:13" ht="13.15" customHeight="1" x14ac:dyDescent="0.2">
      <c r="B39" s="215" t="s">
        <v>1343</v>
      </c>
      <c r="C39" s="215"/>
      <c r="D39" s="72">
        <f>DatosDelitos!C323</f>
        <v>49706</v>
      </c>
      <c r="E39" s="73">
        <f>DatosDelitos!H323</f>
        <v>1013</v>
      </c>
      <c r="F39" s="73">
        <f>DatosDelitos!I323</f>
        <v>0</v>
      </c>
      <c r="G39" s="73">
        <f>DatosDelitos!J323</f>
        <v>38</v>
      </c>
      <c r="H39" s="73">
        <f>DatosDelitos!K323</f>
        <v>0</v>
      </c>
      <c r="I39" s="73">
        <f>DatosDelitos!L323</f>
        <v>3</v>
      </c>
      <c r="J39" s="73">
        <f>DatosDelitos!M323</f>
        <v>0</v>
      </c>
      <c r="K39" s="73">
        <f>DatosDelitos!O323</f>
        <v>50</v>
      </c>
      <c r="L39" s="73">
        <f>DatosDelitos!P323</f>
        <v>12</v>
      </c>
    </row>
    <row r="40" spans="2:13" ht="13.15" customHeight="1" x14ac:dyDescent="0.2">
      <c r="B40" s="215" t="s">
        <v>1344</v>
      </c>
      <c r="C40" s="215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15" customHeight="1" x14ac:dyDescent="0.2">
      <c r="B41" s="215" t="s">
        <v>952</v>
      </c>
      <c r="C41" s="215"/>
      <c r="D41" s="72">
        <f>DatosDelitos!C337</f>
        <v>2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15" customHeight="1" x14ac:dyDescent="0.2">
      <c r="B42" s="215" t="s">
        <v>1345</v>
      </c>
      <c r="C42" s="215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" customHeight="1" thickBot="1" x14ac:dyDescent="0.25">
      <c r="B43" s="218" t="s">
        <v>956</v>
      </c>
      <c r="C43" s="218"/>
      <c r="D43" s="75">
        <f>SUM(D11:D42)</f>
        <v>114585</v>
      </c>
      <c r="E43" s="75">
        <f t="shared" ref="E43:L43" si="0">SUM(E11:E42)</f>
        <v>8439</v>
      </c>
      <c r="F43" s="75">
        <f t="shared" si="0"/>
        <v>5812</v>
      </c>
      <c r="G43" s="75">
        <f t="shared" si="0"/>
        <v>131</v>
      </c>
      <c r="H43" s="75">
        <f t="shared" si="0"/>
        <v>103</v>
      </c>
      <c r="I43" s="75">
        <f t="shared" si="0"/>
        <v>20</v>
      </c>
      <c r="J43" s="75">
        <f t="shared" si="0"/>
        <v>29</v>
      </c>
      <c r="K43" s="75">
        <f t="shared" si="0"/>
        <v>605</v>
      </c>
      <c r="L43" s="75">
        <f t="shared" si="0"/>
        <v>11486</v>
      </c>
    </row>
    <row r="46" spans="2:13" ht="15.75" x14ac:dyDescent="0.25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39" thickBot="1" x14ac:dyDescent="0.25">
      <c r="D48" s="52" t="s">
        <v>1309</v>
      </c>
      <c r="E48" s="54" t="s">
        <v>1310</v>
      </c>
    </row>
    <row r="49" spans="2:5" ht="13.15" customHeight="1" x14ac:dyDescent="0.25">
      <c r="B49" s="217" t="s">
        <v>1347</v>
      </c>
      <c r="C49" s="217"/>
      <c r="D49" s="78">
        <f>DatosDelitos!F5</f>
        <v>3</v>
      </c>
      <c r="E49" s="78">
        <f>DatosDelitos!G5</f>
        <v>1</v>
      </c>
    </row>
    <row r="50" spans="2:5" ht="13.15" customHeight="1" x14ac:dyDescent="0.25">
      <c r="B50" s="217" t="s">
        <v>1348</v>
      </c>
      <c r="C50" s="217"/>
      <c r="D50" s="78">
        <f>DatosDelitos!F13-DatosDelitos!F17</f>
        <v>269</v>
      </c>
      <c r="E50" s="78">
        <f>DatosDelitos!G13-DatosDelitos!G17</f>
        <v>270</v>
      </c>
    </row>
    <row r="51" spans="2:5" ht="13.15" customHeight="1" x14ac:dyDescent="0.25">
      <c r="B51" s="217" t="s">
        <v>329</v>
      </c>
      <c r="C51" s="217"/>
      <c r="D51" s="78">
        <f>DatosDelitos!F10</f>
        <v>0</v>
      </c>
      <c r="E51" s="78">
        <f>DatosDelitos!G10</f>
        <v>0</v>
      </c>
    </row>
    <row r="52" spans="2:5" ht="13.15" customHeight="1" x14ac:dyDescent="0.25">
      <c r="B52" s="217" t="s">
        <v>347</v>
      </c>
      <c r="C52" s="217"/>
      <c r="D52" s="78">
        <f>DatosDelitos!F20</f>
        <v>0</v>
      </c>
      <c r="E52" s="78">
        <f>DatosDelitos!G20</f>
        <v>0</v>
      </c>
    </row>
    <row r="53" spans="2:5" ht="13.15" customHeight="1" x14ac:dyDescent="0.25">
      <c r="B53" s="217" t="s">
        <v>352</v>
      </c>
      <c r="C53" s="217"/>
      <c r="D53" s="78">
        <f>DatosDelitos!F23</f>
        <v>1</v>
      </c>
      <c r="E53" s="78">
        <f>DatosDelitos!G23</f>
        <v>1</v>
      </c>
    </row>
    <row r="54" spans="2:5" ht="13.15" customHeight="1" x14ac:dyDescent="0.25">
      <c r="B54" s="217" t="s">
        <v>1320</v>
      </c>
      <c r="C54" s="217"/>
      <c r="D54" s="78">
        <f>DatosDelitos!F17+DatosDelitos!F44</f>
        <v>3353</v>
      </c>
      <c r="E54" s="78">
        <f>DatosDelitos!G17+DatosDelitos!G44</f>
        <v>973</v>
      </c>
    </row>
    <row r="55" spans="2:5" ht="13.15" customHeight="1" x14ac:dyDescent="0.25">
      <c r="B55" s="217" t="s">
        <v>1321</v>
      </c>
      <c r="C55" s="217"/>
      <c r="D55" s="78">
        <f>DatosDelitos!F30</f>
        <v>462</v>
      </c>
      <c r="E55" s="78">
        <f>DatosDelitos!G30</f>
        <v>492</v>
      </c>
    </row>
    <row r="56" spans="2:5" ht="13.15" customHeight="1" x14ac:dyDescent="0.25">
      <c r="B56" s="217" t="s">
        <v>1322</v>
      </c>
      <c r="C56" s="217"/>
      <c r="D56" s="78">
        <f>DatosDelitos!F42-DatosDelitos!F44</f>
        <v>5</v>
      </c>
      <c r="E56" s="78">
        <f>DatosDelitos!G42-DatosDelitos!G44</f>
        <v>0</v>
      </c>
    </row>
    <row r="57" spans="2:5" ht="13.15" customHeight="1" x14ac:dyDescent="0.25">
      <c r="B57" s="217" t="s">
        <v>1323</v>
      </c>
      <c r="C57" s="217"/>
      <c r="D57" s="78">
        <f>DatosDelitos!F50</f>
        <v>89</v>
      </c>
      <c r="E57" s="78">
        <f>DatosDelitos!G50</f>
        <v>62</v>
      </c>
    </row>
    <row r="58" spans="2:5" ht="13.15" customHeight="1" x14ac:dyDescent="0.25">
      <c r="B58" s="217" t="s">
        <v>1324</v>
      </c>
      <c r="C58" s="217"/>
      <c r="D58" s="78">
        <f>DatosDelitos!F72</f>
        <v>1</v>
      </c>
      <c r="E58" s="78">
        <f>DatosDelitos!G72</f>
        <v>1</v>
      </c>
    </row>
    <row r="59" spans="2:5" ht="27" customHeight="1" x14ac:dyDescent="0.25">
      <c r="B59" s="217" t="s">
        <v>1349</v>
      </c>
      <c r="C59" s="217"/>
      <c r="D59" s="78">
        <f>DatosDelitos!F74</f>
        <v>14</v>
      </c>
      <c r="E59" s="78">
        <f>DatosDelitos!G74</f>
        <v>4</v>
      </c>
    </row>
    <row r="60" spans="2:5" ht="13.15" customHeight="1" x14ac:dyDescent="0.25">
      <c r="B60" s="217" t="s">
        <v>1326</v>
      </c>
      <c r="C60" s="217"/>
      <c r="D60" s="78">
        <f>DatosDelitos!F82</f>
        <v>2</v>
      </c>
      <c r="E60" s="78">
        <f>DatosDelitos!G82</f>
        <v>12</v>
      </c>
    </row>
    <row r="61" spans="2:5" ht="13.15" customHeight="1" x14ac:dyDescent="0.25">
      <c r="B61" s="217" t="s">
        <v>1327</v>
      </c>
      <c r="C61" s="217"/>
      <c r="D61" s="78">
        <f>DatosDelitos!F85</f>
        <v>17</v>
      </c>
      <c r="E61" s="78">
        <f>DatosDelitos!G85</f>
        <v>17</v>
      </c>
    </row>
    <row r="62" spans="2:5" ht="13.15" customHeight="1" x14ac:dyDescent="0.25">
      <c r="B62" s="217" t="s">
        <v>975</v>
      </c>
      <c r="C62" s="217"/>
      <c r="D62" s="78">
        <f>DatosDelitos!F97</f>
        <v>1221</v>
      </c>
      <c r="E62" s="78">
        <f>DatosDelitos!G97</f>
        <v>999</v>
      </c>
    </row>
    <row r="63" spans="2:5" ht="27" customHeight="1" x14ac:dyDescent="0.25">
      <c r="B63" s="217" t="s">
        <v>1350</v>
      </c>
      <c r="C63" s="217"/>
      <c r="D63" s="78">
        <f>DatosDelitos!F131</f>
        <v>1</v>
      </c>
      <c r="E63" s="78">
        <f>DatosDelitos!G131</f>
        <v>0</v>
      </c>
    </row>
    <row r="64" spans="2:5" ht="13.15" customHeight="1" x14ac:dyDescent="0.25">
      <c r="B64" s="217" t="s">
        <v>1329</v>
      </c>
      <c r="C64" s="217"/>
      <c r="D64" s="78">
        <f>DatosDelitos!F137</f>
        <v>0</v>
      </c>
      <c r="E64" s="78">
        <f>DatosDelitos!G137</f>
        <v>1</v>
      </c>
    </row>
    <row r="65" spans="2:5" ht="13.15" customHeight="1" x14ac:dyDescent="0.25">
      <c r="B65" s="217" t="s">
        <v>1330</v>
      </c>
      <c r="C65" s="217"/>
      <c r="D65" s="78">
        <f>DatosDelitos!F144</f>
        <v>6</v>
      </c>
      <c r="E65" s="78">
        <f>DatosDelitos!G144</f>
        <v>5</v>
      </c>
    </row>
    <row r="66" spans="2:5" ht="40.5" customHeight="1" x14ac:dyDescent="0.25">
      <c r="B66" s="217" t="s">
        <v>1331</v>
      </c>
      <c r="C66" s="217"/>
      <c r="D66" s="78">
        <f>DatosDelitos!F147</f>
        <v>5</v>
      </c>
      <c r="E66" s="78">
        <f>DatosDelitos!G147</f>
        <v>4</v>
      </c>
    </row>
    <row r="67" spans="2:5" ht="13.15" customHeight="1" x14ac:dyDescent="0.25">
      <c r="B67" s="217" t="s">
        <v>1332</v>
      </c>
      <c r="C67" s="217"/>
      <c r="D67" s="78">
        <f>DatosDelitos!F156+SUM(DatosDelitos!F167:G172)</f>
        <v>2</v>
      </c>
      <c r="E67" s="78">
        <f>DatosDelitos!G156+SUM(DatosDelitos!G167:H172)</f>
        <v>6</v>
      </c>
    </row>
    <row r="68" spans="2:5" ht="13.15" customHeight="1" x14ac:dyDescent="0.25">
      <c r="B68" s="217" t="s">
        <v>1333</v>
      </c>
      <c r="C68" s="217"/>
      <c r="D68" s="78">
        <f>SUM(DatosDelitos!F173:G177)</f>
        <v>56</v>
      </c>
      <c r="E68" s="78">
        <f>SUM(DatosDelitos!G173:H177)</f>
        <v>770</v>
      </c>
    </row>
    <row r="69" spans="2:5" ht="13.15" customHeight="1" x14ac:dyDescent="0.25">
      <c r="B69" s="217" t="s">
        <v>1334</v>
      </c>
      <c r="C69" s="217"/>
      <c r="D69" s="78">
        <f>DatosDelitos!F178</f>
        <v>3694</v>
      </c>
      <c r="E69" s="78">
        <f>DatosDelitos!G178</f>
        <v>3556</v>
      </c>
    </row>
    <row r="70" spans="2:5" ht="13.15" customHeight="1" x14ac:dyDescent="0.25">
      <c r="B70" s="217" t="s">
        <v>1335</v>
      </c>
      <c r="C70" s="217"/>
      <c r="D70" s="78">
        <f>DatosDelitos!F186</f>
        <v>137</v>
      </c>
      <c r="E70" s="78">
        <f>DatosDelitos!G186</f>
        <v>155</v>
      </c>
    </row>
    <row r="71" spans="2:5" ht="13.15" customHeight="1" x14ac:dyDescent="0.25">
      <c r="B71" s="217" t="s">
        <v>1336</v>
      </c>
      <c r="C71" s="217"/>
      <c r="D71" s="78">
        <f>DatosDelitos!F201</f>
        <v>57</v>
      </c>
      <c r="E71" s="78">
        <f>DatosDelitos!G201</f>
        <v>61</v>
      </c>
    </row>
    <row r="72" spans="2:5" ht="13.15" customHeight="1" x14ac:dyDescent="0.25">
      <c r="B72" s="217" t="s">
        <v>1337</v>
      </c>
      <c r="C72" s="217"/>
      <c r="D72" s="78">
        <f>DatosDelitos!F223</f>
        <v>994</v>
      </c>
      <c r="E72" s="78">
        <f>DatosDelitos!G223</f>
        <v>640</v>
      </c>
    </row>
    <row r="73" spans="2:5" ht="13.15" customHeight="1" x14ac:dyDescent="0.25">
      <c r="B73" s="217" t="s">
        <v>1338</v>
      </c>
      <c r="C73" s="217"/>
      <c r="D73" s="78">
        <f>DatosDelitos!F244</f>
        <v>0</v>
      </c>
      <c r="E73" s="78">
        <f>DatosDelitos!G244</f>
        <v>0</v>
      </c>
    </row>
    <row r="74" spans="2:5" ht="13.15" customHeight="1" x14ac:dyDescent="0.25">
      <c r="B74" s="217" t="s">
        <v>1339</v>
      </c>
      <c r="C74" s="217"/>
      <c r="D74" s="78">
        <f>DatosDelitos!F271</f>
        <v>601</v>
      </c>
      <c r="E74" s="78">
        <f>DatosDelitos!G271</f>
        <v>572</v>
      </c>
    </row>
    <row r="75" spans="2:5" ht="38.25" customHeight="1" x14ac:dyDescent="0.25">
      <c r="B75" s="217" t="s">
        <v>1340</v>
      </c>
      <c r="C75" s="217"/>
      <c r="D75" s="78">
        <f>DatosDelitos!F301</f>
        <v>0</v>
      </c>
      <c r="E75" s="78">
        <f>DatosDelitos!G301</f>
        <v>0</v>
      </c>
    </row>
    <row r="76" spans="2:5" ht="13.15" customHeight="1" x14ac:dyDescent="0.25">
      <c r="B76" s="217" t="s">
        <v>1341</v>
      </c>
      <c r="C76" s="217"/>
      <c r="D76" s="78">
        <f>DatosDelitos!F305</f>
        <v>0</v>
      </c>
      <c r="E76" s="78">
        <f>DatosDelitos!G305</f>
        <v>0</v>
      </c>
    </row>
    <row r="77" spans="2:5" ht="13.15" customHeight="1" x14ac:dyDescent="0.25">
      <c r="B77" s="217" t="s">
        <v>1342</v>
      </c>
      <c r="C77" s="217"/>
      <c r="D77" s="78">
        <f>DatosDelitos!F312+DatosDelitos!F318+DatosDelitos!F320</f>
        <v>2</v>
      </c>
      <c r="E77" s="78">
        <f>DatosDelitos!G312+DatosDelitos!G318+DatosDelitos!G320</f>
        <v>2</v>
      </c>
    </row>
    <row r="78" spans="2:5" ht="13.9" customHeight="1" x14ac:dyDescent="0.25">
      <c r="B78" s="217" t="s">
        <v>1343</v>
      </c>
      <c r="C78" s="217"/>
      <c r="D78" s="78">
        <f>DatosDelitos!F323</f>
        <v>2249</v>
      </c>
      <c r="E78" s="78">
        <f>DatosDelitos!G323</f>
        <v>0</v>
      </c>
    </row>
    <row r="79" spans="2:5" ht="15" customHeight="1" x14ac:dyDescent="0.25">
      <c r="B79" s="219" t="s">
        <v>1344</v>
      </c>
      <c r="C79" s="219"/>
      <c r="D79" s="78">
        <f>DatosDelitos!F325</f>
        <v>0</v>
      </c>
      <c r="E79" s="78">
        <f>DatosDelitos!G325</f>
        <v>0</v>
      </c>
    </row>
    <row r="80" spans="2:5" ht="15" customHeight="1" x14ac:dyDescent="0.25">
      <c r="B80" s="219" t="s">
        <v>952</v>
      </c>
      <c r="C80" s="219"/>
      <c r="D80" s="78">
        <f>DatosDelitos!F337</f>
        <v>0</v>
      </c>
      <c r="E80" s="78">
        <f>DatosDelitos!G337</f>
        <v>0</v>
      </c>
    </row>
    <row r="81" spans="2:13" ht="15" customHeight="1" x14ac:dyDescent="0.25">
      <c r="B81" s="219" t="s">
        <v>1345</v>
      </c>
      <c r="C81" s="219"/>
      <c r="D81" s="78">
        <f>DatosDelitos!F339</f>
        <v>0</v>
      </c>
      <c r="E81" s="78">
        <f>DatosDelitos!G339</f>
        <v>0</v>
      </c>
    </row>
    <row r="82" spans="2:13" ht="15" customHeight="1" x14ac:dyDescent="0.25">
      <c r="B82" s="219" t="s">
        <v>1351</v>
      </c>
      <c r="C82" s="219"/>
      <c r="D82" s="78">
        <f>SUM(D49:D81)</f>
        <v>13241</v>
      </c>
      <c r="E82" s="78">
        <f>SUM(E49:E81)</f>
        <v>8604</v>
      </c>
    </row>
    <row r="84" spans="2:13" s="81" customFormat="1" ht="15.75" x14ac:dyDescent="0.25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5.5" x14ac:dyDescent="0.2">
      <c r="D86" s="82" t="s">
        <v>315</v>
      </c>
    </row>
    <row r="87" spans="2:13" ht="13.15" customHeight="1" x14ac:dyDescent="0.25">
      <c r="B87" s="217" t="s">
        <v>1319</v>
      </c>
      <c r="C87" s="217"/>
      <c r="D87" s="78">
        <f>DatosDelitos!N5+DatosDelitos!N13-DatosDelitos!N17</f>
        <v>232</v>
      </c>
    </row>
    <row r="88" spans="2:13" ht="13.15" customHeight="1" x14ac:dyDescent="0.25">
      <c r="B88" s="217" t="s">
        <v>329</v>
      </c>
      <c r="C88" s="217"/>
      <c r="D88" s="78">
        <f>DatosDelitos!N10</f>
        <v>0</v>
      </c>
    </row>
    <row r="89" spans="2:13" ht="13.15" customHeight="1" x14ac:dyDescent="0.25">
      <c r="B89" s="217" t="s">
        <v>347</v>
      </c>
      <c r="C89" s="217"/>
      <c r="D89" s="78">
        <f>DatosDelitos!N20</f>
        <v>1</v>
      </c>
    </row>
    <row r="90" spans="2:13" ht="13.15" customHeight="1" x14ac:dyDescent="0.25">
      <c r="B90" s="217" t="s">
        <v>352</v>
      </c>
      <c r="C90" s="217"/>
      <c r="D90" s="78">
        <f>DatosDelitos!N23</f>
        <v>0</v>
      </c>
    </row>
    <row r="91" spans="2:13" ht="13.15" customHeight="1" x14ac:dyDescent="0.25">
      <c r="B91" s="217" t="s">
        <v>1353</v>
      </c>
      <c r="C91" s="217"/>
      <c r="D91" s="78">
        <f>SUM(DatosDelitos!N17,DatosDelitos!N44)</f>
        <v>6</v>
      </c>
    </row>
    <row r="92" spans="2:13" ht="13.15" customHeight="1" x14ac:dyDescent="0.25">
      <c r="B92" s="217" t="s">
        <v>1321</v>
      </c>
      <c r="C92" s="217"/>
      <c r="D92" s="78">
        <f>DatosDelitos!N30</f>
        <v>8</v>
      </c>
    </row>
    <row r="93" spans="2:13" ht="13.15" customHeight="1" x14ac:dyDescent="0.25">
      <c r="B93" s="217" t="s">
        <v>1322</v>
      </c>
      <c r="C93" s="217"/>
      <c r="D93" s="78">
        <f>DatosDelitos!N42-DatosDelitos!N44</f>
        <v>2</v>
      </c>
    </row>
    <row r="94" spans="2:13" ht="13.15" customHeight="1" x14ac:dyDescent="0.25">
      <c r="B94" s="217" t="s">
        <v>1323</v>
      </c>
      <c r="C94" s="217"/>
      <c r="D94" s="78">
        <f>DatosDelitos!N50</f>
        <v>15</v>
      </c>
    </row>
    <row r="95" spans="2:13" ht="13.15" customHeight="1" x14ac:dyDescent="0.25">
      <c r="B95" s="217" t="s">
        <v>1324</v>
      </c>
      <c r="C95" s="217"/>
      <c r="D95" s="78">
        <f>DatosDelitos!N72</f>
        <v>0</v>
      </c>
    </row>
    <row r="96" spans="2:13" ht="27" customHeight="1" x14ac:dyDescent="0.25">
      <c r="B96" s="217" t="s">
        <v>1349</v>
      </c>
      <c r="C96" s="217"/>
      <c r="D96" s="78">
        <f>DatosDelitos!N74</f>
        <v>2</v>
      </c>
    </row>
    <row r="97" spans="2:4" ht="13.15" customHeight="1" x14ac:dyDescent="0.25">
      <c r="B97" s="217" t="s">
        <v>1326</v>
      </c>
      <c r="C97" s="217"/>
      <c r="D97" s="78">
        <f>DatosDelitos!N82</f>
        <v>0</v>
      </c>
    </row>
    <row r="98" spans="2:4" ht="13.15" customHeight="1" x14ac:dyDescent="0.25">
      <c r="B98" s="217" t="s">
        <v>1327</v>
      </c>
      <c r="C98" s="217"/>
      <c r="D98" s="78">
        <f>DatosDelitos!N85</f>
        <v>2</v>
      </c>
    </row>
    <row r="99" spans="2:4" ht="13.15" customHeight="1" x14ac:dyDescent="0.25">
      <c r="B99" s="217" t="s">
        <v>975</v>
      </c>
      <c r="C99" s="217"/>
      <c r="D99" s="78">
        <f>DatosDelitos!N97</f>
        <v>17</v>
      </c>
    </row>
    <row r="100" spans="2:4" ht="27" customHeight="1" x14ac:dyDescent="0.25">
      <c r="B100" s="217" t="s">
        <v>1350</v>
      </c>
      <c r="C100" s="217"/>
      <c r="D100" s="78">
        <f>DatosDelitos!N131</f>
        <v>8</v>
      </c>
    </row>
    <row r="101" spans="2:4" ht="13.15" customHeight="1" x14ac:dyDescent="0.25">
      <c r="B101" s="217" t="s">
        <v>1329</v>
      </c>
      <c r="C101" s="217"/>
      <c r="D101" s="78">
        <f>DatosDelitos!N137</f>
        <v>3</v>
      </c>
    </row>
    <row r="102" spans="2:4" ht="13.15" customHeight="1" x14ac:dyDescent="0.25">
      <c r="B102" s="217" t="s">
        <v>1330</v>
      </c>
      <c r="C102" s="217"/>
      <c r="D102" s="78">
        <f>DatosDelitos!N144</f>
        <v>0</v>
      </c>
    </row>
    <row r="103" spans="2:4" ht="13.15" customHeight="1" x14ac:dyDescent="0.25">
      <c r="B103" s="217" t="s">
        <v>1354</v>
      </c>
      <c r="C103" s="217"/>
      <c r="D103" s="78">
        <f>DatosDelitos!N148</f>
        <v>77</v>
      </c>
    </row>
    <row r="104" spans="2:4" ht="13.15" customHeight="1" x14ac:dyDescent="0.25">
      <c r="B104" s="217" t="s">
        <v>1186</v>
      </c>
      <c r="C104" s="217"/>
      <c r="D104" s="78">
        <f>SUM(DatosDelitos!N149,DatosDelitos!N150)</f>
        <v>4</v>
      </c>
    </row>
    <row r="105" spans="2:4" ht="13.15" customHeight="1" x14ac:dyDescent="0.25">
      <c r="B105" s="217" t="s">
        <v>1184</v>
      </c>
      <c r="C105" s="217"/>
      <c r="D105" s="78">
        <f>SUM(DatosDelitos!N151:N155)</f>
        <v>63</v>
      </c>
    </row>
    <row r="106" spans="2:4" ht="13.15" customHeight="1" x14ac:dyDescent="0.25">
      <c r="B106" s="217" t="s">
        <v>1332</v>
      </c>
      <c r="C106" s="217"/>
      <c r="D106" s="78">
        <f>SUM(SUM(DatosDelitos!N157:N160),SUM(DatosDelitos!N167:N172))</f>
        <v>0</v>
      </c>
    </row>
    <row r="107" spans="2:4" ht="13.15" customHeight="1" x14ac:dyDescent="0.25">
      <c r="B107" s="217" t="s">
        <v>1355</v>
      </c>
      <c r="C107" s="217"/>
      <c r="D107" s="78">
        <f>SUM(DatosDelitos!N161:N165)</f>
        <v>3</v>
      </c>
    </row>
    <row r="108" spans="2:4" ht="13.15" customHeight="1" x14ac:dyDescent="0.25">
      <c r="B108" s="217" t="s">
        <v>1333</v>
      </c>
      <c r="C108" s="217"/>
      <c r="D108" s="78">
        <f>SUM(DatosDelitos!N173:N177)</f>
        <v>10</v>
      </c>
    </row>
    <row r="109" spans="2:4" ht="13.15" customHeight="1" x14ac:dyDescent="0.25">
      <c r="B109" s="217" t="s">
        <v>1334</v>
      </c>
      <c r="C109" s="217"/>
      <c r="D109" s="78">
        <f>DatosDelitos!N178</f>
        <v>15</v>
      </c>
    </row>
    <row r="110" spans="2:4" ht="13.15" customHeight="1" x14ac:dyDescent="0.25">
      <c r="B110" s="217" t="s">
        <v>1335</v>
      </c>
      <c r="C110" s="217"/>
      <c r="D110" s="78">
        <f>DatosDelitos!N186</f>
        <v>24</v>
      </c>
    </row>
    <row r="111" spans="2:4" ht="13.15" customHeight="1" x14ac:dyDescent="0.25">
      <c r="B111" s="217" t="s">
        <v>1336</v>
      </c>
      <c r="C111" s="217"/>
      <c r="D111" s="78">
        <f>DatosDelitos!N201</f>
        <v>38</v>
      </c>
    </row>
    <row r="112" spans="2:4" ht="13.15" customHeight="1" x14ac:dyDescent="0.25">
      <c r="B112" s="217" t="s">
        <v>1337</v>
      </c>
      <c r="C112" s="217"/>
      <c r="D112" s="78">
        <f>DatosDelitos!N223</f>
        <v>3</v>
      </c>
    </row>
    <row r="113" spans="2:4" ht="13.15" customHeight="1" x14ac:dyDescent="0.25">
      <c r="B113" s="217" t="s">
        <v>1338</v>
      </c>
      <c r="C113" s="217"/>
      <c r="D113" s="78">
        <f>DatosDelitos!N244</f>
        <v>12</v>
      </c>
    </row>
    <row r="114" spans="2:4" ht="13.15" customHeight="1" x14ac:dyDescent="0.25">
      <c r="B114" s="217" t="s">
        <v>1339</v>
      </c>
      <c r="C114" s="217"/>
      <c r="D114" s="78">
        <f>DatosDelitos!N271</f>
        <v>2</v>
      </c>
    </row>
    <row r="115" spans="2:4" ht="38.25" customHeight="1" x14ac:dyDescent="0.25">
      <c r="B115" s="217" t="s">
        <v>1340</v>
      </c>
      <c r="C115" s="217"/>
      <c r="D115" s="78">
        <f>DatosDelitos!N301</f>
        <v>1</v>
      </c>
    </row>
    <row r="116" spans="2:4" ht="13.15" customHeight="1" x14ac:dyDescent="0.25">
      <c r="B116" s="217" t="s">
        <v>1341</v>
      </c>
      <c r="C116" s="217"/>
      <c r="D116" s="78">
        <f>DatosDelitos!N305</f>
        <v>0</v>
      </c>
    </row>
    <row r="117" spans="2:4" ht="13.15" customHeight="1" x14ac:dyDescent="0.25">
      <c r="B117" s="217" t="s">
        <v>1342</v>
      </c>
      <c r="C117" s="217"/>
      <c r="D117" s="78">
        <f>DatosDelitos!N312+DatosDelitos!N320</f>
        <v>0</v>
      </c>
    </row>
    <row r="118" spans="2:4" ht="13.15" customHeight="1" x14ac:dyDescent="0.25">
      <c r="B118" s="217" t="s">
        <v>918</v>
      </c>
      <c r="C118" s="217"/>
      <c r="D118" s="78">
        <f>DatosDelitos!N318</f>
        <v>4</v>
      </c>
    </row>
    <row r="119" spans="2:4" ht="13.9" customHeight="1" x14ac:dyDescent="0.25">
      <c r="B119" s="217" t="s">
        <v>1343</v>
      </c>
      <c r="C119" s="217"/>
      <c r="D119" s="78">
        <f>DatosDelitos!N323</f>
        <v>139</v>
      </c>
    </row>
    <row r="120" spans="2:4" ht="12.75" customHeight="1" x14ac:dyDescent="0.25">
      <c r="B120" s="219" t="s">
        <v>1344</v>
      </c>
      <c r="C120" s="219"/>
      <c r="D120" s="78">
        <f>DatosDelitos!N325</f>
        <v>0</v>
      </c>
    </row>
    <row r="121" spans="2:4" ht="15" customHeight="1" x14ac:dyDescent="0.25">
      <c r="B121" s="219" t="s">
        <v>952</v>
      </c>
      <c r="C121" s="219"/>
      <c r="D121" s="78">
        <f>DatosDelitos!N337</f>
        <v>0</v>
      </c>
    </row>
    <row r="122" spans="2:4" ht="15" customHeight="1" x14ac:dyDescent="0.25">
      <c r="B122" s="219" t="s">
        <v>1345</v>
      </c>
      <c r="C122" s="219"/>
      <c r="D122" s="78">
        <f>DatosDelitos!N339</f>
        <v>0</v>
      </c>
    </row>
    <row r="123" spans="2:4" ht="15" customHeight="1" x14ac:dyDescent="0.25">
      <c r="B123" s="217" t="s">
        <v>1351</v>
      </c>
      <c r="C123" s="217"/>
      <c r="D123" s="78">
        <f>SUM(D87:D122)</f>
        <v>691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2024-05-16T11:58:22Z</dcterms:created>
  <dcterms:modified xsi:type="dcterms:W3CDTF">2024-06-11T11:23:36Z</dcterms:modified>
</cp:coreProperties>
</file>