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3" documentId="13_ncr:1_{F1713A6B-2FDE-4217-95C7-5F27DB074999}" xr6:coauthVersionLast="47" xr6:coauthVersionMax="47" xr10:uidLastSave="{A45B7F0A-D878-4851-A655-60CC5A8265E2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L43" i="17" s="1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D82" i="17"/>
  <c r="E82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26A0B64-C829-46E4-9E27-81C5F73A93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F58834-E684-4330-BD33-250F71AA89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4F5C003-682A-4385-BD6A-1088B9B582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E2A5870-CFC5-46AE-9406-621CCA9D3D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1F0741-557C-49D7-96EF-137B6754EB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F5D0C80-F050-434A-90D7-E74DF6D5E2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3894C83-BE9C-4899-B15E-515CF8EA2F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2EE2A2B-705D-414C-8E24-2BE18B9B8E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1808140-3F75-41F9-8239-4A1E1D73E2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5DD0B3E-06F4-41F5-BF79-B322ACB569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E00A140-9716-4FD9-94FC-7D15CF9E71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FEE7E63-1C6C-4C59-B275-698EFC1AE6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5FD00F5-1072-4A5F-9045-4473C2EA43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8F34F4C-7BEF-4C59-87C2-3F096761A8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9D4BD27-7E4D-46E4-AA14-F884C8E862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509E41-E18C-43E4-A3E2-56D129D592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91D44BC-595B-4A8B-A85C-5B855EBF6D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ED3459B-5147-467E-AEAE-52817C69B6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8A76CE6-0966-48EB-8E34-3A18E4BEFA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43BEC74-39FD-4ABB-91C3-1809F5A49E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F8F3FA1-4D23-4863-B0C8-E2CB919525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438ABFA-D9FD-419E-A676-43658B94DF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B058773-91CF-4AD6-B022-C46BD8B419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4603A5B-6CA3-400D-9592-F82FAA5265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6E8CC3B-79FC-40EB-9766-4A3992AE0B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5761319-6EB8-4B56-B557-7E1014CF12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AB4F57A-CAC3-4061-A93C-2ACE9891DF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CEBE1FD-F605-4899-A36B-73392BB6F0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1EA19A8-ADE5-4D6C-860D-CF0AC6FE09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B98A4FF-A305-4F03-A6A1-B63A3D82F0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40C49E6-49B6-4063-8EDC-7C5887713D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5BA7C1D-9BA9-44E3-8296-2AF2E8F995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<sst xmlns="http://schemas.openxmlformats.org/spreadsheetml/2006/main" count="2527" uniqueCount="1527">
  <si>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</si>
  <si>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</si>
  <si>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</si>
  <si>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</si>
  <si>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</si>
  <si>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</si>
  <si>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</si>
  <si>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Cuenca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</si>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</sst>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47CA46AA-0E63-40DA-8387-19B392E7CDA0}"/>
    <cellStyle name="Normal" xfId="0" builtinId="0"/>
    <cellStyle name="Normal 2" xfId="1" xr:uid="{EB19E396-AE89-456F-9326-E353AA514FED}"/>
    <cellStyle name="Normal 3" xfId="3" xr:uid="{6E5A8F87-04D2-40F7-B646-29F33FD3B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5-4041-AD56-F1AA866095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F5-4041-AD56-F1AA86609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1007</c:v>
                </c:pt>
                <c:pt idx="1">
                  <c:v>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5-4041-AD56-F1AA8660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88-4B28-901A-7CEE842D9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88-4B28-901A-7CEE842D93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88-4B28-901A-7CEE842D934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</c:v>
                </c:pt>
                <c:pt idx="1">
                  <c:v>169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8-4B28-901A-7CEE842D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A8-4CB4-99E7-F67C71CA00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A8-4CB4-99E7-F67C71CA004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A8-4CB4-99E7-F67C71CA00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8-4CB4-99E7-F67C71CA0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E2-4D2E-8DCD-39FDD176F1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E2-4D2E-8DCD-39FDD176F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1146</c:v>
                </c:pt>
                <c:pt idx="1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2-4D2E-8DCD-39FDD176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130</c:v>
              </c:pt>
              <c:pt idx="1">
                <c:v>804</c:v>
              </c:pt>
              <c:pt idx="2">
                <c:v>18</c:v>
              </c:pt>
              <c:pt idx="3">
                <c:v>1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AFE1-4723-84A7-DB0C71B5B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394</c:v>
              </c:pt>
              <c:pt idx="1">
                <c:v>543</c:v>
              </c:pt>
              <c:pt idx="2">
                <c:v>23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3F-4DE6-A390-DDA994009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33</c:v>
              </c:pt>
              <c:pt idx="2">
                <c:v>19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5B8-4640-B29C-B7B2D6165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42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74E-4116-8688-A50836B9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442</c:v>
              </c:pt>
              <c:pt idx="1">
                <c:v>9</c:v>
              </c:pt>
              <c:pt idx="2">
                <c:v>76</c:v>
              </c:pt>
              <c:pt idx="3">
                <c:v>2</c:v>
              </c:pt>
              <c:pt idx="4">
                <c:v>3</c:v>
              </c:pt>
              <c:pt idx="5">
                <c:v>35</c:v>
              </c:pt>
              <c:pt idx="6">
                <c:v>256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B94-4317-86C3-50EDD1BE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33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3E2-422C-84E4-DE894C40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2620</c:v>
              </c:pt>
              <c:pt idx="1">
                <c:v>397</c:v>
              </c:pt>
              <c:pt idx="2">
                <c:v>159</c:v>
              </c:pt>
              <c:pt idx="3">
                <c:v>897</c:v>
              </c:pt>
              <c:pt idx="4">
                <c:v>144</c:v>
              </c:pt>
              <c:pt idx="5">
                <c:v>197</c:v>
              </c:pt>
              <c:pt idx="6">
                <c:v>1391</c:v>
              </c:pt>
              <c:pt idx="7">
                <c:v>410</c:v>
              </c:pt>
            </c:numLit>
          </c:val>
          <c:extLst>
            <c:ext xmlns:c16="http://schemas.microsoft.com/office/drawing/2014/chart" uri="{C3380CC4-5D6E-409C-BE32-E72D297353CC}">
              <c16:uniqueId val="{00000000-58AE-478C-8451-4EE2CCE2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F7-475B-995E-583AC583DF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F7-475B-995E-583AC583DF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F7-475B-995E-583AC583DF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</c:v>
                </c:pt>
                <c:pt idx="1">
                  <c:v>23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7-475B-995E-583AC583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181</c:v>
              </c:pt>
              <c:pt idx="1">
                <c:v>306</c:v>
              </c:pt>
              <c:pt idx="2">
                <c:v>52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CE5-430C-A4A1-616322D62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64</c:v>
              </c:pt>
              <c:pt idx="1">
                <c:v>18</c:v>
              </c:pt>
              <c:pt idx="2">
                <c:v>14</c:v>
              </c:pt>
              <c:pt idx="3">
                <c:v>26</c:v>
              </c:pt>
              <c:pt idx="4">
                <c:v>248</c:v>
              </c:pt>
              <c:pt idx="5">
                <c:v>38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E5FF-42B1-A59A-35E0A1FF5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81</c:v>
              </c:pt>
              <c:pt idx="1">
                <c:v>89</c:v>
              </c:pt>
              <c:pt idx="2">
                <c:v>233</c:v>
              </c:pt>
              <c:pt idx="3">
                <c:v>102</c:v>
              </c:pt>
              <c:pt idx="4">
                <c:v>85</c:v>
              </c:pt>
              <c:pt idx="5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43F0-49DA-B839-F8E8CA08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51</c:v>
              </c:pt>
              <c:pt idx="2">
                <c:v>170</c:v>
              </c:pt>
              <c:pt idx="3">
                <c:v>75</c:v>
              </c:pt>
              <c:pt idx="4">
                <c:v>57</c:v>
              </c:pt>
              <c:pt idx="5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FA81-47E0-8734-03744314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758-4CDE-A612-FA9865FD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Libertad</c:v>
                </c:pt>
                <c:pt idx="1">
                  <c:v>Libertad sexual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CE-4C9E-AF1F-9C666D83D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E4-47B1-ADBE-9EE2DDF92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43-409B-99C1-D12D988C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Derechos trabajadores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17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F6D1-430C-961D-66132FEA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9</c:v>
              </c:pt>
              <c:pt idx="3">
                <c:v>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055-4E2F-A0CA-583717F9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99-4A7E-B7B5-481D00194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99-4A7E-B7B5-481D001946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288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9-4A7E-B7B5-481D00194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</c:v>
              </c:pt>
              <c:pt idx="1">
                <c:v>84</c:v>
              </c:pt>
              <c:pt idx="2">
                <c:v>300</c:v>
              </c:pt>
              <c:pt idx="3">
                <c:v>68</c:v>
              </c:pt>
              <c:pt idx="4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C9A0-476F-851C-797FCD95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A3-4698-92D6-611AA84675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A3-4698-92D6-611AA84675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A3-4698-92D6-611AA84675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A3-4698-92D6-611AA84675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3-4698-92D6-611AA846750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3-4698-92D6-611AA84675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3-4698-92D6-611AA84675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3-4698-92D6-611AA8467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A3-4698-92D6-611AA8467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85-45F5-9D1D-F06373D4F4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85-45F5-9D1D-F06373D4F4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85-45F5-9D1D-F06373D4F4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485-45F5-9D1D-F06373D4F4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485-45F5-9D1D-F06373D4F42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5-45F5-9D1D-F06373D4F42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5-45F5-9D1D-F06373D4F4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5-45F5-9D1D-F06373D4F4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5-45F5-9D1D-F06373D4F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5-45F5-9D1D-F06373D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4673202490726622"/>
          <c:y val="0.46010917964327952"/>
          <c:w val="0.34304735210032311"/>
          <c:h val="0.3257377172901311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170</c:v>
              </c:pt>
              <c:pt idx="1">
                <c:v>36</c:v>
              </c:pt>
              <c:pt idx="2">
                <c:v>23</c:v>
              </c:pt>
              <c:pt idx="3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8E3B-43C1-838D-22B7CBC3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</c:v>
              </c:pt>
              <c:pt idx="1">
                <c:v>3</c:v>
              </c:pt>
              <c:pt idx="2">
                <c:v>26</c:v>
              </c:pt>
              <c:pt idx="3">
                <c:v>40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E6C1-4575-9DBE-4637C754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26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918-4C41-81B1-B72EEEB2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Privación de permisos y licencias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14</c:v>
              </c:pt>
              <c:pt idx="3">
                <c:v>1</c:v>
              </c:pt>
              <c:pt idx="4">
                <c:v>3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4C48-4EB9-9FF8-635F0F06E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Conduccción etílica/drogas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7</c:v>
              </c:pt>
              <c:pt idx="5">
                <c:v>14</c:v>
              </c:pt>
              <c:pt idx="6">
                <c:v>1</c:v>
              </c:pt>
              <c:pt idx="7">
                <c:v>1</c:v>
              </c:pt>
              <c:pt idx="8">
                <c:v>8</c:v>
              </c:pt>
              <c:pt idx="9">
                <c:v>5</c:v>
              </c:pt>
              <c:pt idx="10">
                <c:v>1</c:v>
              </c:pt>
              <c:pt idx="11">
                <c:v>11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5C-4E56-846B-3113CB29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adopciones</c:v>
                </c:pt>
                <c:pt idx="4">
                  <c:v>Defensa de los derechos fundamentales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13</c:v>
              </c:pt>
              <c:pt idx="2">
                <c:v>26</c:v>
              </c:pt>
              <c:pt idx="3">
                <c:v>7</c:v>
              </c:pt>
              <c:pt idx="4">
                <c:v>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D5F-4CA1-945B-70714AF22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F9-4B46-8C99-77B38FBD31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F9-4B46-8C99-77B38FBD31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9-4B46-8C99-77B38FBD3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4F-4725-9233-4ACF6CEEC7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4F-4725-9233-4ACF6CEEC7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384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F-4725-9233-4ACF6CEE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29-4F7D-BA55-E90972F111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29-4F7D-BA55-E90972F111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29-4F7D-BA55-E90972F111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29-4F7D-BA55-E90972F1118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29-4F7D-BA55-E90972F111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9-4F7D-BA55-E90972F1118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29-4F7D-BA55-E90972F111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350920598765554"/>
          <c:y val="0.66631382162135389"/>
          <c:w val="0.69968124308650947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D8F-447A-95F4-721C93F97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5B8-4062-B94F-52DFF48F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19</c:v>
              </c:pt>
              <c:pt idx="5">
                <c:v>10</c:v>
              </c:pt>
              <c:pt idx="6">
                <c:v>5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FC7-4FB5-AC3F-D521FBE4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22B-4466-936D-7049DCCF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CC-4972-8D39-6F16651EF7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CC-4972-8D39-6F16651EF7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C-4972-8D39-6F16651E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60-4FCC-982E-9DB77A41A0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0-4FCC-982E-9DB77A41A0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60-4FCC-982E-9DB77A41A0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60-4FCC-982E-9DB77A41A04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60-4FCC-982E-9DB77A41A0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</c:v>
                </c:pt>
                <c:pt idx="1">
                  <c:v>89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60-4FCC-982E-9DB77A41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260</c:v>
              </c:pt>
              <c:pt idx="1">
                <c:v>12</c:v>
              </c:pt>
              <c:pt idx="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9E1B-419B-8A86-8F8C802C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112</c:v>
              </c:pt>
              <c:pt idx="1">
                <c:v>19</c:v>
              </c:pt>
              <c:pt idx="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51EB-4CC5-9828-FF9F79C6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C6-4374-AE6D-05E98691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E0-460F-9DAC-235AECAA02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E0-460F-9DAC-235AECAA02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94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0-460F-9DAC-235AECAA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739</c:v>
              </c:pt>
            </c:numLit>
          </c:val>
          <c:extLst>
            <c:ext xmlns:c16="http://schemas.microsoft.com/office/drawing/2014/chart" uri="{C3380CC4-5D6E-409C-BE32-E72D297353CC}">
              <c16:uniqueId val="{00000000-5B3A-466B-A5C0-44031035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7148-4038-943F-E33A0225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18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537-43CC-B8EB-A7A07105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2D-4CDE-8941-684E2721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F70-41E3-AD83-F62903F93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4</c:v>
              </c:pt>
              <c:pt idx="2">
                <c:v>2</c:v>
              </c:pt>
              <c:pt idx="3">
                <c:v>6</c:v>
              </c:pt>
              <c:pt idx="4">
                <c:v>51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7A-4080-AD21-4EA0261D9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158</c:v>
              </c:pt>
              <c:pt idx="2">
                <c:v>3</c:v>
              </c:pt>
              <c:pt idx="3">
                <c:v>5</c:v>
              </c:pt>
              <c:pt idx="4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DED1-41CE-A8AC-4F0E4A0D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142</c:v>
              </c:pt>
              <c:pt idx="2">
                <c:v>3</c:v>
              </c:pt>
              <c:pt idx="3">
                <c:v>3</c:v>
              </c:pt>
              <c:pt idx="4">
                <c:v>5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CB1E-4852-92C1-53011B3E9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31-40C5-A3C7-896328AF1B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31-40C5-A3C7-896328AF1B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1-40C5-A3C7-896328AF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64</c:v>
              </c:pt>
              <c:pt idx="2">
                <c:v>2</c:v>
              </c:pt>
              <c:pt idx="3">
                <c:v>4</c:v>
              </c:pt>
              <c:pt idx="4">
                <c:v>29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E6-42FC-B861-7B5BFCB45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5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111-4AD5-82AB-1D7034E0B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EA7-463B-9A50-680B3B0ED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169</c:v>
              </c:pt>
              <c:pt idx="2">
                <c:v>3</c:v>
              </c:pt>
              <c:pt idx="3">
                <c:v>7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DEBC-47E0-B833-612A67A61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FCE-46D1-9973-ACC9262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D178-4D86-8E83-AE5D87F2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919-457B-ACC1-0EA5B1793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5DC-4622-B81A-4EAA02B05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5-4874-946A-BC9C17638D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B5-4874-946A-BC9C17638D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5-4874-946A-BC9C1763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2C-43C0-A273-A3CE973715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2C-43C0-A273-A3CE973715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2C-43C0-A273-A3CE9737156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2C-43C0-A273-A3CE973715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2C-43C0-A273-A3CE973715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2C-43C0-A273-A3CE9737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D-4DF5-8F10-449DD3167A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D-4DF5-8F10-449DD3167A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143</c:v>
                </c:pt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7D-4DF5-8F10-449DD316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687BAB5-4226-4777-BB95-256675ABC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C364969-EDEF-449E-919E-C4923CE13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2CFB187-16A0-4550-B9A8-4A70E616D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D1C5951-C7ED-4A9E-9FA2-DDC902EC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E158935-38D4-4042-A7D4-388C67B53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8F9FD27-FE0B-498D-AE44-44A90877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458B85B-6704-436D-8EA2-58700BB24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2CC74D4-F40E-48C6-AD33-87D883E9C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3917126-C940-4843-93AE-1DB26F635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D9A4C8E-B4B8-48DD-821F-BB7620BB0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B3AC41-0D33-470D-A1B8-05141B72E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355F53A-305E-4F88-A2C9-A67C0827B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0911F82-A547-486E-72E9-A0B7B3AA5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271780</xdr:colOff>
      <xdr:row>7</xdr:row>
      <xdr:rowOff>1905</xdr:rowOff>
    </xdr:from>
    <xdr:to>
      <xdr:col>21</xdr:col>
      <xdr:colOff>716280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B69E148-9A84-60C8-B853-951518F38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BFCD047-337D-4185-BB61-C673A10C1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516255</xdr:colOff>
      <xdr:row>7</xdr:row>
      <xdr:rowOff>8890</xdr:rowOff>
    </xdr:from>
    <xdr:to>
      <xdr:col>60</xdr:col>
      <xdr:colOff>411480</xdr:colOff>
      <xdr:row>16</xdr:row>
      <xdr:rowOff>77470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263D55F-937F-D3A3-E6EE-B88470D7C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189FA7C-96B3-B81B-C3BB-EC245CBCE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A8C2E8F-655E-85AF-EC18-01E725480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667314B-A6A7-B688-3DE5-FDB202614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D564082-B9E4-A446-FF7E-5AF3C6A68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3F4D782-E1EB-827F-3083-82E6AC57B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47571DC-A64C-26BE-14FA-CADB19991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6F1277C-0381-192C-3A9C-246A78D6A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8A997C9-F63B-2777-12D6-0CF16A600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9ABCCAF-9526-B373-2CE3-4136DCDD8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6E41564-808F-DE79-FAA2-1112A853C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39717C4-E74E-7A18-3338-428C0222A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BF6E3A4-BDA4-EB01-D377-121FD75E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CC3DB9C-E96B-0FA6-6A28-5C7B7AB57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CE42A57-1FAC-9A66-3172-ECB8AC072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053EEF-438F-4EA5-928B-80648DD41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F1CFE3-B6ED-4582-8CF3-24006C64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8064E74-C3BC-BFB6-8C36-3796FBFF5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6FE5519-07F3-12D5-8A5A-6E7399B29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153670</xdr:colOff>
      <xdr:row>9</xdr:row>
      <xdr:rowOff>80645</xdr:rowOff>
    </xdr:from>
    <xdr:to>
      <xdr:col>14</xdr:col>
      <xdr:colOff>100965</xdr:colOff>
      <xdr:row>23</xdr:row>
      <xdr:rowOff>125095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C926294-5111-0D75-1E45-88661D5C1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15C47F4-BCFC-5F0A-7B7D-F5B390C69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3C33060C-5E82-574E-7B31-C1C2973C1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73E7E28-10C5-39FB-F5B5-585750666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53E31D9-C14B-4762-A43E-DB13C3C71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220980</xdr:colOff>
      <xdr:row>15</xdr:row>
      <xdr:rowOff>74295</xdr:rowOff>
    </xdr:from>
    <xdr:to>
      <xdr:col>27</xdr:col>
      <xdr:colOff>3255645</xdr:colOff>
      <xdr:row>29</xdr:row>
      <xdr:rowOff>127635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47F539-4614-481E-AC7C-EE80D0C3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3BA0F41-6F71-1C37-FB5B-067E1C667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DBC1ADD-5236-091A-2E8B-B14F21884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4243674-409A-2AD1-BAC1-4B4991592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1510B30-63D1-1FEF-2786-3B44F7697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CA0BF08-A4C5-44A1-8BFD-69389E23F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BEAF819-C82A-44D0-863F-B307F3DE1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B9AD612-609A-FFD6-723F-045EA6009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7642137-17F8-3318-6C9B-A9F59DDC9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1DD79C5-019B-E4E7-82D5-344ADF2F0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260FB8C-585D-464A-AB50-A0CC23C43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5C2D66D-6FA4-4F2E-BC6D-C99E0B392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57AAE1F-D157-A041-D928-007BFE46A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4BD8143-ECCB-D6D6-0F94-CEDE478B6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5E52045-2E46-A28E-540A-794BBCE4C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22B087E-5D46-AB8B-02C0-6941DCCF0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B3C20E8-9B6B-FFDE-1948-730BDF2C8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5BCDA2F-E3F3-15C2-D523-175374A9D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2F99D4C-D67F-9B97-A4D9-F7F45E277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C2791A8-3CB2-7FD5-0A28-8A56EBB19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52AD0D8-14BD-4C2F-D49C-EB3EDC6EE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8D09C7D-C8FC-38B6-63FA-0E19CCB7D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20320</xdr:colOff>
      <xdr:row>3</xdr:row>
      <xdr:rowOff>102870</xdr:rowOff>
    </xdr:from>
    <xdr:to>
      <xdr:col>49</xdr:col>
      <xdr:colOff>3161030</xdr:colOff>
      <xdr:row>20</xdr:row>
      <xdr:rowOff>39370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D504852-2E5B-9A72-D470-FB96D10AC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248920</xdr:colOff>
      <xdr:row>3</xdr:row>
      <xdr:rowOff>118110</xdr:rowOff>
    </xdr:from>
    <xdr:to>
      <xdr:col>59</xdr:col>
      <xdr:colOff>3282950</xdr:colOff>
      <xdr:row>20</xdr:row>
      <xdr:rowOff>54610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04952CB7-6849-4939-236E-DDCCE32DB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2245BC1-EA13-9839-B5BC-1C767FC5A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DCCE5E0-DEF5-113D-0885-8942C9B96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FC00A87-D544-1C58-77F3-2F1AB0BA41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BF830D8-68F1-D187-61A4-64137FEBF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>
      <selection activeCell="B30" sqref="B30"/>
    </sheetView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2" t="s">
        <v>1</v>
      </c>
      <c r="B3" s="172"/>
      <c r="C3" s="172"/>
      <c r="D3" s="172"/>
      <c r="E3" s="172"/>
      <c r="F3" s="172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Kabpe4eL3aj4dAF2H3p/xPHKNhmpi/U1s014B0u8s93n6jOZZ27IegERSxOotqR+PESf4Y8oHskJCwsqiQnb1A==" saltValue="tRPVxy4zHUWiM4XdVPYSz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1</v>
      </c>
      <c r="D5" s="14">
        <v>0</v>
      </c>
      <c r="E5" s="23">
        <v>1</v>
      </c>
    </row>
    <row r="6" spans="1:5" x14ac:dyDescent="0.3">
      <c r="A6" s="21" t="s">
        <v>1185</v>
      </c>
      <c r="B6" s="16"/>
      <c r="C6" s="14">
        <v>0</v>
      </c>
      <c r="D6" s="14">
        <v>1</v>
      </c>
      <c r="E6" s="23">
        <v>0</v>
      </c>
    </row>
    <row r="7" spans="1:5" x14ac:dyDescent="0.3">
      <c r="A7" s="21" t="s">
        <v>1186</v>
      </c>
      <c r="B7" s="16"/>
      <c r="C7" s="17"/>
      <c r="D7" s="17"/>
      <c r="E7" s="22"/>
    </row>
    <row r="8" spans="1:5" x14ac:dyDescent="0.3">
      <c r="A8" s="21" t="s">
        <v>1187</v>
      </c>
      <c r="B8" s="16"/>
      <c r="C8" s="14">
        <v>0</v>
      </c>
      <c r="D8" s="14">
        <v>0</v>
      </c>
      <c r="E8" s="23">
        <v>1</v>
      </c>
    </row>
    <row r="9" spans="1:5" x14ac:dyDescent="0.3">
      <c r="A9" s="21" t="s">
        <v>615</v>
      </c>
      <c r="B9" s="16"/>
      <c r="C9" s="17"/>
      <c r="D9" s="17"/>
      <c r="E9" s="22"/>
    </row>
    <row r="10" spans="1:5" x14ac:dyDescent="0.3">
      <c r="A10" s="21" t="s">
        <v>1188</v>
      </c>
      <c r="B10" s="16"/>
      <c r="C10" s="14">
        <v>0</v>
      </c>
      <c r="D10" s="14">
        <v>0</v>
      </c>
      <c r="E10" s="23">
        <v>1</v>
      </c>
    </row>
    <row r="11" spans="1:5" x14ac:dyDescent="0.3">
      <c r="A11" s="196" t="s">
        <v>956</v>
      </c>
      <c r="B11" s="197"/>
      <c r="C11" s="30">
        <v>1</v>
      </c>
      <c r="D11" s="30">
        <v>1</v>
      </c>
      <c r="E11" s="30">
        <v>3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/>
    </row>
    <row r="15" spans="1:5" x14ac:dyDescent="0.3">
      <c r="A15" s="21" t="s">
        <v>1191</v>
      </c>
      <c r="B15" s="16"/>
      <c r="C15" s="22"/>
    </row>
    <row r="16" spans="1:5" x14ac:dyDescent="0.3">
      <c r="A16" s="21" t="s">
        <v>1192</v>
      </c>
      <c r="B16" s="16"/>
      <c r="C16" s="22"/>
    </row>
    <row r="17" spans="1:3" x14ac:dyDescent="0.3">
      <c r="A17" s="196" t="s">
        <v>956</v>
      </c>
      <c r="B17" s="197"/>
      <c r="C17" s="44"/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4</v>
      </c>
    </row>
    <row r="22" spans="1:3" x14ac:dyDescent="0.3">
      <c r="A22" s="21" t="s">
        <v>1185</v>
      </c>
      <c r="B22" s="16"/>
      <c r="C22" s="23">
        <v>2</v>
      </c>
    </row>
    <row r="23" spans="1:3" x14ac:dyDescent="0.3">
      <c r="A23" s="21" t="s">
        <v>1186</v>
      </c>
      <c r="B23" s="16"/>
      <c r="C23" s="23">
        <v>1</v>
      </c>
    </row>
    <row r="24" spans="1:3" x14ac:dyDescent="0.3">
      <c r="A24" s="21" t="s">
        <v>1187</v>
      </c>
      <c r="B24" s="16"/>
      <c r="C24" s="23">
        <v>1</v>
      </c>
    </row>
    <row r="25" spans="1:3" x14ac:dyDescent="0.3">
      <c r="A25" s="21" t="s">
        <v>615</v>
      </c>
      <c r="B25" s="16"/>
      <c r="C25" s="23">
        <v>6</v>
      </c>
    </row>
    <row r="26" spans="1:3" x14ac:dyDescent="0.3">
      <c r="A26" s="21" t="s">
        <v>1188</v>
      </c>
      <c r="B26" s="16"/>
      <c r="C26" s="23">
        <v>1</v>
      </c>
    </row>
    <row r="27" spans="1:3" x14ac:dyDescent="0.3">
      <c r="A27" s="196" t="s">
        <v>956</v>
      </c>
      <c r="B27" s="197"/>
      <c r="C27" s="30">
        <v>15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/>
    </row>
    <row r="32" spans="1:3" x14ac:dyDescent="0.3">
      <c r="A32" s="21" t="s">
        <v>1029</v>
      </c>
      <c r="B32" s="16"/>
      <c r="C32" s="22"/>
    </row>
    <row r="33" spans="1:3" x14ac:dyDescent="0.3">
      <c r="A33" s="21" t="s">
        <v>1194</v>
      </c>
      <c r="B33" s="16"/>
      <c r="C33" s="23">
        <v>9</v>
      </c>
    </row>
    <row r="34" spans="1:3" x14ac:dyDescent="0.3">
      <c r="A34" s="21" t="s">
        <v>1127</v>
      </c>
      <c r="B34" s="16"/>
      <c r="C34" s="22"/>
    </row>
    <row r="35" spans="1:3" x14ac:dyDescent="0.3">
      <c r="A35" s="21" t="s">
        <v>1195</v>
      </c>
      <c r="B35" s="16"/>
      <c r="C35" s="22"/>
    </row>
    <row r="36" spans="1:3" x14ac:dyDescent="0.3">
      <c r="A36" s="21" t="s">
        <v>1031</v>
      </c>
      <c r="B36" s="16"/>
      <c r="C36" s="22"/>
    </row>
    <row r="37" spans="1:3" x14ac:dyDescent="0.3">
      <c r="A37" s="21" t="s">
        <v>1032</v>
      </c>
      <c r="B37" s="16"/>
      <c r="C37" s="22"/>
    </row>
    <row r="38" spans="1:3" x14ac:dyDescent="0.3">
      <c r="A38" s="21" t="s">
        <v>1090</v>
      </c>
      <c r="B38" s="16"/>
      <c r="C38" s="22"/>
    </row>
    <row r="39" spans="1:3" x14ac:dyDescent="0.3">
      <c r="A39" s="21" t="s">
        <v>1091</v>
      </c>
      <c r="B39" s="16"/>
      <c r="C39" s="22"/>
    </row>
    <row r="40" spans="1:3" x14ac:dyDescent="0.3">
      <c r="A40" s="196" t="s">
        <v>956</v>
      </c>
      <c r="B40" s="197"/>
      <c r="C40" s="30">
        <v>9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1</v>
      </c>
    </row>
    <row r="45" spans="1:3" x14ac:dyDescent="0.3">
      <c r="A45" s="21" t="s">
        <v>1185</v>
      </c>
      <c r="B45" s="16"/>
      <c r="C45" s="22"/>
    </row>
    <row r="46" spans="1:3" x14ac:dyDescent="0.3">
      <c r="A46" s="21" t="s">
        <v>1186</v>
      </c>
      <c r="B46" s="16"/>
      <c r="C46" s="22"/>
    </row>
    <row r="47" spans="1:3" x14ac:dyDescent="0.3">
      <c r="A47" s="21" t="s">
        <v>1187</v>
      </c>
      <c r="B47" s="16"/>
      <c r="C47" s="22"/>
    </row>
    <row r="48" spans="1:3" x14ac:dyDescent="0.3">
      <c r="A48" s="21" t="s">
        <v>615</v>
      </c>
      <c r="B48" s="16"/>
      <c r="C48" s="22"/>
    </row>
    <row r="49" spans="1:3" x14ac:dyDescent="0.3">
      <c r="A49" s="21" t="s">
        <v>1188</v>
      </c>
      <c r="B49" s="16"/>
      <c r="C49" s="22"/>
    </row>
    <row r="50" spans="1:3" x14ac:dyDescent="0.3">
      <c r="A50" s="196" t="s">
        <v>956</v>
      </c>
      <c r="B50" s="197"/>
      <c r="C50" s="30">
        <v>1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9" t="s">
        <v>1184</v>
      </c>
      <c r="B53" s="13" t="s">
        <v>81</v>
      </c>
      <c r="C53" s="22"/>
    </row>
    <row r="54" spans="1:3" x14ac:dyDescent="0.3">
      <c r="A54" s="181"/>
      <c r="B54" s="13" t="s">
        <v>82</v>
      </c>
      <c r="C54" s="22"/>
    </row>
    <row r="55" spans="1:3" x14ac:dyDescent="0.3">
      <c r="A55" s="179" t="s">
        <v>1185</v>
      </c>
      <c r="B55" s="13" t="s">
        <v>81</v>
      </c>
      <c r="C55" s="23">
        <v>1</v>
      </c>
    </row>
    <row r="56" spans="1:3" x14ac:dyDescent="0.3">
      <c r="A56" s="181"/>
      <c r="B56" s="13" t="s">
        <v>82</v>
      </c>
      <c r="C56" s="22"/>
    </row>
    <row r="57" spans="1:3" x14ac:dyDescent="0.3">
      <c r="A57" s="179" t="s">
        <v>1186</v>
      </c>
      <c r="B57" s="13" t="s">
        <v>81</v>
      </c>
      <c r="C57" s="22"/>
    </row>
    <row r="58" spans="1:3" x14ac:dyDescent="0.3">
      <c r="A58" s="181"/>
      <c r="B58" s="13" t="s">
        <v>82</v>
      </c>
      <c r="C58" s="22"/>
    </row>
    <row r="59" spans="1:3" x14ac:dyDescent="0.3">
      <c r="A59" s="179" t="s">
        <v>1187</v>
      </c>
      <c r="B59" s="13" t="s">
        <v>81</v>
      </c>
      <c r="C59" s="22"/>
    </row>
    <row r="60" spans="1:3" x14ac:dyDescent="0.3">
      <c r="A60" s="181"/>
      <c r="B60" s="13" t="s">
        <v>82</v>
      </c>
      <c r="C60" s="23">
        <v>1</v>
      </c>
    </row>
    <row r="61" spans="1:3" x14ac:dyDescent="0.3">
      <c r="A61" s="179" t="s">
        <v>615</v>
      </c>
      <c r="B61" s="13" t="s">
        <v>81</v>
      </c>
      <c r="C61" s="22"/>
    </row>
    <row r="62" spans="1:3" x14ac:dyDescent="0.3">
      <c r="A62" s="181"/>
      <c r="B62" s="13" t="s">
        <v>82</v>
      </c>
      <c r="C62" s="22"/>
    </row>
    <row r="63" spans="1:3" x14ac:dyDescent="0.3">
      <c r="A63" s="179" t="s">
        <v>1188</v>
      </c>
      <c r="B63" s="13" t="s">
        <v>81</v>
      </c>
      <c r="C63" s="23">
        <v>1</v>
      </c>
    </row>
    <row r="64" spans="1:3" x14ac:dyDescent="0.3">
      <c r="A64" s="181"/>
      <c r="B64" s="13" t="s">
        <v>82</v>
      </c>
      <c r="C64" s="22"/>
    </row>
    <row r="65" spans="1:3" x14ac:dyDescent="0.3">
      <c r="A65" s="196" t="s">
        <v>956</v>
      </c>
      <c r="B65" s="197"/>
      <c r="C65" s="30">
        <v>3</v>
      </c>
    </row>
    <row r="66" spans="1:3" x14ac:dyDescent="0.3">
      <c r="A66" s="6"/>
    </row>
  </sheetData>
  <sheetProtection algorithmName="SHA-512" hashValue="c4/Gnrjc8vU4x+18pl9jQ339abaJo1klIVQjf581wnIq3fA+HIHMtVMPGKa2l2ax34KWalOo8XKoMq2l3ekR8g==" saltValue="ZXLgIDl8atP7Y+NiJTauX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8" t="s">
        <v>1202</v>
      </c>
      <c r="B5" s="36" t="s">
        <v>1203</v>
      </c>
      <c r="C5" s="17"/>
      <c r="D5" s="17"/>
      <c r="E5" s="17"/>
      <c r="F5" s="22"/>
    </row>
    <row r="6" spans="1:6" x14ac:dyDescent="0.3">
      <c r="A6" s="190"/>
      <c r="B6" s="36" t="s">
        <v>1204</v>
      </c>
      <c r="C6" s="17"/>
      <c r="D6" s="17"/>
      <c r="E6" s="17"/>
      <c r="F6" s="22"/>
    </row>
    <row r="7" spans="1:6" x14ac:dyDescent="0.3">
      <c r="A7" s="35" t="s">
        <v>1205</v>
      </c>
      <c r="B7" s="36" t="s">
        <v>1206</v>
      </c>
      <c r="C7" s="17"/>
      <c r="D7" s="17"/>
      <c r="E7" s="17"/>
      <c r="F7" s="22"/>
    </row>
    <row r="8" spans="1:6" ht="20.399999999999999" x14ac:dyDescent="0.3">
      <c r="A8" s="188" t="s">
        <v>1207</v>
      </c>
      <c r="B8" s="36" t="s">
        <v>1208</v>
      </c>
      <c r="C8" s="42">
        <v>0</v>
      </c>
      <c r="D8" s="42">
        <v>1</v>
      </c>
      <c r="E8" s="42">
        <v>1</v>
      </c>
      <c r="F8" s="37">
        <v>0</v>
      </c>
    </row>
    <row r="9" spans="1:6" x14ac:dyDescent="0.3">
      <c r="A9" s="189"/>
      <c r="B9" s="36" t="s">
        <v>1209</v>
      </c>
      <c r="C9" s="17"/>
      <c r="D9" s="17"/>
      <c r="E9" s="17"/>
      <c r="F9" s="22"/>
    </row>
    <row r="10" spans="1:6" x14ac:dyDescent="0.3">
      <c r="A10" s="190"/>
      <c r="B10" s="36" t="s">
        <v>1210</v>
      </c>
      <c r="C10" s="42">
        <v>10</v>
      </c>
      <c r="D10" s="42">
        <v>0</v>
      </c>
      <c r="E10" s="42">
        <v>0</v>
      </c>
      <c r="F10" s="37">
        <v>0</v>
      </c>
    </row>
    <row r="11" spans="1:6" ht="20.399999999999999" x14ac:dyDescent="0.3">
      <c r="A11" s="188" t="s">
        <v>1211</v>
      </c>
      <c r="B11" s="36" t="s">
        <v>1212</v>
      </c>
      <c r="C11" s="42">
        <v>1</v>
      </c>
      <c r="D11" s="42">
        <v>0</v>
      </c>
      <c r="E11" s="42">
        <v>0</v>
      </c>
      <c r="F11" s="37">
        <v>0</v>
      </c>
    </row>
    <row r="12" spans="1:6" x14ac:dyDescent="0.3">
      <c r="A12" s="189"/>
      <c r="B12" s="36" t="s">
        <v>1213</v>
      </c>
      <c r="C12" s="17"/>
      <c r="D12" s="17"/>
      <c r="E12" s="17"/>
      <c r="F12" s="22"/>
    </row>
    <row r="13" spans="1:6" ht="20.399999999999999" x14ac:dyDescent="0.3">
      <c r="A13" s="190"/>
      <c r="B13" s="36" t="s">
        <v>1214</v>
      </c>
      <c r="C13" s="17"/>
      <c r="D13" s="17"/>
      <c r="E13" s="17"/>
      <c r="F13" s="22"/>
    </row>
    <row r="14" spans="1:6" ht="20.399999999999999" x14ac:dyDescent="0.3">
      <c r="A14" s="35" t="s">
        <v>1215</v>
      </c>
      <c r="B14" s="36" t="s">
        <v>1216</v>
      </c>
      <c r="C14" s="42">
        <v>1</v>
      </c>
      <c r="D14" s="42">
        <v>0</v>
      </c>
      <c r="E14" s="42">
        <v>0</v>
      </c>
      <c r="F14" s="37">
        <v>0</v>
      </c>
    </row>
    <row r="15" spans="1:6" x14ac:dyDescent="0.3">
      <c r="A15" s="188" t="s">
        <v>1217</v>
      </c>
      <c r="B15" s="36" t="s">
        <v>1218</v>
      </c>
      <c r="C15" s="42">
        <v>94</v>
      </c>
      <c r="D15" s="42">
        <v>29</v>
      </c>
      <c r="E15" s="42">
        <v>5</v>
      </c>
      <c r="F15" s="37">
        <v>0</v>
      </c>
    </row>
    <row r="16" spans="1:6" x14ac:dyDescent="0.3">
      <c r="A16" s="189"/>
      <c r="B16" s="36" t="s">
        <v>1219</v>
      </c>
      <c r="C16" s="17"/>
      <c r="D16" s="17"/>
      <c r="E16" s="17"/>
      <c r="F16" s="22"/>
    </row>
    <row r="17" spans="1:6" x14ac:dyDescent="0.3">
      <c r="A17" s="189"/>
      <c r="B17" s="36" t="s">
        <v>1220</v>
      </c>
      <c r="C17" s="17"/>
      <c r="D17" s="17"/>
      <c r="E17" s="17"/>
      <c r="F17" s="22"/>
    </row>
    <row r="18" spans="1:6" x14ac:dyDescent="0.3">
      <c r="A18" s="189"/>
      <c r="B18" s="36" t="s">
        <v>1221</v>
      </c>
      <c r="C18" s="17"/>
      <c r="D18" s="17"/>
      <c r="E18" s="17"/>
      <c r="F18" s="22"/>
    </row>
    <row r="19" spans="1:6" ht="20.399999999999999" x14ac:dyDescent="0.3">
      <c r="A19" s="190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6" t="s">
        <v>956</v>
      </c>
      <c r="B22" s="187"/>
      <c r="C22" s="43">
        <v>106</v>
      </c>
      <c r="D22" s="43">
        <v>30</v>
      </c>
      <c r="E22" s="43">
        <v>6</v>
      </c>
      <c r="F22" s="43">
        <v>0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0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6" t="s">
        <v>956</v>
      </c>
      <c r="B28" s="187"/>
      <c r="C28" s="43">
        <v>0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4</v>
      </c>
    </row>
    <row r="33" spans="1:3" x14ac:dyDescent="0.3">
      <c r="A33" s="40" t="s">
        <v>1229</v>
      </c>
      <c r="B33" s="16"/>
      <c r="C33" s="37">
        <v>2</v>
      </c>
    </row>
    <row r="34" spans="1:3" x14ac:dyDescent="0.3">
      <c r="A34" s="40" t="s">
        <v>82</v>
      </c>
      <c r="B34" s="16"/>
      <c r="C34" s="37">
        <v>2</v>
      </c>
    </row>
    <row r="35" spans="1:3" x14ac:dyDescent="0.3">
      <c r="A35" s="186" t="s">
        <v>956</v>
      </c>
      <c r="B35" s="187"/>
      <c r="C35" s="43">
        <v>8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44</v>
      </c>
    </row>
    <row r="40" spans="1:3" x14ac:dyDescent="0.3">
      <c r="A40" s="40" t="s">
        <v>1232</v>
      </c>
      <c r="B40" s="16"/>
      <c r="C40" s="37">
        <v>7</v>
      </c>
    </row>
    <row r="41" spans="1:3" x14ac:dyDescent="0.3">
      <c r="A41" s="186" t="s">
        <v>956</v>
      </c>
      <c r="B41" s="187"/>
      <c r="C41" s="43">
        <v>51</v>
      </c>
    </row>
    <row r="42" spans="1:3" x14ac:dyDescent="0.3">
      <c r="A42" s="6"/>
    </row>
  </sheetData>
  <sheetProtection algorithmName="SHA-512" hashValue="rvM7iguFBpJH27zHGWI2y4Fq2/SCu9HWrAB6g+Px5uPUAprOvUApuPQ2Yi0EBxWsx701mPTnaimuxdysLo337g==" saltValue="JjYc4zTKFcrdhDlfgtY1d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1235</v>
      </c>
      <c r="B5" s="13" t="s">
        <v>1236</v>
      </c>
      <c r="C5" s="14">
        <v>274</v>
      </c>
      <c r="D5" s="14">
        <v>270</v>
      </c>
      <c r="E5" s="15">
        <v>1.48148148148148E-2</v>
      </c>
    </row>
    <row r="6" spans="1:5" x14ac:dyDescent="0.3">
      <c r="A6" s="174"/>
      <c r="B6" s="13" t="s">
        <v>1237</v>
      </c>
      <c r="C6" s="14">
        <v>33</v>
      </c>
      <c r="D6" s="14">
        <v>18</v>
      </c>
      <c r="E6" s="15">
        <v>0.83333333333333304</v>
      </c>
    </row>
    <row r="7" spans="1:5" x14ac:dyDescent="0.3">
      <c r="A7" s="175"/>
      <c r="B7" s="13" t="s">
        <v>1238</v>
      </c>
      <c r="C7" s="14">
        <v>43</v>
      </c>
      <c r="D7" s="14">
        <v>54</v>
      </c>
      <c r="E7" s="15">
        <v>-0.203703703703704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3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3">
      <c r="A12" s="174"/>
      <c r="B12" s="13" t="s">
        <v>1242</v>
      </c>
      <c r="C12" s="14">
        <v>13</v>
      </c>
      <c r="D12" s="14">
        <v>6</v>
      </c>
      <c r="E12" s="15">
        <v>1.1666666666666701</v>
      </c>
    </row>
    <row r="13" spans="1:5" x14ac:dyDescent="0.3">
      <c r="A13" s="174"/>
      <c r="B13" s="13" t="s">
        <v>1243</v>
      </c>
      <c r="C13" s="14">
        <v>26</v>
      </c>
      <c r="D13" s="14">
        <v>43</v>
      </c>
      <c r="E13" s="15">
        <v>-0.39534883720930197</v>
      </c>
    </row>
    <row r="14" spans="1:5" x14ac:dyDescent="0.3">
      <c r="A14" s="174"/>
      <c r="B14" s="13" t="s">
        <v>1244</v>
      </c>
      <c r="C14" s="14">
        <v>38</v>
      </c>
      <c r="D14" s="14">
        <v>29</v>
      </c>
      <c r="E14" s="15">
        <v>0.31034482758620702</v>
      </c>
    </row>
    <row r="15" spans="1:5" x14ac:dyDescent="0.3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3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3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3">
      <c r="A31" s="174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5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dBw04sTXltHtWOndRN5qD7AF+nSL0YSavKPS/txSWpsUkXbWsiPL6+zCJbAm5iJCtgnRzRQhglVxtEk8HoqN6Q==" saltValue="ncNszImWSveRGweZS8YGD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4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4"/>
      <c r="B7" s="13" t="s">
        <v>1266</v>
      </c>
      <c r="C7" s="14">
        <v>0</v>
      </c>
      <c r="D7" s="14">
        <v>0</v>
      </c>
      <c r="E7" s="15">
        <v>0</v>
      </c>
    </row>
    <row r="8" spans="1:5" x14ac:dyDescent="0.3">
      <c r="A8" s="174"/>
      <c r="B8" s="13" t="s">
        <v>1267</v>
      </c>
      <c r="C8" s="14">
        <v>0</v>
      </c>
      <c r="D8" s="14">
        <v>0</v>
      </c>
      <c r="E8" s="15">
        <v>0</v>
      </c>
    </row>
    <row r="9" spans="1:5" x14ac:dyDescent="0.3">
      <c r="A9" s="174"/>
      <c r="B9" s="13" t="s">
        <v>1268</v>
      </c>
      <c r="C9" s="14">
        <v>0</v>
      </c>
      <c r="D9" s="14">
        <v>0</v>
      </c>
      <c r="E9" s="15">
        <v>0</v>
      </c>
    </row>
    <row r="10" spans="1:5" x14ac:dyDescent="0.3">
      <c r="A10" s="174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4"/>
      <c r="B11" s="13" t="s">
        <v>1270</v>
      </c>
      <c r="C11" s="14">
        <v>0</v>
      </c>
      <c r="D11" s="14">
        <v>0</v>
      </c>
      <c r="E11" s="15">
        <v>0</v>
      </c>
    </row>
    <row r="12" spans="1:5" x14ac:dyDescent="0.3">
      <c r="A12" s="174"/>
      <c r="B12" s="13" t="s">
        <v>1271</v>
      </c>
      <c r="C12" s="14">
        <v>0</v>
      </c>
      <c r="D12" s="14">
        <v>0</v>
      </c>
      <c r="E12" s="15">
        <v>0</v>
      </c>
    </row>
    <row r="13" spans="1:5" x14ac:dyDescent="0.3">
      <c r="A13" s="174"/>
      <c r="B13" s="13" t="s">
        <v>1272</v>
      </c>
      <c r="C13" s="14">
        <v>1</v>
      </c>
      <c r="D13" s="14">
        <v>0</v>
      </c>
      <c r="E13" s="15">
        <v>1</v>
      </c>
    </row>
    <row r="14" spans="1:5" x14ac:dyDescent="0.3">
      <c r="A14" s="174"/>
      <c r="B14" s="13" t="s">
        <v>1273</v>
      </c>
      <c r="C14" s="14">
        <v>0</v>
      </c>
      <c r="D14" s="14">
        <v>0</v>
      </c>
      <c r="E14" s="15">
        <v>0</v>
      </c>
    </row>
    <row r="15" spans="1:5" x14ac:dyDescent="0.3">
      <c r="A15" s="174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5"/>
      <c r="B16" s="13" t="s">
        <v>111</v>
      </c>
      <c r="C16" s="14">
        <v>1</v>
      </c>
      <c r="D16" s="14">
        <v>0</v>
      </c>
      <c r="E16" s="15">
        <v>1</v>
      </c>
    </row>
    <row r="17" spans="1:1" x14ac:dyDescent="0.3">
      <c r="A17" s="6"/>
    </row>
  </sheetData>
  <sheetProtection algorithmName="SHA-512" hashValue="fTauNoOlNNiwlLa1axK2jfHY9HnfAne7WIp4VxLtwZp407TPJpZSjiI/GYG8SY2WyvwCt4ChYm9xyKqc+loayA==" saltValue="xgLri1QzjvwQL9HqeJk14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0</v>
      </c>
      <c r="D5" s="42">
        <v>0</v>
      </c>
      <c r="E5" s="49">
        <v>0</v>
      </c>
    </row>
    <row r="6" spans="1:5" x14ac:dyDescent="0.3">
      <c r="A6" s="35" t="s">
        <v>1279</v>
      </c>
      <c r="B6" s="41" t="s">
        <v>1280</v>
      </c>
      <c r="C6" s="42">
        <v>54</v>
      </c>
      <c r="D6" s="42">
        <v>49</v>
      </c>
      <c r="E6" s="49">
        <v>0.102040816326531</v>
      </c>
    </row>
    <row r="7" spans="1:5" ht="20.399999999999999" x14ac:dyDescent="0.3">
      <c r="A7" s="35" t="s">
        <v>1281</v>
      </c>
      <c r="B7" s="41" t="s">
        <v>1282</v>
      </c>
      <c r="C7" s="42">
        <v>112</v>
      </c>
      <c r="D7" s="42">
        <v>2</v>
      </c>
      <c r="E7" s="49">
        <v>55</v>
      </c>
    </row>
    <row r="8" spans="1:5" ht="20.399999999999999" x14ac:dyDescent="0.3">
      <c r="A8" s="35" t="s">
        <v>1283</v>
      </c>
      <c r="B8" s="41" t="s">
        <v>1284</v>
      </c>
      <c r="C8" s="42">
        <v>3</v>
      </c>
      <c r="D8" s="42">
        <v>32</v>
      </c>
      <c r="E8" s="49">
        <v>-0.90625</v>
      </c>
    </row>
    <row r="9" spans="1:5" ht="20.399999999999999" x14ac:dyDescent="0.3">
      <c r="A9" s="35" t="s">
        <v>1285</v>
      </c>
      <c r="B9" s="41" t="s">
        <v>1286</v>
      </c>
      <c r="C9" s="42">
        <v>4</v>
      </c>
      <c r="D9" s="42">
        <v>0</v>
      </c>
      <c r="E9" s="49">
        <v>0</v>
      </c>
    </row>
    <row r="10" spans="1:5" ht="20.399999999999999" x14ac:dyDescent="0.3">
      <c r="A10" s="35" t="s">
        <v>1287</v>
      </c>
      <c r="B10" s="41" t="s">
        <v>1288</v>
      </c>
      <c r="C10" s="42">
        <v>0</v>
      </c>
      <c r="D10" s="42">
        <v>4</v>
      </c>
      <c r="E10" s="49">
        <v>-1</v>
      </c>
    </row>
    <row r="11" spans="1:5" ht="20.399999999999999" x14ac:dyDescent="0.3">
      <c r="A11" s="35" t="s">
        <v>1289</v>
      </c>
      <c r="B11" s="16"/>
      <c r="C11" s="42">
        <v>10</v>
      </c>
      <c r="D11" s="42">
        <v>9</v>
      </c>
      <c r="E11" s="49">
        <v>0.11111111111111099</v>
      </c>
    </row>
    <row r="12" spans="1:5" x14ac:dyDescent="0.3">
      <c r="A12" s="35" t="s">
        <v>1290</v>
      </c>
      <c r="B12" s="16"/>
      <c r="C12" s="42">
        <v>116</v>
      </c>
      <c r="D12" s="42">
        <v>106</v>
      </c>
      <c r="E12" s="49">
        <v>9.4339622641509399E-2</v>
      </c>
    </row>
    <row r="13" spans="1:5" x14ac:dyDescent="0.3">
      <c r="A13" s="188" t="s">
        <v>1291</v>
      </c>
      <c r="B13" s="41" t="s">
        <v>1292</v>
      </c>
      <c r="C13" s="42">
        <v>38</v>
      </c>
      <c r="D13" s="42">
        <v>24</v>
      </c>
      <c r="E13" s="49">
        <v>0.58333333333333304</v>
      </c>
    </row>
    <row r="14" spans="1:5" x14ac:dyDescent="0.3">
      <c r="A14" s="190"/>
      <c r="B14" s="41" t="s">
        <v>1293</v>
      </c>
      <c r="C14" s="42">
        <v>38</v>
      </c>
      <c r="D14" s="42">
        <v>24</v>
      </c>
      <c r="E14" s="49">
        <v>0.58333333333333304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1" t="s">
        <v>1295</v>
      </c>
      <c r="B17" s="41" t="s">
        <v>1296</v>
      </c>
      <c r="C17" s="17"/>
      <c r="D17" s="17"/>
      <c r="E17" s="22"/>
    </row>
    <row r="18" spans="1:5" x14ac:dyDescent="0.3">
      <c r="A18" s="192"/>
      <c r="B18" s="41" t="s">
        <v>1297</v>
      </c>
      <c r="C18" s="42">
        <v>53</v>
      </c>
      <c r="D18" s="42">
        <v>65</v>
      </c>
      <c r="E18" s="37">
        <v>21</v>
      </c>
    </row>
    <row r="19" spans="1:5" x14ac:dyDescent="0.3">
      <c r="A19" s="192"/>
      <c r="B19" s="41" t="s">
        <v>1298</v>
      </c>
      <c r="C19" s="17"/>
      <c r="D19" s="17"/>
      <c r="E19" s="22"/>
    </row>
    <row r="20" spans="1:5" x14ac:dyDescent="0.3">
      <c r="A20" s="192"/>
      <c r="B20" s="41" t="s">
        <v>1299</v>
      </c>
      <c r="C20" s="17"/>
      <c r="D20" s="17"/>
      <c r="E20" s="22"/>
    </row>
    <row r="21" spans="1:5" x14ac:dyDescent="0.3">
      <c r="A21" s="192"/>
      <c r="B21" s="41" t="s">
        <v>1300</v>
      </c>
      <c r="C21" s="42">
        <v>0</v>
      </c>
      <c r="D21" s="42">
        <v>1</v>
      </c>
      <c r="E21" s="37">
        <v>0</v>
      </c>
    </row>
    <row r="22" spans="1:5" x14ac:dyDescent="0.3">
      <c r="A22" s="192"/>
      <c r="B22" s="41" t="s">
        <v>980</v>
      </c>
      <c r="C22" s="42">
        <v>78</v>
      </c>
      <c r="D22" s="42">
        <v>73</v>
      </c>
      <c r="E22" s="37">
        <v>0</v>
      </c>
    </row>
    <row r="23" spans="1:5" x14ac:dyDescent="0.3">
      <c r="A23" s="192"/>
      <c r="B23" s="41" t="s">
        <v>1301</v>
      </c>
      <c r="C23" s="17"/>
      <c r="D23" s="17"/>
      <c r="E23" s="22"/>
    </row>
    <row r="24" spans="1:5" x14ac:dyDescent="0.3">
      <c r="A24" s="192"/>
      <c r="B24" s="41" t="s">
        <v>1302</v>
      </c>
      <c r="C24" s="17"/>
      <c r="D24" s="17"/>
      <c r="E24" s="22"/>
    </row>
    <row r="25" spans="1:5" x14ac:dyDescent="0.3">
      <c r="A25" s="192"/>
      <c r="B25" s="41" t="s">
        <v>1303</v>
      </c>
      <c r="C25" s="42">
        <v>0</v>
      </c>
      <c r="D25" s="42">
        <v>1</v>
      </c>
      <c r="E25" s="37">
        <v>0</v>
      </c>
    </row>
    <row r="26" spans="1:5" x14ac:dyDescent="0.3">
      <c r="A26" s="192"/>
      <c r="B26" s="41" t="s">
        <v>1304</v>
      </c>
      <c r="C26" s="42">
        <v>1</v>
      </c>
      <c r="D26" s="42">
        <v>1</v>
      </c>
      <c r="E26" s="37">
        <v>0</v>
      </c>
    </row>
    <row r="27" spans="1:5" x14ac:dyDescent="0.3">
      <c r="A27" s="192"/>
      <c r="B27" s="41" t="s">
        <v>1305</v>
      </c>
      <c r="C27" s="42">
        <v>10</v>
      </c>
      <c r="D27" s="42">
        <v>4</v>
      </c>
      <c r="E27" s="37">
        <v>4</v>
      </c>
    </row>
    <row r="28" spans="1:5" x14ac:dyDescent="0.3">
      <c r="A28" s="192"/>
      <c r="B28" s="41" t="s">
        <v>1306</v>
      </c>
      <c r="C28" s="42">
        <v>212</v>
      </c>
      <c r="D28" s="42">
        <v>217</v>
      </c>
      <c r="E28" s="37">
        <v>69</v>
      </c>
    </row>
    <row r="29" spans="1:5" x14ac:dyDescent="0.3">
      <c r="A29" s="192"/>
      <c r="B29" s="41" t="s">
        <v>1307</v>
      </c>
      <c r="C29" s="42">
        <v>67</v>
      </c>
      <c r="D29" s="42">
        <v>33</v>
      </c>
      <c r="E29" s="37">
        <v>2</v>
      </c>
    </row>
    <row r="30" spans="1:5" x14ac:dyDescent="0.3">
      <c r="A30" s="193"/>
      <c r="B30" s="41" t="s">
        <v>1308</v>
      </c>
      <c r="C30" s="17"/>
      <c r="D30" s="17"/>
      <c r="E30" s="22"/>
    </row>
    <row r="31" spans="1:5" x14ac:dyDescent="0.3">
      <c r="A31" s="6"/>
    </row>
  </sheetData>
  <sheetProtection algorithmName="SHA-512" hashValue="HQKLMgTfvXQqHHTAMi8q7qZBu8zC/Zb9msfhO86rHa3z0Th3GG4oQdcXpPj4W5HV+nTRvbT9CkkJ5+tT8UdnhA==" saltValue="k5JBzMwYuKc75sHVgLZ9g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6F65-FA7C-4B9E-9E7C-50E90A00B2B8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200" t="s">
        <v>1431</v>
      </c>
      <c r="D1" s="200"/>
      <c r="E1" s="200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1432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3"/>
    </row>
    <row r="3" spans="1:93" s="102" customFormat="1" ht="10.199999999999999" x14ac:dyDescent="0.3">
      <c r="Z3" s="198" t="s">
        <v>1433</v>
      </c>
      <c r="AA3" s="198"/>
      <c r="AB3" s="198"/>
      <c r="AC3" s="198"/>
      <c r="AH3" s="198" t="s">
        <v>1434</v>
      </c>
      <c r="AI3" s="198"/>
      <c r="AJ3" s="198"/>
      <c r="AK3" s="198"/>
      <c r="AV3" s="199" t="s">
        <v>1059</v>
      </c>
      <c r="AW3" s="199"/>
      <c r="AX3" s="199"/>
      <c r="AY3" s="199"/>
      <c r="AZ3" s="199"/>
      <c r="BA3" s="199"/>
      <c r="CL3" s="103"/>
    </row>
    <row r="4" spans="1:93" s="104" customFormat="1" ht="21.75" customHeight="1" x14ac:dyDescent="0.3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1435</v>
      </c>
      <c r="R4" s="198"/>
      <c r="S4" s="198"/>
      <c r="T4" s="198"/>
      <c r="U4" s="198"/>
      <c r="V4" s="198"/>
      <c r="AP4" s="198" t="s">
        <v>1436</v>
      </c>
      <c r="AQ4" s="198"/>
      <c r="AR4" s="198"/>
      <c r="BE4" s="198" t="s">
        <v>1059</v>
      </c>
      <c r="BF4" s="198"/>
      <c r="BG4" s="198"/>
      <c r="BK4" s="202" t="s">
        <v>1437</v>
      </c>
      <c r="BL4" s="201" t="s">
        <v>1438</v>
      </c>
      <c r="BM4" s="201" t="s">
        <v>1439</v>
      </c>
      <c r="BN4" s="201" t="s">
        <v>174</v>
      </c>
      <c r="BO4" s="201" t="s">
        <v>1440</v>
      </c>
      <c r="BP4" s="201" t="s">
        <v>1441</v>
      </c>
      <c r="BQ4" s="201" t="s">
        <v>1442</v>
      </c>
      <c r="BR4" s="201" t="s">
        <v>209</v>
      </c>
      <c r="BS4" s="203" t="s">
        <v>1443</v>
      </c>
      <c r="BT4" s="203" t="s">
        <v>1444</v>
      </c>
      <c r="BU4" s="203" t="s">
        <v>289</v>
      </c>
      <c r="BV4" s="204"/>
      <c r="BY4" s="205" t="s">
        <v>168</v>
      </c>
      <c r="BZ4" s="205"/>
      <c r="CA4" s="205"/>
      <c r="CF4" s="198" t="s">
        <v>1445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202" t="s">
        <v>1448</v>
      </c>
      <c r="AW5" s="201" t="s">
        <v>1449</v>
      </c>
      <c r="AX5" s="201" t="s">
        <v>1450</v>
      </c>
      <c r="AY5" s="201" t="s">
        <v>109</v>
      </c>
      <c r="AZ5" s="201" t="s">
        <v>110</v>
      </c>
      <c r="BA5" s="203" t="s">
        <v>111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4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2"/>
      <c r="AW6" s="201"/>
      <c r="AX6" s="201"/>
      <c r="AY6" s="201"/>
      <c r="AZ6" s="201"/>
      <c r="BA6" s="203"/>
      <c r="BE6" s="113" t="s">
        <v>113</v>
      </c>
      <c r="BF6" s="112" t="s">
        <v>114</v>
      </c>
      <c r="BG6" s="114" t="s">
        <v>1463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4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6215</v>
      </c>
      <c r="D7" s="121">
        <f>SUM(DatosGenerales!C15:C19)</f>
        <v>1007</v>
      </c>
      <c r="E7" s="120">
        <f>SUM(DatosGenerales!C12:C14)</f>
        <v>5411</v>
      </c>
      <c r="I7" s="122">
        <f>DatosGenerales!C31</f>
        <v>588</v>
      </c>
      <c r="J7" s="121">
        <f>DatosGenerales!C32</f>
        <v>28</v>
      </c>
      <c r="K7" s="120">
        <f>SUM(DatosGenerales!C33:C34)</f>
        <v>23</v>
      </c>
      <c r="L7" s="121">
        <f>DatosGenerales!C36</f>
        <v>394</v>
      </c>
      <c r="M7" s="120">
        <f>DatosGenerales!C95</f>
        <v>288</v>
      </c>
      <c r="N7" s="123">
        <f>L7-M7</f>
        <v>106</v>
      </c>
      <c r="O7" s="123"/>
      <c r="Q7" s="122">
        <f>DatosGenerales!C36</f>
        <v>394</v>
      </c>
      <c r="R7" s="121">
        <f>DatosGenerales!C49</f>
        <v>543</v>
      </c>
      <c r="S7" s="121">
        <f>DatosGenerales!C50</f>
        <v>23</v>
      </c>
      <c r="T7" s="121">
        <f>DatosGenerales!C62</f>
        <v>11</v>
      </c>
      <c r="U7" s="121">
        <f>DatosGenerales!C78</f>
        <v>1</v>
      </c>
      <c r="V7" s="124">
        <f>SUM(Q7:U7)</f>
        <v>972</v>
      </c>
      <c r="Z7" s="122">
        <f>SUM(DatosGenerales!C106,DatosGenerales!C107,DatosGenerales!C109)</f>
        <v>384</v>
      </c>
      <c r="AA7" s="121">
        <f>SUM(DatosGenerales!C108,DatosGenerales!C110)</f>
        <v>74</v>
      </c>
      <c r="AB7" s="121">
        <f>DatosGenerales!C106</f>
        <v>94</v>
      </c>
      <c r="AC7" s="124">
        <f>DatosGenerales!C107</f>
        <v>207</v>
      </c>
      <c r="AH7" s="122">
        <f>SUM(DatosGenerales!C115,DatosGenerales!C116,DatosGenerales!C118)</f>
        <v>17</v>
      </c>
      <c r="AI7" s="121">
        <f>SUM(DatosGenerales!C117,DatosGenerales!C119)</f>
        <v>2</v>
      </c>
      <c r="AJ7" s="121">
        <f>DatosGenerales!C115</f>
        <v>6</v>
      </c>
      <c r="AK7" s="124">
        <f>DatosGenerales!C116</f>
        <v>9</v>
      </c>
      <c r="AP7" s="122">
        <f>SUM(DatosGenerales!C135:C136)</f>
        <v>26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2</v>
      </c>
      <c r="AW7" s="121">
        <f>DatosGenerales!C146</f>
        <v>33</v>
      </c>
      <c r="AX7" s="121">
        <f>DatosGenerales!C147</f>
        <v>19</v>
      </c>
      <c r="AY7" s="121">
        <f>DatosGenerales!C148</f>
        <v>0</v>
      </c>
      <c r="AZ7" s="121">
        <f>DatosGenerales!C149</f>
        <v>23</v>
      </c>
      <c r="BA7" s="124">
        <f>DatosGenerales!C150</f>
        <v>0</v>
      </c>
      <c r="BE7" s="122">
        <f>DatosGenerales!C151</f>
        <v>35</v>
      </c>
      <c r="BF7" s="121">
        <f>DatosGenerales!C152</f>
        <v>42</v>
      </c>
      <c r="BG7" s="124">
        <f>DatosGenerales!C154</f>
        <v>9</v>
      </c>
      <c r="BK7" s="122">
        <f>SUM(DatosGenerales!C297:C311)</f>
        <v>442</v>
      </c>
      <c r="BL7" s="121">
        <f>SUM(DatosGenerales!C294:C296)</f>
        <v>9</v>
      </c>
      <c r="BM7" s="121">
        <f>SUM(DatosGenerales!C312:C344)</f>
        <v>76</v>
      </c>
      <c r="BN7" s="121">
        <f>SUM(DatosGenerales!C289)</f>
        <v>0</v>
      </c>
      <c r="BO7" s="121">
        <f>SUM(DatosGenerales!C356:C364)</f>
        <v>2</v>
      </c>
      <c r="BP7" s="121">
        <f>SUM(DatosGenerales!C286:C288)</f>
        <v>0</v>
      </c>
      <c r="BQ7" s="121">
        <f>SUM(DatosGenerales!C345:C355)</f>
        <v>3</v>
      </c>
      <c r="BR7" s="121">
        <f>SUM(DatosGenerales!C290:C292)</f>
        <v>35</v>
      </c>
      <c r="BS7" s="124">
        <f>SUM(DatosGenerales!C283:C285)</f>
        <v>256</v>
      </c>
      <c r="BT7" s="124">
        <f>SUM(DatosGenerales!C293)</f>
        <v>0</v>
      </c>
      <c r="BU7" s="124">
        <f>SUM(DatosGenerales!C365:C377)</f>
        <v>4</v>
      </c>
      <c r="BY7" s="122">
        <f>DatosGenerales!C246</f>
        <v>0</v>
      </c>
      <c r="BZ7" s="121">
        <f>DatosGenerales!C247</f>
        <v>0</v>
      </c>
      <c r="CA7" s="124">
        <f>DatosGenerales!C248</f>
        <v>0</v>
      </c>
      <c r="CF7" s="122">
        <f>DatosDiscapacidad!C5</f>
        <v>0</v>
      </c>
      <c r="CG7" s="124">
        <f>DatosDiscapacidad!C11</f>
        <v>10</v>
      </c>
      <c r="CM7" s="122">
        <f>DatosGenerales!C40</f>
        <v>1146</v>
      </c>
      <c r="CN7" s="124">
        <f>DatosGenerales!C41</f>
        <v>428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143</v>
      </c>
      <c r="BL53" s="132">
        <f>SUM(DatosGenerales!C311,DatosGenerales!C300,DatosGenerales!C309)</f>
        <v>134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1</v>
      </c>
      <c r="BL66" s="132">
        <f>SUM(DatosGenerales!C299:C300)</f>
        <v>169</v>
      </c>
      <c r="BM66" s="132">
        <f>SUM(DatosGenerales!C308:C309)</f>
        <v>107</v>
      </c>
      <c r="BN66" s="132"/>
      <c r="BO66" s="119"/>
      <c r="BP66" s="119"/>
      <c r="BQ66" s="119"/>
      <c r="BR66" s="119"/>
      <c r="BS66" s="119"/>
    </row>
  </sheetData>
  <sheetProtection algorithmName="SHA-512" hashValue="PS6EYr/LxDI/BJDa+MGvLxtHW6XbG00cQGhvlCZxQ6Uu4WNF0rmtK8pfarNJ1N5wBoQ4kN2fL0hWHXRYxAVsLg==" saltValue="/GsQMzgF0847++1Wl5n1J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CBD9-7F54-4334-BC23-A5C239C06223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rwCfNRCj9C5BXE9N72QdKM7SbUshmDHar2FSvmly9nV9NvlbHrf+yfAtcW4mP8US1qTB5ZrqnkBVI54v+IqWIg==" saltValue="tHYRGy6VKAGrSAcOMN4tD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E428-D07E-48AD-8AC6-C38137126BA6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7" t="s">
        <v>1492</v>
      </c>
      <c r="D1" s="207"/>
      <c r="E1" s="207"/>
      <c r="F1" s="207"/>
      <c r="G1" s="207"/>
      <c r="H1" s="207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1357</v>
      </c>
      <c r="AQ4" s="198"/>
      <c r="AR4" s="198"/>
      <c r="AS4" s="198"/>
      <c r="AT4" s="198"/>
      <c r="AU4" s="198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8" t="s">
        <v>82</v>
      </c>
      <c r="M6" s="209" t="s">
        <v>1494</v>
      </c>
      <c r="N6" s="209" t="s">
        <v>1495</v>
      </c>
      <c r="O6" s="210" t="s">
        <v>1000</v>
      </c>
      <c r="P6" s="210"/>
      <c r="AC6" s="102"/>
      <c r="AN6" s="102"/>
    </row>
    <row r="7" spans="1:50" s="104" customFormat="1" ht="20.85" customHeight="1" x14ac:dyDescent="0.3">
      <c r="C7" s="206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8"/>
      <c r="M7" s="209"/>
      <c r="N7" s="209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38</v>
      </c>
    </row>
    <row r="8" spans="1:50" s="119" customFormat="1" ht="14.85" customHeight="1" x14ac:dyDescent="0.3">
      <c r="C8" s="206"/>
      <c r="D8" s="121">
        <f>DatosMenores!C56</f>
        <v>170</v>
      </c>
      <c r="E8" s="121">
        <f>DatosMenores!C57</f>
        <v>36</v>
      </c>
      <c r="F8" s="121">
        <f>DatosMenores!C58</f>
        <v>23</v>
      </c>
      <c r="G8" s="121">
        <f>DatosMenores!C59</f>
        <v>111</v>
      </c>
      <c r="H8" s="120">
        <f>DatosMenores!C60</f>
        <v>0</v>
      </c>
      <c r="I8" s="100"/>
      <c r="L8" s="120">
        <f>DatosMenores!C48</f>
        <v>10</v>
      </c>
      <c r="M8" s="121">
        <f>DatosMenores!C49</f>
        <v>26</v>
      </c>
      <c r="N8" s="121">
        <f>DatosMenores!C50</f>
        <v>13</v>
      </c>
      <c r="O8" s="121">
        <f>DatosMenores!C51</f>
        <v>0</v>
      </c>
      <c r="P8" s="120">
        <f>DatosMenores!C52</f>
        <v>0</v>
      </c>
      <c r="S8" s="120">
        <f>DatosMenores!C28</f>
        <v>0</v>
      </c>
      <c r="T8" s="121">
        <f>SUM(DatosMenores!C29:C32)</f>
        <v>2</v>
      </c>
      <c r="U8" s="121">
        <f>DatosMenores!C33</f>
        <v>0</v>
      </c>
      <c r="V8" s="121">
        <f>DatosMenores!C34</f>
        <v>5</v>
      </c>
      <c r="W8" s="121">
        <f>DatosMenores!C35</f>
        <v>14</v>
      </c>
      <c r="X8" s="121">
        <f>DatosMenores!C36</f>
        <v>1</v>
      </c>
      <c r="Y8" s="121">
        <f>DatosMenores!C38</f>
        <v>0</v>
      </c>
      <c r="Z8" s="121">
        <f>DatosMenores!C37</f>
        <v>3</v>
      </c>
      <c r="AA8" s="120">
        <f>DatosMenores!C39</f>
        <v>26</v>
      </c>
      <c r="AC8" s="102"/>
      <c r="AE8" s="122">
        <f>DatosMenores!C5</f>
        <v>0</v>
      </c>
      <c r="AF8" s="121">
        <f>DatosMenores!C6</f>
        <v>31</v>
      </c>
      <c r="AG8" s="121">
        <f>DatosMenores!C7</f>
        <v>2</v>
      </c>
      <c r="AH8" s="121">
        <f>DatosMenores!C8</f>
        <v>0</v>
      </c>
      <c r="AI8" s="121">
        <f>DatosMenores!C9</f>
        <v>3</v>
      </c>
      <c r="AJ8" s="120">
        <f>DatosMenores!C10</f>
        <v>1</v>
      </c>
      <c r="AK8" s="121">
        <f>DatosMenores!C11</f>
        <v>7</v>
      </c>
      <c r="AL8" s="121">
        <f>DatosMenores!C12</f>
        <v>14</v>
      </c>
      <c r="AM8" s="120">
        <f>DatosMenores!C13</f>
        <v>1</v>
      </c>
      <c r="AN8" s="102"/>
      <c r="AP8" s="122">
        <f>DatosMenores!C69</f>
        <v>38</v>
      </c>
      <c r="AQ8" s="122">
        <f>DatosMenores!C70</f>
        <v>13</v>
      </c>
      <c r="AR8" s="121">
        <f>DatosMenores!C71</f>
        <v>26</v>
      </c>
      <c r="AS8" s="121">
        <f>DatosMenores!C74</f>
        <v>0</v>
      </c>
      <c r="AT8" s="121">
        <f>DatosMenores!C75</f>
        <v>7</v>
      </c>
      <c r="AU8" s="120">
        <f>DatosMenores!C76</f>
        <v>3</v>
      </c>
      <c r="AW8" s="140" t="s">
        <v>1359</v>
      </c>
      <c r="AX8" s="141">
        <f>DatosMenores!C70</f>
        <v>13</v>
      </c>
    </row>
    <row r="9" spans="1:50" ht="14.85" customHeight="1" x14ac:dyDescent="0.3">
      <c r="B9" s="125"/>
      <c r="C9" s="206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26</v>
      </c>
    </row>
    <row r="10" spans="1:50" ht="29.85" customHeight="1" x14ac:dyDescent="0.3">
      <c r="C10" s="206"/>
      <c r="D10" s="120">
        <f>DatosMenores!C61</f>
        <v>86</v>
      </c>
      <c r="E10" s="121">
        <f>DatosMenores!C62</f>
        <v>3</v>
      </c>
      <c r="F10" s="124">
        <f>DatosMenores!C63</f>
        <v>26</v>
      </c>
      <c r="G10" s="124">
        <f>DatosMenores!C64</f>
        <v>40</v>
      </c>
      <c r="H10" s="124">
        <f>DatosMenores!C65</f>
        <v>57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1</v>
      </c>
      <c r="AF11" s="121">
        <f>DatosMenores!C15</f>
        <v>0</v>
      </c>
      <c r="AG11" s="121">
        <f>DatosMenores!C16</f>
        <v>8</v>
      </c>
      <c r="AH11" s="121">
        <f>DatosMenores!C17</f>
        <v>5</v>
      </c>
      <c r="AI11" s="121">
        <f>DatosMenores!C18</f>
        <v>1</v>
      </c>
      <c r="AJ11" s="121">
        <f>DatosMenores!C20</f>
        <v>1</v>
      </c>
      <c r="AK11" s="121">
        <f>DatosMenores!C21</f>
        <v>0</v>
      </c>
      <c r="AL11" s="120">
        <f>DatosMenores!C19</f>
        <v>11</v>
      </c>
      <c r="AP11" s="122">
        <f>DatosMenores!C78</f>
        <v>0</v>
      </c>
      <c r="AQ11" s="121">
        <f>DatosMenores!C77</f>
        <v>13</v>
      </c>
      <c r="AR11" s="121">
        <f>DatosMenores!C79</f>
        <v>0</v>
      </c>
      <c r="AS11" s="122">
        <f>DatosMenores!C72</f>
        <v>0</v>
      </c>
      <c r="AT11" s="120">
        <f>DatosMenores!C73</f>
        <v>0</v>
      </c>
      <c r="AW11" s="140" t="s">
        <v>1500</v>
      </c>
      <c r="AX11" s="141">
        <f>DatosMenores!C73</f>
        <v>0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7</v>
      </c>
    </row>
    <row r="14" spans="1:50" ht="12.75" customHeight="1" x14ac:dyDescent="0.3">
      <c r="AW14" s="140" t="s">
        <v>1362</v>
      </c>
      <c r="AX14" s="141">
        <f>DatosMenores!C76</f>
        <v>3</v>
      </c>
    </row>
    <row r="15" spans="1:50" ht="12.75" customHeight="1" x14ac:dyDescent="0.3">
      <c r="AW15" s="140" t="s">
        <v>1363</v>
      </c>
      <c r="AX15" s="141">
        <f>DatosMenores!C77</f>
        <v>13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1364</v>
      </c>
      <c r="AX17" s="141">
        <f>DatosMenores!C79</f>
        <v>0</v>
      </c>
    </row>
  </sheetData>
  <sheetProtection algorithmName="SHA-512" hashValue="vLFR1vP/pFeQSv1sgOK5iSqStLSSn3K1AhsorGfMCbJrot3EakdhvDX38NKhPlerzyhHpFonvagsv1QRX+xicQ==" saltValue="RneMmAyV+5NrQ/wIxi9ji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63F5-2525-47DB-88AB-7430776ECAA6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1</v>
      </c>
      <c r="F4" s="154" t="s">
        <v>1508</v>
      </c>
      <c r="G4" s="156">
        <f>DatosViolenciaDoméstica!E67</f>
        <v>1</v>
      </c>
      <c r="H4" s="157"/>
    </row>
    <row r="5" spans="1:30" x14ac:dyDescent="0.25">
      <c r="C5" s="154" t="s">
        <v>13</v>
      </c>
      <c r="D5" s="155">
        <f>DatosViolenciaDoméstica!C6</f>
        <v>53</v>
      </c>
      <c r="F5" s="154" t="s">
        <v>1509</v>
      </c>
      <c r="G5" s="158">
        <f>DatosViolenciaDoméstica!F67</f>
        <v>0</v>
      </c>
      <c r="H5" s="157"/>
    </row>
    <row r="6" spans="1:30" ht="26.4" x14ac:dyDescent="0.25">
      <c r="C6" s="154" t="s">
        <v>1510</v>
      </c>
      <c r="D6" s="155">
        <f>DatosViolenciaDoméstica!C7</f>
        <v>7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9">
        <f>SUM(DatosViolenciaDoméstica!C10:C11)</f>
        <v>0</v>
      </c>
    </row>
    <row r="21" spans="6:32" x14ac:dyDescent="0.25">
      <c r="F21" s="160"/>
      <c r="G21" s="160"/>
    </row>
    <row r="22" spans="6:32" s="160" customFormat="1" ht="12.75" customHeight="1" x14ac:dyDescent="0.25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UaOnU5haguvMqy+/AXhk0V4NoUQV8tCHNmSJuqmTBweJQP8DzSB/azWHnpS2uDQVAIpqpCPN8uzSZKYcFfm82Q==" saltValue="bYJ3OKbbs1q2ve34gPzr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747B-7A90-416D-AEE4-8F97FC6A27B2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340</v>
      </c>
      <c r="F4" s="154" t="s">
        <v>1508</v>
      </c>
      <c r="G4" s="156">
        <f>DatosViolenciaGénero!E82</f>
        <v>102</v>
      </c>
      <c r="H4" s="157"/>
    </row>
    <row r="5" spans="1:30" x14ac:dyDescent="0.25">
      <c r="C5" s="154" t="s">
        <v>40</v>
      </c>
      <c r="D5" s="155">
        <f>DatosViolenciaGénero!C5</f>
        <v>111</v>
      </c>
      <c r="F5" s="154" t="s">
        <v>1509</v>
      </c>
      <c r="G5" s="156">
        <f>DatosViolenciaGénero!F82</f>
        <v>21</v>
      </c>
      <c r="H5" s="157"/>
    </row>
    <row r="6" spans="1:30" ht="26.4" x14ac:dyDescent="0.25">
      <c r="C6" s="154" t="s">
        <v>1510</v>
      </c>
      <c r="D6" s="165">
        <f>DatosViolenciaGénero!C8</f>
        <v>45</v>
      </c>
    </row>
    <row r="7" spans="1:30" x14ac:dyDescent="0.25">
      <c r="C7" s="154" t="s">
        <v>60</v>
      </c>
      <c r="D7" s="165">
        <f>DatosViolenciaGénero!C9</f>
        <v>1</v>
      </c>
    </row>
    <row r="8" spans="1:30" x14ac:dyDescent="0.25">
      <c r="C8" s="154" t="s">
        <v>1514</v>
      </c>
      <c r="D8" s="155">
        <f>DatosViolenciaGénero!C11</f>
        <v>0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5">
        <f>DatosViolenciaGénero!C6</f>
        <v>30</v>
      </c>
    </row>
    <row r="11" spans="1:30" x14ac:dyDescent="0.25">
      <c r="C11" s="154" t="s">
        <v>1511</v>
      </c>
      <c r="D11" s="165">
        <f>DatosViolenciaGénero!C10</f>
        <v>1</v>
      </c>
    </row>
    <row r="20" spans="3:32" x14ac:dyDescent="0.25">
      <c r="C20" s="160"/>
      <c r="D20" s="160"/>
    </row>
    <row r="21" spans="3:32" x14ac:dyDescent="0.25">
      <c r="C21" s="161"/>
      <c r="D21" s="161"/>
    </row>
    <row r="22" spans="3:32" s="160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PFX8v6vXrYh8SHXFl4IpMTZM5LHpRw8b5K7aHYHsRgy34PP68UYXPBvIpUtcO3Ow/TqDvDDSZNaftxyC0m/8Tw==" saltValue="mkh+ZIr+4WUaOEgoLiZR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3" t="s">
        <v>18</v>
      </c>
      <c r="B7" s="13" t="s">
        <v>19</v>
      </c>
      <c r="C7" s="14">
        <v>3501</v>
      </c>
      <c r="D7" s="14">
        <v>3423</v>
      </c>
      <c r="E7" s="15">
        <v>2.2787028921998201E-2</v>
      </c>
    </row>
    <row r="8" spans="1:5" x14ac:dyDescent="0.3">
      <c r="A8" s="174"/>
      <c r="B8" s="13" t="s">
        <v>20</v>
      </c>
      <c r="C8" s="14">
        <v>6215</v>
      </c>
      <c r="D8" s="14">
        <v>6056</v>
      </c>
      <c r="E8" s="15">
        <v>2.62549537648613E-2</v>
      </c>
    </row>
    <row r="9" spans="1:5" x14ac:dyDescent="0.3">
      <c r="A9" s="174"/>
      <c r="B9" s="13" t="s">
        <v>21</v>
      </c>
      <c r="C9" s="14">
        <v>5857</v>
      </c>
      <c r="D9" s="14">
        <v>5299</v>
      </c>
      <c r="E9" s="15">
        <v>0.105302887337233</v>
      </c>
    </row>
    <row r="10" spans="1:5" x14ac:dyDescent="0.3">
      <c r="A10" s="174"/>
      <c r="B10" s="13" t="s">
        <v>22</v>
      </c>
      <c r="C10" s="14">
        <v>86</v>
      </c>
      <c r="D10" s="14">
        <v>92</v>
      </c>
      <c r="E10" s="15">
        <v>-6.5217391304347797E-2</v>
      </c>
    </row>
    <row r="11" spans="1:5" x14ac:dyDescent="0.3">
      <c r="A11" s="175"/>
      <c r="B11" s="13" t="s">
        <v>23</v>
      </c>
      <c r="C11" s="14">
        <v>3384</v>
      </c>
      <c r="D11" s="14">
        <v>3501</v>
      </c>
      <c r="E11" s="15">
        <v>-3.3419023136246798E-2</v>
      </c>
    </row>
    <row r="12" spans="1:5" x14ac:dyDescent="0.3">
      <c r="A12" s="173" t="s">
        <v>24</v>
      </c>
      <c r="B12" s="13" t="s">
        <v>25</v>
      </c>
      <c r="C12" s="14">
        <v>1070</v>
      </c>
      <c r="D12" s="14">
        <v>1063</v>
      </c>
      <c r="E12" s="15">
        <v>6.58513640639699E-3</v>
      </c>
    </row>
    <row r="13" spans="1:5" x14ac:dyDescent="0.3">
      <c r="A13" s="174"/>
      <c r="B13" s="13" t="s">
        <v>26</v>
      </c>
      <c r="C13" s="14">
        <v>200</v>
      </c>
      <c r="D13" s="14">
        <v>220</v>
      </c>
      <c r="E13" s="15">
        <v>-9.0909090909090898E-2</v>
      </c>
    </row>
    <row r="14" spans="1:5" x14ac:dyDescent="0.3">
      <c r="A14" s="175"/>
      <c r="B14" s="13" t="s">
        <v>27</v>
      </c>
      <c r="C14" s="14">
        <v>4141</v>
      </c>
      <c r="D14" s="14">
        <v>3772</v>
      </c>
      <c r="E14" s="15">
        <v>9.7826086956521702E-2</v>
      </c>
    </row>
    <row r="15" spans="1:5" x14ac:dyDescent="0.3">
      <c r="A15" s="173" t="s">
        <v>28</v>
      </c>
      <c r="B15" s="13" t="s">
        <v>29</v>
      </c>
      <c r="C15" s="14">
        <v>130</v>
      </c>
      <c r="D15" s="14">
        <v>153</v>
      </c>
      <c r="E15" s="15">
        <v>-0.15032679738562099</v>
      </c>
    </row>
    <row r="16" spans="1:5" x14ac:dyDescent="0.3">
      <c r="A16" s="174"/>
      <c r="B16" s="13" t="s">
        <v>30</v>
      </c>
      <c r="C16" s="14">
        <v>804</v>
      </c>
      <c r="D16" s="14">
        <v>796</v>
      </c>
      <c r="E16" s="15">
        <v>1.00502512562814E-2</v>
      </c>
    </row>
    <row r="17" spans="1:5" x14ac:dyDescent="0.3">
      <c r="A17" s="174"/>
      <c r="B17" s="13" t="s">
        <v>31</v>
      </c>
      <c r="C17" s="14">
        <v>18</v>
      </c>
      <c r="D17" s="14">
        <v>14</v>
      </c>
      <c r="E17" s="15">
        <v>0.28571428571428598</v>
      </c>
    </row>
    <row r="18" spans="1:5" x14ac:dyDescent="0.3">
      <c r="A18" s="174"/>
      <c r="B18" s="13" t="s">
        <v>32</v>
      </c>
      <c r="C18" s="14">
        <v>1</v>
      </c>
      <c r="D18" s="14">
        <v>2</v>
      </c>
      <c r="E18" s="15">
        <v>-0.5</v>
      </c>
    </row>
    <row r="19" spans="1:5" x14ac:dyDescent="0.3">
      <c r="A19" s="175"/>
      <c r="B19" s="13" t="s">
        <v>33</v>
      </c>
      <c r="C19" s="14">
        <v>54</v>
      </c>
      <c r="D19" s="14">
        <v>50</v>
      </c>
      <c r="E19" s="15">
        <v>0.08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337</v>
      </c>
      <c r="D25" s="14">
        <v>272</v>
      </c>
      <c r="E25" s="15">
        <v>0.23897058823529399</v>
      </c>
    </row>
    <row r="26" spans="1:5" x14ac:dyDescent="0.3">
      <c r="A26" s="12" t="s">
        <v>38</v>
      </c>
      <c r="B26" s="16"/>
      <c r="C26" s="14">
        <v>410</v>
      </c>
      <c r="D26" s="14">
        <v>389</v>
      </c>
      <c r="E26" s="15">
        <v>5.3984575835475598E-2</v>
      </c>
    </row>
    <row r="27" spans="1:5" x14ac:dyDescent="0.3">
      <c r="A27" s="12" t="s">
        <v>39</v>
      </c>
      <c r="B27" s="16"/>
      <c r="C27" s="14">
        <v>12</v>
      </c>
      <c r="D27" s="14">
        <v>8</v>
      </c>
      <c r="E27" s="15">
        <v>0.5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588</v>
      </c>
      <c r="D31" s="14">
        <v>475</v>
      </c>
      <c r="E31" s="15">
        <v>0.23789473684210499</v>
      </c>
    </row>
    <row r="32" spans="1:5" x14ac:dyDescent="0.3">
      <c r="A32" s="173" t="s">
        <v>42</v>
      </c>
      <c r="B32" s="13" t="s">
        <v>43</v>
      </c>
      <c r="C32" s="14">
        <v>28</v>
      </c>
      <c r="D32" s="14">
        <v>18</v>
      </c>
      <c r="E32" s="15">
        <v>0.55555555555555503</v>
      </c>
    </row>
    <row r="33" spans="1:5" x14ac:dyDescent="0.3">
      <c r="A33" s="174"/>
      <c r="B33" s="13" t="s">
        <v>44</v>
      </c>
      <c r="C33" s="14">
        <v>23</v>
      </c>
      <c r="D33" s="14">
        <v>8</v>
      </c>
      <c r="E33" s="15">
        <v>1.875</v>
      </c>
    </row>
    <row r="34" spans="1:5" x14ac:dyDescent="0.3">
      <c r="A34" s="174"/>
      <c r="B34" s="13" t="s">
        <v>45</v>
      </c>
      <c r="C34" s="14">
        <v>0</v>
      </c>
      <c r="D34" s="14">
        <v>2</v>
      </c>
      <c r="E34" s="15">
        <v>-1</v>
      </c>
    </row>
    <row r="35" spans="1:5" x14ac:dyDescent="0.3">
      <c r="A35" s="174"/>
      <c r="B35" s="13" t="s">
        <v>46</v>
      </c>
      <c r="C35" s="14">
        <v>37</v>
      </c>
      <c r="D35" s="14">
        <v>23</v>
      </c>
      <c r="E35" s="15">
        <v>0.60869565217391297</v>
      </c>
    </row>
    <row r="36" spans="1:5" x14ac:dyDescent="0.3">
      <c r="A36" s="175"/>
      <c r="B36" s="13" t="s">
        <v>47</v>
      </c>
      <c r="C36" s="14">
        <v>394</v>
      </c>
      <c r="D36" s="14">
        <v>373</v>
      </c>
      <c r="E36" s="15">
        <v>5.63002680965147E-2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1146</v>
      </c>
      <c r="D40" s="14">
        <v>1118</v>
      </c>
      <c r="E40" s="15">
        <v>2.50447227191413E-2</v>
      </c>
    </row>
    <row r="41" spans="1:5" x14ac:dyDescent="0.3">
      <c r="A41" s="12" t="s">
        <v>50</v>
      </c>
      <c r="B41" s="16"/>
      <c r="C41" s="14">
        <v>428</v>
      </c>
      <c r="D41" s="14">
        <v>498</v>
      </c>
      <c r="E41" s="15">
        <v>-0.14056224899598399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3" t="s">
        <v>52</v>
      </c>
      <c r="B45" s="13" t="s">
        <v>19</v>
      </c>
      <c r="C45" s="14">
        <v>558</v>
      </c>
      <c r="D45" s="14">
        <v>510</v>
      </c>
      <c r="E45" s="15">
        <v>9.41176470588235E-2</v>
      </c>
    </row>
    <row r="46" spans="1:5" x14ac:dyDescent="0.3">
      <c r="A46" s="174"/>
      <c r="B46" s="13" t="s">
        <v>53</v>
      </c>
      <c r="C46" s="14">
        <v>26</v>
      </c>
      <c r="D46" s="14">
        <v>38</v>
      </c>
      <c r="E46" s="15">
        <v>-0.31578947368421101</v>
      </c>
    </row>
    <row r="47" spans="1:5" x14ac:dyDescent="0.3">
      <c r="A47" s="174"/>
      <c r="B47" s="13" t="s">
        <v>54</v>
      </c>
      <c r="C47" s="14">
        <v>804</v>
      </c>
      <c r="D47" s="14">
        <v>796</v>
      </c>
      <c r="E47" s="15">
        <v>1.00502512562814E-2</v>
      </c>
    </row>
    <row r="48" spans="1:5" x14ac:dyDescent="0.3">
      <c r="A48" s="175"/>
      <c r="B48" s="13" t="s">
        <v>23</v>
      </c>
      <c r="C48" s="14">
        <v>506</v>
      </c>
      <c r="D48" s="14">
        <v>571</v>
      </c>
      <c r="E48" s="15">
        <v>-0.113835376532399</v>
      </c>
    </row>
    <row r="49" spans="1:5" x14ac:dyDescent="0.3">
      <c r="A49" s="173" t="s">
        <v>55</v>
      </c>
      <c r="B49" s="13" t="s">
        <v>56</v>
      </c>
      <c r="C49" s="14">
        <v>543</v>
      </c>
      <c r="D49" s="14">
        <v>628</v>
      </c>
      <c r="E49" s="15">
        <v>-0.13535031847133699</v>
      </c>
    </row>
    <row r="50" spans="1:5" x14ac:dyDescent="0.3">
      <c r="A50" s="174"/>
      <c r="B50" s="13" t="s">
        <v>57</v>
      </c>
      <c r="C50" s="14">
        <v>23</v>
      </c>
      <c r="D50" s="14">
        <v>18</v>
      </c>
      <c r="E50" s="15">
        <v>0.27777777777777801</v>
      </c>
    </row>
    <row r="51" spans="1:5" x14ac:dyDescent="0.3">
      <c r="A51" s="174"/>
      <c r="B51" s="13" t="s">
        <v>58</v>
      </c>
      <c r="C51" s="14">
        <v>67</v>
      </c>
      <c r="D51" s="14">
        <v>107</v>
      </c>
      <c r="E51" s="15">
        <v>-0.37383177570093401</v>
      </c>
    </row>
    <row r="52" spans="1:5" x14ac:dyDescent="0.3">
      <c r="A52" s="175"/>
      <c r="B52" s="13" t="s">
        <v>59</v>
      </c>
      <c r="C52" s="14">
        <v>11</v>
      </c>
      <c r="D52" s="14">
        <v>20</v>
      </c>
      <c r="E52" s="15">
        <v>-0.45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3" t="s">
        <v>61</v>
      </c>
      <c r="B56" s="13" t="s">
        <v>54</v>
      </c>
      <c r="C56" s="14">
        <v>17</v>
      </c>
      <c r="D56" s="14">
        <v>16</v>
      </c>
      <c r="E56" s="15">
        <v>6.25E-2</v>
      </c>
    </row>
    <row r="57" spans="1:5" x14ac:dyDescent="0.3">
      <c r="A57" s="174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3">
      <c r="A58" s="174"/>
      <c r="B58" s="13" t="s">
        <v>19</v>
      </c>
      <c r="C58" s="14">
        <v>25</v>
      </c>
      <c r="D58" s="14">
        <v>15</v>
      </c>
      <c r="E58" s="15">
        <v>0.66666666666666696</v>
      </c>
    </row>
    <row r="59" spans="1:5" x14ac:dyDescent="0.3">
      <c r="A59" s="174"/>
      <c r="B59" s="13" t="s">
        <v>23</v>
      </c>
      <c r="C59" s="14">
        <v>29</v>
      </c>
      <c r="D59" s="14">
        <v>17</v>
      </c>
      <c r="E59" s="15">
        <v>0.70588235294117596</v>
      </c>
    </row>
    <row r="60" spans="1:5" x14ac:dyDescent="0.3">
      <c r="A60" s="174"/>
      <c r="B60" s="13" t="s">
        <v>62</v>
      </c>
      <c r="C60" s="14">
        <v>4</v>
      </c>
      <c r="D60" s="14">
        <v>7</v>
      </c>
      <c r="E60" s="15">
        <v>-0.42857142857142799</v>
      </c>
    </row>
    <row r="61" spans="1:5" x14ac:dyDescent="0.3">
      <c r="A61" s="175"/>
      <c r="B61" s="13" t="s">
        <v>63</v>
      </c>
      <c r="C61" s="14">
        <v>0</v>
      </c>
      <c r="D61" s="14">
        <v>0</v>
      </c>
      <c r="E61" s="15">
        <v>0</v>
      </c>
    </row>
    <row r="62" spans="1:5" x14ac:dyDescent="0.3">
      <c r="A62" s="173" t="s">
        <v>64</v>
      </c>
      <c r="B62" s="13" t="s">
        <v>65</v>
      </c>
      <c r="C62" s="14">
        <v>11</v>
      </c>
      <c r="D62" s="14">
        <v>7</v>
      </c>
      <c r="E62" s="15">
        <v>0.57142857142857095</v>
      </c>
    </row>
    <row r="63" spans="1:5" x14ac:dyDescent="0.3">
      <c r="A63" s="174"/>
      <c r="B63" s="13" t="s">
        <v>58</v>
      </c>
      <c r="C63" s="14">
        <v>0</v>
      </c>
      <c r="D63" s="14">
        <v>0</v>
      </c>
      <c r="E63" s="15">
        <v>0</v>
      </c>
    </row>
    <row r="64" spans="1:5" x14ac:dyDescent="0.3">
      <c r="A64" s="175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4">
        <v>6</v>
      </c>
      <c r="D70" s="17"/>
      <c r="E70" s="15">
        <v>0</v>
      </c>
    </row>
    <row r="71" spans="1:5" x14ac:dyDescent="0.3">
      <c r="A71" s="12" t="s">
        <v>38</v>
      </c>
      <c r="B71" s="16"/>
      <c r="C71" s="14">
        <v>7</v>
      </c>
      <c r="D71" s="17"/>
      <c r="E71" s="15">
        <v>0</v>
      </c>
    </row>
    <row r="72" spans="1:5" x14ac:dyDescent="0.3">
      <c r="A72" s="12" t="s">
        <v>39</v>
      </c>
      <c r="B72" s="16"/>
      <c r="C72" s="14">
        <v>0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6"/>
      <c r="B76" s="13" t="s">
        <v>49</v>
      </c>
      <c r="C76" s="14">
        <v>1</v>
      </c>
      <c r="D76" s="14">
        <v>2</v>
      </c>
      <c r="E76" s="15">
        <v>-0.5</v>
      </c>
    </row>
    <row r="77" spans="1:5" x14ac:dyDescent="0.3">
      <c r="A77" s="177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3">
      <c r="A78" s="177"/>
      <c r="B78" s="13" t="s">
        <v>65</v>
      </c>
      <c r="C78" s="14">
        <v>1</v>
      </c>
      <c r="D78" s="14">
        <v>1</v>
      </c>
      <c r="E78" s="15">
        <v>0</v>
      </c>
    </row>
    <row r="79" spans="1:5" x14ac:dyDescent="0.3">
      <c r="A79" s="177"/>
      <c r="B79" s="13" t="s">
        <v>69</v>
      </c>
      <c r="C79" s="14">
        <v>1</v>
      </c>
      <c r="D79" s="14">
        <v>0</v>
      </c>
      <c r="E79" s="15">
        <v>0</v>
      </c>
    </row>
    <row r="80" spans="1:5" x14ac:dyDescent="0.3">
      <c r="A80" s="178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3" t="s">
        <v>72</v>
      </c>
      <c r="B84" s="13" t="s">
        <v>73</v>
      </c>
      <c r="C84" s="14">
        <v>428</v>
      </c>
      <c r="D84" s="14">
        <v>498</v>
      </c>
      <c r="E84" s="15">
        <v>-0.14056224899598399</v>
      </c>
    </row>
    <row r="85" spans="1:5" x14ac:dyDescent="0.3">
      <c r="A85" s="175"/>
      <c r="B85" s="13" t="s">
        <v>74</v>
      </c>
      <c r="C85" s="14">
        <v>422</v>
      </c>
      <c r="D85" s="14">
        <v>324</v>
      </c>
      <c r="E85" s="15">
        <v>0.30246913580246898</v>
      </c>
    </row>
    <row r="86" spans="1:5" x14ac:dyDescent="0.3">
      <c r="A86" s="173" t="s">
        <v>75</v>
      </c>
      <c r="B86" s="13" t="s">
        <v>73</v>
      </c>
      <c r="C86" s="14">
        <v>461</v>
      </c>
      <c r="D86" s="14">
        <v>683</v>
      </c>
      <c r="E86" s="15">
        <v>-0.32503660322108302</v>
      </c>
    </row>
    <row r="87" spans="1:5" x14ac:dyDescent="0.3">
      <c r="A87" s="175"/>
      <c r="B87" s="13" t="s">
        <v>74</v>
      </c>
      <c r="C87" s="14">
        <v>405</v>
      </c>
      <c r="D87" s="14">
        <v>216</v>
      </c>
      <c r="E87" s="15">
        <v>0.875</v>
      </c>
    </row>
    <row r="88" spans="1:5" x14ac:dyDescent="0.3">
      <c r="A88" s="173" t="s">
        <v>76</v>
      </c>
      <c r="B88" s="13" t="s">
        <v>73</v>
      </c>
      <c r="C88" s="14">
        <v>16</v>
      </c>
      <c r="D88" s="14">
        <v>35</v>
      </c>
      <c r="E88" s="15">
        <v>-0.54285714285714304</v>
      </c>
    </row>
    <row r="89" spans="1:5" x14ac:dyDescent="0.3">
      <c r="A89" s="175"/>
      <c r="B89" s="13" t="s">
        <v>74</v>
      </c>
      <c r="C89" s="14">
        <v>44</v>
      </c>
      <c r="D89" s="14">
        <v>30</v>
      </c>
      <c r="E89" s="15">
        <v>0.46666666666666701</v>
      </c>
    </row>
    <row r="90" spans="1:5" x14ac:dyDescent="0.3">
      <c r="A90" s="173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5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288</v>
      </c>
      <c r="D95" s="14">
        <v>246</v>
      </c>
      <c r="E95" s="15">
        <v>0.17073170731707299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158</v>
      </c>
      <c r="D100" s="14">
        <v>195</v>
      </c>
      <c r="E100" s="15">
        <v>-0.18974358974359001</v>
      </c>
    </row>
    <row r="101" spans="1:5" x14ac:dyDescent="0.3">
      <c r="A101" s="12" t="s">
        <v>82</v>
      </c>
      <c r="B101" s="16"/>
      <c r="C101" s="14">
        <v>287</v>
      </c>
      <c r="D101" s="14">
        <v>322</v>
      </c>
      <c r="E101" s="15">
        <v>-0.108695652173913</v>
      </c>
    </row>
    <row r="102" spans="1:5" x14ac:dyDescent="0.3">
      <c r="A102" s="12" t="s">
        <v>79</v>
      </c>
      <c r="B102" s="16"/>
      <c r="C102" s="14">
        <v>2</v>
      </c>
      <c r="D102" s="14">
        <v>3</v>
      </c>
      <c r="E102" s="15">
        <v>-0.33333333333333298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3" t="s">
        <v>81</v>
      </c>
      <c r="B106" s="13" t="s">
        <v>84</v>
      </c>
      <c r="C106" s="14">
        <v>94</v>
      </c>
      <c r="D106" s="14">
        <v>132</v>
      </c>
      <c r="E106" s="15">
        <v>-0.28787878787878801</v>
      </c>
    </row>
    <row r="107" spans="1:5" x14ac:dyDescent="0.3">
      <c r="A107" s="174"/>
      <c r="B107" s="13" t="s">
        <v>85</v>
      </c>
      <c r="C107" s="14">
        <v>207</v>
      </c>
      <c r="D107" s="14">
        <v>281</v>
      </c>
      <c r="E107" s="15">
        <v>-0.26334519572953702</v>
      </c>
    </row>
    <row r="108" spans="1:5" x14ac:dyDescent="0.3">
      <c r="A108" s="175"/>
      <c r="B108" s="13" t="s">
        <v>86</v>
      </c>
      <c r="C108" s="14">
        <v>7</v>
      </c>
      <c r="D108" s="14">
        <v>29</v>
      </c>
      <c r="E108" s="15">
        <v>-0.75862068965517204</v>
      </c>
    </row>
    <row r="109" spans="1:5" x14ac:dyDescent="0.3">
      <c r="A109" s="173" t="s">
        <v>82</v>
      </c>
      <c r="B109" s="13" t="s">
        <v>87</v>
      </c>
      <c r="C109" s="14">
        <v>83</v>
      </c>
      <c r="D109" s="14">
        <v>112</v>
      </c>
      <c r="E109" s="15">
        <v>-0.25892857142857101</v>
      </c>
    </row>
    <row r="110" spans="1:5" x14ac:dyDescent="0.3">
      <c r="A110" s="175"/>
      <c r="B110" s="13" t="s">
        <v>86</v>
      </c>
      <c r="C110" s="14">
        <v>67</v>
      </c>
      <c r="D110" s="14">
        <v>130</v>
      </c>
      <c r="E110" s="15">
        <v>-0.484615384615385</v>
      </c>
    </row>
    <row r="111" spans="1:5" x14ac:dyDescent="0.3">
      <c r="A111" s="12" t="s">
        <v>79</v>
      </c>
      <c r="B111" s="16"/>
      <c r="C111" s="14">
        <v>24</v>
      </c>
      <c r="D111" s="14">
        <v>18</v>
      </c>
      <c r="E111" s="15">
        <v>0.33333333333333298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3" t="s">
        <v>81</v>
      </c>
      <c r="B115" s="13" t="s">
        <v>84</v>
      </c>
      <c r="C115" s="14">
        <v>6</v>
      </c>
      <c r="D115" s="14">
        <v>4</v>
      </c>
      <c r="E115" s="15">
        <v>0.5</v>
      </c>
    </row>
    <row r="116" spans="1:5" x14ac:dyDescent="0.3">
      <c r="A116" s="174"/>
      <c r="B116" s="13" t="s">
        <v>85</v>
      </c>
      <c r="C116" s="14">
        <v>9</v>
      </c>
      <c r="D116" s="14">
        <v>9</v>
      </c>
      <c r="E116" s="15">
        <v>0</v>
      </c>
    </row>
    <row r="117" spans="1:5" x14ac:dyDescent="0.3">
      <c r="A117" s="175"/>
      <c r="B117" s="13" t="s">
        <v>86</v>
      </c>
      <c r="C117" s="14">
        <v>0</v>
      </c>
      <c r="D117" s="14">
        <v>1</v>
      </c>
      <c r="E117" s="15">
        <v>-1</v>
      </c>
    </row>
    <row r="118" spans="1:5" x14ac:dyDescent="0.3">
      <c r="A118" s="173" t="s">
        <v>82</v>
      </c>
      <c r="B118" s="13" t="s">
        <v>87</v>
      </c>
      <c r="C118" s="14">
        <v>2</v>
      </c>
      <c r="D118" s="14">
        <v>8</v>
      </c>
      <c r="E118" s="15">
        <v>-0.75</v>
      </c>
    </row>
    <row r="119" spans="1:5" x14ac:dyDescent="0.3">
      <c r="A119" s="175"/>
      <c r="B119" s="13" t="s">
        <v>86</v>
      </c>
      <c r="C119" s="14">
        <v>2</v>
      </c>
      <c r="D119" s="14">
        <v>9</v>
      </c>
      <c r="E119" s="15">
        <v>-0.77777777777777801</v>
      </c>
    </row>
    <row r="120" spans="1:5" x14ac:dyDescent="0.3">
      <c r="A120" s="12" t="s">
        <v>79</v>
      </c>
      <c r="B120" s="16"/>
      <c r="C120" s="14">
        <v>2</v>
      </c>
      <c r="D120" s="14">
        <v>0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3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5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3" t="s">
        <v>93</v>
      </c>
      <c r="B126" s="13" t="s">
        <v>91</v>
      </c>
      <c r="C126" s="14">
        <v>261</v>
      </c>
      <c r="D126" s="14">
        <v>319</v>
      </c>
      <c r="E126" s="15">
        <v>-0.18181818181818199</v>
      </c>
    </row>
    <row r="127" spans="1:5" x14ac:dyDescent="0.3">
      <c r="A127" s="175"/>
      <c r="B127" s="13" t="s">
        <v>92</v>
      </c>
      <c r="C127" s="14">
        <v>344</v>
      </c>
      <c r="D127" s="14">
        <v>455</v>
      </c>
      <c r="E127" s="15">
        <v>-0.24395604395604401</v>
      </c>
    </row>
    <row r="128" spans="1:5" x14ac:dyDescent="0.3">
      <c r="A128" s="173" t="s">
        <v>94</v>
      </c>
      <c r="B128" s="13" t="s">
        <v>91</v>
      </c>
      <c r="C128" s="14">
        <v>1559</v>
      </c>
      <c r="D128" s="14">
        <v>1673</v>
      </c>
      <c r="E128" s="15">
        <v>-6.8141063956963496E-2</v>
      </c>
    </row>
    <row r="129" spans="1:5" x14ac:dyDescent="0.3">
      <c r="A129" s="175"/>
      <c r="B129" s="13" t="s">
        <v>92</v>
      </c>
      <c r="C129" s="14">
        <v>2859</v>
      </c>
      <c r="D129" s="14">
        <v>3563</v>
      </c>
      <c r="E129" s="15">
        <v>-0.19758630367667701</v>
      </c>
    </row>
    <row r="130" spans="1:5" x14ac:dyDescent="0.3">
      <c r="A130" s="173" t="s">
        <v>95</v>
      </c>
      <c r="B130" s="13" t="s">
        <v>91</v>
      </c>
      <c r="C130" s="14">
        <v>261</v>
      </c>
      <c r="D130" s="14">
        <v>256</v>
      </c>
      <c r="E130" s="15">
        <v>1.953125E-2</v>
      </c>
    </row>
    <row r="131" spans="1:5" x14ac:dyDescent="0.3">
      <c r="A131" s="175"/>
      <c r="B131" s="13" t="s">
        <v>92</v>
      </c>
      <c r="C131" s="14">
        <v>344</v>
      </c>
      <c r="D131" s="14">
        <v>316</v>
      </c>
      <c r="E131" s="15">
        <v>8.8607594936708903E-2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3" t="s">
        <v>97</v>
      </c>
      <c r="B135" s="13" t="s">
        <v>98</v>
      </c>
      <c r="C135" s="14">
        <v>26</v>
      </c>
      <c r="D135" s="14">
        <v>30</v>
      </c>
      <c r="E135" s="15">
        <v>-0.133333333333333</v>
      </c>
    </row>
    <row r="136" spans="1:5" x14ac:dyDescent="0.3">
      <c r="A136" s="175"/>
      <c r="B136" s="13" t="s">
        <v>99</v>
      </c>
      <c r="C136" s="14">
        <v>0</v>
      </c>
      <c r="D136" s="14">
        <v>0</v>
      </c>
      <c r="E136" s="15">
        <v>0</v>
      </c>
    </row>
    <row r="137" spans="1:5" x14ac:dyDescent="0.3">
      <c r="A137" s="173" t="s">
        <v>100</v>
      </c>
      <c r="B137" s="13" t="s">
        <v>98</v>
      </c>
      <c r="C137" s="17"/>
      <c r="D137" s="14">
        <v>0</v>
      </c>
      <c r="E137" s="15">
        <v>0</v>
      </c>
    </row>
    <row r="138" spans="1:5" x14ac:dyDescent="0.3">
      <c r="A138" s="175"/>
      <c r="B138" s="13" t="s">
        <v>99</v>
      </c>
      <c r="C138" s="17"/>
      <c r="D138" s="14">
        <v>0</v>
      </c>
      <c r="E138" s="15">
        <v>0</v>
      </c>
    </row>
    <row r="139" spans="1:5" x14ac:dyDescent="0.3">
      <c r="A139" s="173" t="s">
        <v>101</v>
      </c>
      <c r="B139" s="13" t="s">
        <v>98</v>
      </c>
      <c r="C139" s="17"/>
      <c r="D139" s="14">
        <v>1</v>
      </c>
      <c r="E139" s="15">
        <v>0</v>
      </c>
    </row>
    <row r="140" spans="1:5" x14ac:dyDescent="0.3">
      <c r="A140" s="175"/>
      <c r="B140" s="13" t="s">
        <v>102</v>
      </c>
      <c r="C140" s="17"/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77</v>
      </c>
      <c r="D144" s="14">
        <v>78</v>
      </c>
      <c r="E144" s="15">
        <v>-1.2820512820512799E-2</v>
      </c>
    </row>
    <row r="145" spans="1:5" x14ac:dyDescent="0.3">
      <c r="A145" s="173" t="s">
        <v>105</v>
      </c>
      <c r="B145" s="13" t="s">
        <v>106</v>
      </c>
      <c r="C145" s="14">
        <v>2</v>
      </c>
      <c r="D145" s="14">
        <v>2</v>
      </c>
      <c r="E145" s="15">
        <v>0</v>
      </c>
    </row>
    <row r="146" spans="1:5" x14ac:dyDescent="0.3">
      <c r="A146" s="174"/>
      <c r="B146" s="13" t="s">
        <v>107</v>
      </c>
      <c r="C146" s="14">
        <v>33</v>
      </c>
      <c r="D146" s="14">
        <v>29</v>
      </c>
      <c r="E146" s="15">
        <v>0.13793103448275901</v>
      </c>
    </row>
    <row r="147" spans="1:5" x14ac:dyDescent="0.3">
      <c r="A147" s="174"/>
      <c r="B147" s="13" t="s">
        <v>108</v>
      </c>
      <c r="C147" s="14">
        <v>19</v>
      </c>
      <c r="D147" s="14">
        <v>15</v>
      </c>
      <c r="E147" s="15">
        <v>0.266666666666667</v>
      </c>
    </row>
    <row r="148" spans="1:5" x14ac:dyDescent="0.3">
      <c r="A148" s="174"/>
      <c r="B148" s="13" t="s">
        <v>109</v>
      </c>
      <c r="C148" s="14">
        <v>0</v>
      </c>
      <c r="D148" s="14">
        <v>2</v>
      </c>
      <c r="E148" s="15">
        <v>-1</v>
      </c>
    </row>
    <row r="149" spans="1:5" x14ac:dyDescent="0.3">
      <c r="A149" s="174"/>
      <c r="B149" s="13" t="s">
        <v>110</v>
      </c>
      <c r="C149" s="14">
        <v>23</v>
      </c>
      <c r="D149" s="14">
        <v>28</v>
      </c>
      <c r="E149" s="15">
        <v>-0.17857142857142899</v>
      </c>
    </row>
    <row r="150" spans="1:5" x14ac:dyDescent="0.3">
      <c r="A150" s="175"/>
      <c r="B150" s="13" t="s">
        <v>111</v>
      </c>
      <c r="C150" s="14">
        <v>0</v>
      </c>
      <c r="D150" s="14">
        <v>2</v>
      </c>
      <c r="E150" s="15">
        <v>-1</v>
      </c>
    </row>
    <row r="151" spans="1:5" x14ac:dyDescent="0.3">
      <c r="A151" s="173" t="s">
        <v>112</v>
      </c>
      <c r="B151" s="13" t="s">
        <v>113</v>
      </c>
      <c r="C151" s="14">
        <v>35</v>
      </c>
      <c r="D151" s="14">
        <v>46</v>
      </c>
      <c r="E151" s="15">
        <v>-0.23913043478260901</v>
      </c>
    </row>
    <row r="152" spans="1:5" x14ac:dyDescent="0.3">
      <c r="A152" s="175"/>
      <c r="B152" s="13" t="s">
        <v>114</v>
      </c>
      <c r="C152" s="14">
        <v>42</v>
      </c>
      <c r="D152" s="14">
        <v>37</v>
      </c>
      <c r="E152" s="15">
        <v>0.135135135135135</v>
      </c>
    </row>
    <row r="153" spans="1:5" x14ac:dyDescent="0.3">
      <c r="A153" s="173" t="s">
        <v>115</v>
      </c>
      <c r="B153" s="13" t="s">
        <v>19</v>
      </c>
      <c r="C153" s="14">
        <v>9</v>
      </c>
      <c r="D153" s="14">
        <v>14</v>
      </c>
      <c r="E153" s="15">
        <v>-0.35714285714285698</v>
      </c>
    </row>
    <row r="154" spans="1:5" x14ac:dyDescent="0.3">
      <c r="A154" s="175"/>
      <c r="B154" s="13" t="s">
        <v>23</v>
      </c>
      <c r="C154" s="14">
        <v>9</v>
      </c>
      <c r="D154" s="14">
        <v>9</v>
      </c>
      <c r="E154" s="15">
        <v>0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3" t="s">
        <v>118</v>
      </c>
      <c r="B159" s="13" t="s">
        <v>119</v>
      </c>
      <c r="C159" s="14">
        <v>0</v>
      </c>
      <c r="D159" s="14">
        <v>0</v>
      </c>
      <c r="E159" s="15">
        <v>0</v>
      </c>
    </row>
    <row r="160" spans="1:5" x14ac:dyDescent="0.3">
      <c r="A160" s="174"/>
      <c r="B160" s="13" t="s">
        <v>120</v>
      </c>
      <c r="C160" s="14">
        <v>0</v>
      </c>
      <c r="D160" s="14">
        <v>0</v>
      </c>
      <c r="E160" s="15">
        <v>0</v>
      </c>
    </row>
    <row r="161" spans="1:5" x14ac:dyDescent="0.3">
      <c r="A161" s="174"/>
      <c r="B161" s="13" t="s">
        <v>121</v>
      </c>
      <c r="C161" s="14">
        <v>0</v>
      </c>
      <c r="D161" s="14">
        <v>0</v>
      </c>
      <c r="E161" s="15">
        <v>0</v>
      </c>
    </row>
    <row r="162" spans="1:5" x14ac:dyDescent="0.3">
      <c r="A162" s="174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4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4"/>
      <c r="B164" s="13" t="s">
        <v>124</v>
      </c>
      <c r="C164" s="14">
        <v>0</v>
      </c>
      <c r="D164" s="14">
        <v>0</v>
      </c>
      <c r="E164" s="15">
        <v>0</v>
      </c>
    </row>
    <row r="165" spans="1:5" x14ac:dyDescent="0.3">
      <c r="A165" s="174"/>
      <c r="B165" s="13" t="s">
        <v>125</v>
      </c>
      <c r="C165" s="14">
        <v>0</v>
      </c>
      <c r="D165" s="14">
        <v>0</v>
      </c>
      <c r="E165" s="15">
        <v>0</v>
      </c>
    </row>
    <row r="166" spans="1:5" x14ac:dyDescent="0.3">
      <c r="A166" s="174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4"/>
      <c r="B167" s="13" t="s">
        <v>127</v>
      </c>
      <c r="C167" s="14">
        <v>0</v>
      </c>
      <c r="D167" s="14">
        <v>0</v>
      </c>
      <c r="E167" s="15">
        <v>0</v>
      </c>
    </row>
    <row r="168" spans="1:5" x14ac:dyDescent="0.3">
      <c r="A168" s="174"/>
      <c r="B168" s="13" t="s">
        <v>128</v>
      </c>
      <c r="C168" s="14">
        <v>0</v>
      </c>
      <c r="D168" s="14">
        <v>0</v>
      </c>
      <c r="E168" s="15">
        <v>0</v>
      </c>
    </row>
    <row r="169" spans="1:5" x14ac:dyDescent="0.3">
      <c r="A169" s="174"/>
      <c r="B169" s="13" t="s">
        <v>129</v>
      </c>
      <c r="C169" s="14">
        <v>0</v>
      </c>
      <c r="D169" s="14">
        <v>0</v>
      </c>
      <c r="E169" s="15">
        <v>0</v>
      </c>
    </row>
    <row r="170" spans="1:5" x14ac:dyDescent="0.3">
      <c r="A170" s="174"/>
      <c r="B170" s="13" t="s">
        <v>130</v>
      </c>
      <c r="C170" s="14">
        <v>0</v>
      </c>
      <c r="D170" s="14">
        <v>0</v>
      </c>
      <c r="E170" s="15">
        <v>0</v>
      </c>
    </row>
    <row r="171" spans="1:5" x14ac:dyDescent="0.3">
      <c r="A171" s="174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3">
      <c r="A172" s="174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4"/>
      <c r="B173" s="13" t="s">
        <v>133</v>
      </c>
      <c r="C173" s="14">
        <v>0</v>
      </c>
      <c r="D173" s="14">
        <v>0</v>
      </c>
      <c r="E173" s="15">
        <v>0</v>
      </c>
    </row>
    <row r="174" spans="1:5" x14ac:dyDescent="0.3">
      <c r="A174" s="174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4"/>
      <c r="B175" s="13" t="s">
        <v>135</v>
      </c>
      <c r="C175" s="14">
        <v>0</v>
      </c>
      <c r="D175" s="14">
        <v>0</v>
      </c>
      <c r="E175" s="15">
        <v>0</v>
      </c>
    </row>
    <row r="176" spans="1:5" x14ac:dyDescent="0.3">
      <c r="A176" s="174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4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4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4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3">
      <c r="A180" s="174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4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3">
      <c r="A182" s="174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4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4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3">
      <c r="A185" s="174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4"/>
      <c r="B186" s="13" t="s">
        <v>146</v>
      </c>
      <c r="C186" s="14">
        <v>0</v>
      </c>
      <c r="D186" s="14">
        <v>0</v>
      </c>
      <c r="E186" s="15">
        <v>0</v>
      </c>
    </row>
    <row r="187" spans="1:5" x14ac:dyDescent="0.3">
      <c r="A187" s="174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3">
      <c r="A188" s="174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4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4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4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3">
      <c r="A192" s="174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4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4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4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4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3">
      <c r="A197" s="174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3">
      <c r="A198" s="174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3">
      <c r="A199" s="174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5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3" t="s">
        <v>161</v>
      </c>
      <c r="B201" s="13" t="s">
        <v>162</v>
      </c>
      <c r="C201" s="14">
        <v>0</v>
      </c>
      <c r="D201" s="14">
        <v>0</v>
      </c>
      <c r="E201" s="15">
        <v>0</v>
      </c>
    </row>
    <row r="202" spans="1:5" x14ac:dyDescent="0.3">
      <c r="A202" s="174"/>
      <c r="B202" s="13" t="s">
        <v>120</v>
      </c>
      <c r="C202" s="14">
        <v>0</v>
      </c>
      <c r="D202" s="14">
        <v>0</v>
      </c>
      <c r="E202" s="15">
        <v>0</v>
      </c>
    </row>
    <row r="203" spans="1:5" x14ac:dyDescent="0.3">
      <c r="A203" s="174"/>
      <c r="B203" s="13" t="s">
        <v>163</v>
      </c>
      <c r="C203" s="14">
        <v>0</v>
      </c>
      <c r="D203" s="14">
        <v>0</v>
      </c>
      <c r="E203" s="15">
        <v>0</v>
      </c>
    </row>
    <row r="204" spans="1:5" x14ac:dyDescent="0.3">
      <c r="A204" s="174"/>
      <c r="B204" s="13" t="s">
        <v>122</v>
      </c>
      <c r="C204" s="14">
        <v>0</v>
      </c>
      <c r="D204" s="14">
        <v>0</v>
      </c>
      <c r="E204" s="15">
        <v>0</v>
      </c>
    </row>
    <row r="205" spans="1:5" x14ac:dyDescent="0.3">
      <c r="A205" s="174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4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4"/>
      <c r="B207" s="13" t="s">
        <v>125</v>
      </c>
      <c r="C207" s="14">
        <v>0</v>
      </c>
      <c r="D207" s="14">
        <v>0</v>
      </c>
      <c r="E207" s="15">
        <v>0</v>
      </c>
    </row>
    <row r="208" spans="1:5" x14ac:dyDescent="0.3">
      <c r="A208" s="174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4"/>
      <c r="B209" s="13" t="s">
        <v>127</v>
      </c>
      <c r="C209" s="14">
        <v>0</v>
      </c>
      <c r="D209" s="14">
        <v>0</v>
      </c>
      <c r="E209" s="15">
        <v>0</v>
      </c>
    </row>
    <row r="210" spans="1:5" x14ac:dyDescent="0.3">
      <c r="A210" s="174"/>
      <c r="B210" s="13" t="s">
        <v>165</v>
      </c>
      <c r="C210" s="14">
        <v>0</v>
      </c>
      <c r="D210" s="14">
        <v>0</v>
      </c>
      <c r="E210" s="15">
        <v>0</v>
      </c>
    </row>
    <row r="211" spans="1:5" x14ac:dyDescent="0.3">
      <c r="A211" s="174"/>
      <c r="B211" s="13" t="s">
        <v>129</v>
      </c>
      <c r="C211" s="14">
        <v>0</v>
      </c>
      <c r="D211" s="14">
        <v>0</v>
      </c>
      <c r="E211" s="15">
        <v>0</v>
      </c>
    </row>
    <row r="212" spans="1:5" x14ac:dyDescent="0.3">
      <c r="A212" s="174"/>
      <c r="B212" s="13" t="s">
        <v>130</v>
      </c>
      <c r="C212" s="14">
        <v>0</v>
      </c>
      <c r="D212" s="14">
        <v>0</v>
      </c>
      <c r="E212" s="15">
        <v>0</v>
      </c>
    </row>
    <row r="213" spans="1:5" x14ac:dyDescent="0.3">
      <c r="A213" s="174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3">
      <c r="A214" s="174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4"/>
      <c r="B215" s="13" t="s">
        <v>133</v>
      </c>
      <c r="C215" s="14">
        <v>0</v>
      </c>
      <c r="D215" s="14">
        <v>0</v>
      </c>
      <c r="E215" s="15">
        <v>0</v>
      </c>
    </row>
    <row r="216" spans="1:5" x14ac:dyDescent="0.3">
      <c r="A216" s="174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4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3">
      <c r="A218" s="174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4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4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4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3">
      <c r="A222" s="174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4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3">
      <c r="A224" s="174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4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4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3">
      <c r="A227" s="174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4"/>
      <c r="B228" s="13" t="s">
        <v>146</v>
      </c>
      <c r="C228" s="14">
        <v>0</v>
      </c>
      <c r="D228" s="14">
        <v>0</v>
      </c>
      <c r="E228" s="15">
        <v>0</v>
      </c>
    </row>
    <row r="229" spans="1:5" x14ac:dyDescent="0.3">
      <c r="A229" s="174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3">
      <c r="A230" s="174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4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4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4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3">
      <c r="A234" s="174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4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4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4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4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3">
      <c r="A239" s="174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3">
      <c r="A240" s="174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3">
      <c r="A241" s="174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5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0</v>
      </c>
      <c r="D246" s="14">
        <v>25</v>
      </c>
      <c r="E246" s="15">
        <v>-1</v>
      </c>
    </row>
    <row r="247" spans="1:5" x14ac:dyDescent="0.3">
      <c r="A247" s="12" t="s">
        <v>170</v>
      </c>
      <c r="B247" s="16"/>
      <c r="C247" s="14">
        <v>0</v>
      </c>
      <c r="D247" s="14">
        <v>49</v>
      </c>
      <c r="E247" s="15">
        <v>-1</v>
      </c>
    </row>
    <row r="248" spans="1:5" x14ac:dyDescent="0.3">
      <c r="A248" s="12" t="s">
        <v>171</v>
      </c>
      <c r="B248" s="16"/>
      <c r="C248" s="14">
        <v>0</v>
      </c>
      <c r="D248" s="14">
        <v>61</v>
      </c>
      <c r="E248" s="15">
        <v>-1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21</v>
      </c>
      <c r="D252" s="14">
        <v>18</v>
      </c>
      <c r="E252" s="15">
        <v>0.16666666666666699</v>
      </c>
    </row>
    <row r="253" spans="1:5" x14ac:dyDescent="0.3">
      <c r="A253" s="173" t="s">
        <v>174</v>
      </c>
      <c r="B253" s="13" t="s">
        <v>175</v>
      </c>
      <c r="C253" s="14">
        <v>0</v>
      </c>
      <c r="D253" s="14">
        <v>2</v>
      </c>
      <c r="E253" s="15">
        <v>-1</v>
      </c>
    </row>
    <row r="254" spans="1:5" x14ac:dyDescent="0.3">
      <c r="A254" s="174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5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4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0</v>
      </c>
      <c r="D257" s="14">
        <v>0</v>
      </c>
      <c r="E257" s="15">
        <v>0</v>
      </c>
    </row>
    <row r="258" spans="1:5" x14ac:dyDescent="0.3">
      <c r="A258" s="12" t="s">
        <v>111</v>
      </c>
      <c r="B258" s="16"/>
      <c r="C258" s="14">
        <v>61</v>
      </c>
      <c r="D258" s="14">
        <v>50</v>
      </c>
      <c r="E258" s="15">
        <v>0.22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7</v>
      </c>
      <c r="D262" s="14">
        <v>1</v>
      </c>
      <c r="E262" s="15">
        <v>6</v>
      </c>
    </row>
    <row r="263" spans="1:5" x14ac:dyDescent="0.3">
      <c r="A263" s="173" t="s">
        <v>69</v>
      </c>
      <c r="B263" s="13" t="s">
        <v>182</v>
      </c>
      <c r="C263" s="14">
        <v>23</v>
      </c>
      <c r="D263" s="14">
        <v>13</v>
      </c>
      <c r="E263" s="15">
        <v>0.76923076923076905</v>
      </c>
    </row>
    <row r="264" spans="1:5" x14ac:dyDescent="0.3">
      <c r="A264" s="175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3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3">
      <c r="A272" s="175"/>
      <c r="B272" s="13" t="s">
        <v>189</v>
      </c>
      <c r="C272" s="14">
        <v>5</v>
      </c>
      <c r="D272" s="14">
        <v>7</v>
      </c>
      <c r="E272" s="15">
        <v>-0.28571428571428598</v>
      </c>
    </row>
    <row r="273" spans="1:5" x14ac:dyDescent="0.3">
      <c r="A273" s="12" t="s">
        <v>190</v>
      </c>
      <c r="B273" s="16"/>
      <c r="C273" s="14">
        <v>2</v>
      </c>
      <c r="D273" s="14">
        <v>5</v>
      </c>
      <c r="E273" s="15">
        <v>-0.6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9" t="s">
        <v>198</v>
      </c>
      <c r="B283" s="13" t="s">
        <v>199</v>
      </c>
      <c r="C283" s="17"/>
      <c r="D283" s="17"/>
      <c r="E283" s="22"/>
    </row>
    <row r="284" spans="1:5" x14ac:dyDescent="0.3">
      <c r="A284" s="180"/>
      <c r="B284" s="13" t="s">
        <v>200</v>
      </c>
      <c r="C284" s="14">
        <v>253</v>
      </c>
      <c r="D284" s="14">
        <v>260</v>
      </c>
      <c r="E284" s="23">
        <v>0</v>
      </c>
    </row>
    <row r="285" spans="1:5" x14ac:dyDescent="0.3">
      <c r="A285" s="181"/>
      <c r="B285" s="13" t="s">
        <v>201</v>
      </c>
      <c r="C285" s="14">
        <v>3</v>
      </c>
      <c r="D285" s="14">
        <v>4</v>
      </c>
      <c r="E285" s="23">
        <v>0</v>
      </c>
    </row>
    <row r="286" spans="1:5" x14ac:dyDescent="0.3">
      <c r="A286" s="179" t="s">
        <v>202</v>
      </c>
      <c r="B286" s="13" t="s">
        <v>203</v>
      </c>
      <c r="C286" s="17"/>
      <c r="D286" s="17"/>
      <c r="E286" s="22"/>
    </row>
    <row r="287" spans="1:5" x14ac:dyDescent="0.3">
      <c r="A287" s="180"/>
      <c r="B287" s="13" t="s">
        <v>204</v>
      </c>
      <c r="C287" s="17"/>
      <c r="D287" s="17"/>
      <c r="E287" s="22"/>
    </row>
    <row r="288" spans="1:5" x14ac:dyDescent="0.3">
      <c r="A288" s="181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7"/>
      <c r="D289" s="17"/>
      <c r="E289" s="22"/>
    </row>
    <row r="290" spans="1:5" x14ac:dyDescent="0.3">
      <c r="A290" s="179" t="s">
        <v>208</v>
      </c>
      <c r="B290" s="13" t="s">
        <v>209</v>
      </c>
      <c r="C290" s="14">
        <v>30</v>
      </c>
      <c r="D290" s="14">
        <v>27</v>
      </c>
      <c r="E290" s="23">
        <v>10</v>
      </c>
    </row>
    <row r="291" spans="1:5" x14ac:dyDescent="0.3">
      <c r="A291" s="180"/>
      <c r="B291" s="13" t="s">
        <v>210</v>
      </c>
      <c r="C291" s="17"/>
      <c r="D291" s="17"/>
      <c r="E291" s="22"/>
    </row>
    <row r="292" spans="1:5" x14ac:dyDescent="0.3">
      <c r="A292" s="181"/>
      <c r="B292" s="13" t="s">
        <v>211</v>
      </c>
      <c r="C292" s="14">
        <v>5</v>
      </c>
      <c r="D292" s="14">
        <v>2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9" t="s">
        <v>214</v>
      </c>
      <c r="B294" s="13" t="s">
        <v>205</v>
      </c>
      <c r="C294" s="14">
        <v>1</v>
      </c>
      <c r="D294" s="14">
        <v>0</v>
      </c>
      <c r="E294" s="23">
        <v>0</v>
      </c>
    </row>
    <row r="295" spans="1:5" x14ac:dyDescent="0.3">
      <c r="A295" s="180"/>
      <c r="B295" s="13" t="s">
        <v>215</v>
      </c>
      <c r="C295" s="14">
        <v>8</v>
      </c>
      <c r="D295" s="14">
        <v>12</v>
      </c>
      <c r="E295" s="23">
        <v>2</v>
      </c>
    </row>
    <row r="296" spans="1:5" x14ac:dyDescent="0.3">
      <c r="A296" s="181"/>
      <c r="B296" s="13" t="s">
        <v>216</v>
      </c>
      <c r="C296" s="17"/>
      <c r="D296" s="17"/>
      <c r="E296" s="22"/>
    </row>
    <row r="297" spans="1:5" x14ac:dyDescent="0.3">
      <c r="A297" s="179" t="s">
        <v>217</v>
      </c>
      <c r="B297" s="13" t="s">
        <v>218</v>
      </c>
      <c r="C297" s="17"/>
      <c r="D297" s="17"/>
      <c r="E297" s="22"/>
    </row>
    <row r="298" spans="1:5" x14ac:dyDescent="0.3">
      <c r="A298" s="180"/>
      <c r="B298" s="13" t="s">
        <v>219</v>
      </c>
      <c r="C298" s="17"/>
      <c r="D298" s="17"/>
      <c r="E298" s="22"/>
    </row>
    <row r="299" spans="1:5" x14ac:dyDescent="0.3">
      <c r="A299" s="180"/>
      <c r="B299" s="13" t="s">
        <v>220</v>
      </c>
      <c r="C299" s="14">
        <v>69</v>
      </c>
      <c r="D299" s="14">
        <v>126</v>
      </c>
      <c r="E299" s="23">
        <v>37</v>
      </c>
    </row>
    <row r="300" spans="1:5" x14ac:dyDescent="0.3">
      <c r="A300" s="180"/>
      <c r="B300" s="13" t="s">
        <v>221</v>
      </c>
      <c r="C300" s="14">
        <v>100</v>
      </c>
      <c r="D300" s="14">
        <v>172</v>
      </c>
      <c r="E300" s="23">
        <v>0</v>
      </c>
    </row>
    <row r="301" spans="1:5" x14ac:dyDescent="0.3">
      <c r="A301" s="180"/>
      <c r="B301" s="13" t="s">
        <v>222</v>
      </c>
      <c r="C301" s="17"/>
      <c r="D301" s="17"/>
      <c r="E301" s="22"/>
    </row>
    <row r="302" spans="1:5" x14ac:dyDescent="0.3">
      <c r="A302" s="180"/>
      <c r="B302" s="13" t="s">
        <v>223</v>
      </c>
      <c r="C302" s="14">
        <v>61</v>
      </c>
      <c r="D302" s="14">
        <v>94</v>
      </c>
      <c r="E302" s="23">
        <v>36</v>
      </c>
    </row>
    <row r="303" spans="1:5" x14ac:dyDescent="0.3">
      <c r="A303" s="180"/>
      <c r="B303" s="13" t="s">
        <v>224</v>
      </c>
      <c r="C303" s="14">
        <v>10</v>
      </c>
      <c r="D303" s="14">
        <v>13</v>
      </c>
      <c r="E303" s="23">
        <v>0</v>
      </c>
    </row>
    <row r="304" spans="1:5" x14ac:dyDescent="0.3">
      <c r="A304" s="180"/>
      <c r="B304" s="13" t="s">
        <v>225</v>
      </c>
      <c r="C304" s="17"/>
      <c r="D304" s="17"/>
      <c r="E304" s="22"/>
    </row>
    <row r="305" spans="1:5" x14ac:dyDescent="0.3">
      <c r="A305" s="180"/>
      <c r="B305" s="13" t="s">
        <v>226</v>
      </c>
      <c r="C305" s="14">
        <v>93</v>
      </c>
      <c r="D305" s="14">
        <v>13</v>
      </c>
      <c r="E305" s="23">
        <v>53</v>
      </c>
    </row>
    <row r="306" spans="1:5" x14ac:dyDescent="0.3">
      <c r="A306" s="180"/>
      <c r="B306" s="13" t="s">
        <v>227</v>
      </c>
      <c r="C306" s="17"/>
      <c r="D306" s="17"/>
      <c r="E306" s="22"/>
    </row>
    <row r="307" spans="1:5" x14ac:dyDescent="0.3">
      <c r="A307" s="180"/>
      <c r="B307" s="13" t="s">
        <v>228</v>
      </c>
      <c r="C307" s="14">
        <v>1</v>
      </c>
      <c r="D307" s="14">
        <v>1</v>
      </c>
      <c r="E307" s="23">
        <v>0</v>
      </c>
    </row>
    <row r="308" spans="1:5" x14ac:dyDescent="0.3">
      <c r="A308" s="180"/>
      <c r="B308" s="13" t="s">
        <v>229</v>
      </c>
      <c r="C308" s="14">
        <v>74</v>
      </c>
      <c r="D308" s="14">
        <v>125</v>
      </c>
      <c r="E308" s="23">
        <v>37</v>
      </c>
    </row>
    <row r="309" spans="1:5" x14ac:dyDescent="0.3">
      <c r="A309" s="180"/>
      <c r="B309" s="13" t="s">
        <v>230</v>
      </c>
      <c r="C309" s="14">
        <v>33</v>
      </c>
      <c r="D309" s="14">
        <v>69</v>
      </c>
      <c r="E309" s="23">
        <v>0</v>
      </c>
    </row>
    <row r="310" spans="1:5" x14ac:dyDescent="0.3">
      <c r="A310" s="180"/>
      <c r="B310" s="13" t="s">
        <v>231</v>
      </c>
      <c r="C310" s="17"/>
      <c r="D310" s="17"/>
      <c r="E310" s="22"/>
    </row>
    <row r="311" spans="1:5" x14ac:dyDescent="0.3">
      <c r="A311" s="181"/>
      <c r="B311" s="13" t="s">
        <v>232</v>
      </c>
      <c r="C311" s="14">
        <v>1</v>
      </c>
      <c r="D311" s="14">
        <v>2</v>
      </c>
      <c r="E311" s="23">
        <v>0</v>
      </c>
    </row>
    <row r="312" spans="1:5" x14ac:dyDescent="0.3">
      <c r="A312" s="179" t="s">
        <v>233</v>
      </c>
      <c r="B312" s="13" t="s">
        <v>234</v>
      </c>
      <c r="C312" s="17"/>
      <c r="D312" s="17"/>
      <c r="E312" s="22"/>
    </row>
    <row r="313" spans="1:5" x14ac:dyDescent="0.3">
      <c r="A313" s="180"/>
      <c r="B313" s="13" t="s">
        <v>235</v>
      </c>
      <c r="C313" s="17"/>
      <c r="D313" s="17"/>
      <c r="E313" s="22"/>
    </row>
    <row r="314" spans="1:5" x14ac:dyDescent="0.3">
      <c r="A314" s="180"/>
      <c r="B314" s="13" t="s">
        <v>236</v>
      </c>
      <c r="C314" s="17"/>
      <c r="D314" s="17"/>
      <c r="E314" s="22"/>
    </row>
    <row r="315" spans="1:5" x14ac:dyDescent="0.3">
      <c r="A315" s="180"/>
      <c r="B315" s="13" t="s">
        <v>237</v>
      </c>
      <c r="C315" s="17"/>
      <c r="D315" s="17"/>
      <c r="E315" s="22"/>
    </row>
    <row r="316" spans="1:5" x14ac:dyDescent="0.3">
      <c r="A316" s="180"/>
      <c r="B316" s="13" t="s">
        <v>238</v>
      </c>
      <c r="C316" s="14">
        <v>7</v>
      </c>
      <c r="D316" s="14">
        <v>9</v>
      </c>
      <c r="E316" s="23">
        <v>0</v>
      </c>
    </row>
    <row r="317" spans="1:5" x14ac:dyDescent="0.3">
      <c r="A317" s="180"/>
      <c r="B317" s="13" t="s">
        <v>239</v>
      </c>
      <c r="C317" s="17"/>
      <c r="D317" s="17"/>
      <c r="E317" s="22"/>
    </row>
    <row r="318" spans="1:5" x14ac:dyDescent="0.3">
      <c r="A318" s="180"/>
      <c r="B318" s="13" t="s">
        <v>240</v>
      </c>
      <c r="C318" s="17"/>
      <c r="D318" s="17"/>
      <c r="E318" s="22"/>
    </row>
    <row r="319" spans="1:5" x14ac:dyDescent="0.3">
      <c r="A319" s="180"/>
      <c r="B319" s="13" t="s">
        <v>241</v>
      </c>
      <c r="C319" s="14">
        <v>3</v>
      </c>
      <c r="D319" s="14">
        <v>3</v>
      </c>
      <c r="E319" s="23">
        <v>1</v>
      </c>
    </row>
    <row r="320" spans="1:5" x14ac:dyDescent="0.3">
      <c r="A320" s="180"/>
      <c r="B320" s="13" t="s">
        <v>242</v>
      </c>
      <c r="C320" s="14">
        <v>5</v>
      </c>
      <c r="D320" s="14">
        <v>5</v>
      </c>
      <c r="E320" s="23">
        <v>1</v>
      </c>
    </row>
    <row r="321" spans="1:5" x14ac:dyDescent="0.3">
      <c r="A321" s="180"/>
      <c r="B321" s="13" t="s">
        <v>243</v>
      </c>
      <c r="C321" s="14">
        <v>6</v>
      </c>
      <c r="D321" s="14">
        <v>7</v>
      </c>
      <c r="E321" s="23">
        <v>1</v>
      </c>
    </row>
    <row r="322" spans="1:5" x14ac:dyDescent="0.3">
      <c r="A322" s="180"/>
      <c r="B322" s="13" t="s">
        <v>244</v>
      </c>
      <c r="C322" s="14">
        <v>5</v>
      </c>
      <c r="D322" s="14">
        <v>11</v>
      </c>
      <c r="E322" s="23">
        <v>0</v>
      </c>
    </row>
    <row r="323" spans="1:5" x14ac:dyDescent="0.3">
      <c r="A323" s="180"/>
      <c r="B323" s="13" t="s">
        <v>245</v>
      </c>
      <c r="C323" s="17"/>
      <c r="D323" s="17"/>
      <c r="E323" s="22"/>
    </row>
    <row r="324" spans="1:5" x14ac:dyDescent="0.3">
      <c r="A324" s="180"/>
      <c r="B324" s="13" t="s">
        <v>246</v>
      </c>
      <c r="C324" s="17"/>
      <c r="D324" s="17"/>
      <c r="E324" s="22"/>
    </row>
    <row r="325" spans="1:5" x14ac:dyDescent="0.3">
      <c r="A325" s="180"/>
      <c r="B325" s="13" t="s">
        <v>247</v>
      </c>
      <c r="C325" s="17"/>
      <c r="D325" s="17"/>
      <c r="E325" s="22"/>
    </row>
    <row r="326" spans="1:5" x14ac:dyDescent="0.3">
      <c r="A326" s="180"/>
      <c r="B326" s="13" t="s">
        <v>248</v>
      </c>
      <c r="C326" s="17"/>
      <c r="D326" s="17"/>
      <c r="E326" s="22"/>
    </row>
    <row r="327" spans="1:5" x14ac:dyDescent="0.3">
      <c r="A327" s="180"/>
      <c r="B327" s="13" t="s">
        <v>249</v>
      </c>
      <c r="C327" s="17"/>
      <c r="D327" s="17"/>
      <c r="E327" s="22"/>
    </row>
    <row r="328" spans="1:5" x14ac:dyDescent="0.3">
      <c r="A328" s="180"/>
      <c r="B328" s="13" t="s">
        <v>250</v>
      </c>
      <c r="C328" s="17"/>
      <c r="D328" s="17"/>
      <c r="E328" s="22"/>
    </row>
    <row r="329" spans="1:5" x14ac:dyDescent="0.3">
      <c r="A329" s="180"/>
      <c r="B329" s="13" t="s">
        <v>251</v>
      </c>
      <c r="C329" s="14">
        <v>6</v>
      </c>
      <c r="D329" s="14">
        <v>9</v>
      </c>
      <c r="E329" s="23">
        <v>6</v>
      </c>
    </row>
    <row r="330" spans="1:5" x14ac:dyDescent="0.3">
      <c r="A330" s="180"/>
      <c r="B330" s="13" t="s">
        <v>252</v>
      </c>
      <c r="C330" s="14">
        <v>4</v>
      </c>
      <c r="D330" s="14">
        <v>3</v>
      </c>
      <c r="E330" s="23">
        <v>2</v>
      </c>
    </row>
    <row r="331" spans="1:5" x14ac:dyDescent="0.3">
      <c r="A331" s="180"/>
      <c r="B331" s="13" t="s">
        <v>253</v>
      </c>
      <c r="C331" s="14">
        <v>0</v>
      </c>
      <c r="D331" s="14">
        <v>1</v>
      </c>
      <c r="E331" s="23">
        <v>0</v>
      </c>
    </row>
    <row r="332" spans="1:5" x14ac:dyDescent="0.3">
      <c r="A332" s="180"/>
      <c r="B332" s="13" t="s">
        <v>254</v>
      </c>
      <c r="C332" s="17"/>
      <c r="D332" s="17"/>
      <c r="E332" s="22"/>
    </row>
    <row r="333" spans="1:5" x14ac:dyDescent="0.3">
      <c r="A333" s="180"/>
      <c r="B333" s="13" t="s">
        <v>255</v>
      </c>
      <c r="C333" s="17"/>
      <c r="D333" s="17"/>
      <c r="E333" s="22"/>
    </row>
    <row r="334" spans="1:5" x14ac:dyDescent="0.3">
      <c r="A334" s="180"/>
      <c r="B334" s="13" t="s">
        <v>256</v>
      </c>
      <c r="C334" s="17"/>
      <c r="D334" s="17"/>
      <c r="E334" s="22"/>
    </row>
    <row r="335" spans="1:5" x14ac:dyDescent="0.3">
      <c r="A335" s="180"/>
      <c r="B335" s="13" t="s">
        <v>257</v>
      </c>
      <c r="C335" s="14">
        <v>16</v>
      </c>
      <c r="D335" s="14">
        <v>18</v>
      </c>
      <c r="E335" s="23">
        <v>2</v>
      </c>
    </row>
    <row r="336" spans="1:5" x14ac:dyDescent="0.3">
      <c r="A336" s="180"/>
      <c r="B336" s="13" t="s">
        <v>258</v>
      </c>
      <c r="C336" s="14">
        <v>22</v>
      </c>
      <c r="D336" s="14">
        <v>11</v>
      </c>
      <c r="E336" s="23">
        <v>16</v>
      </c>
    </row>
    <row r="337" spans="1:5" x14ac:dyDescent="0.3">
      <c r="A337" s="180"/>
      <c r="B337" s="13" t="s">
        <v>259</v>
      </c>
      <c r="C337" s="17"/>
      <c r="D337" s="17"/>
      <c r="E337" s="22"/>
    </row>
    <row r="338" spans="1:5" x14ac:dyDescent="0.3">
      <c r="A338" s="180"/>
      <c r="B338" s="13" t="s">
        <v>260</v>
      </c>
      <c r="C338" s="17"/>
      <c r="D338" s="17"/>
      <c r="E338" s="22"/>
    </row>
    <row r="339" spans="1:5" x14ac:dyDescent="0.3">
      <c r="A339" s="180"/>
      <c r="B339" s="13" t="s">
        <v>261</v>
      </c>
      <c r="C339" s="17"/>
      <c r="D339" s="17"/>
      <c r="E339" s="22"/>
    </row>
    <row r="340" spans="1:5" x14ac:dyDescent="0.3">
      <c r="A340" s="180"/>
      <c r="B340" s="13" t="s">
        <v>262</v>
      </c>
      <c r="C340" s="17"/>
      <c r="D340" s="17"/>
      <c r="E340" s="22"/>
    </row>
    <row r="341" spans="1:5" x14ac:dyDescent="0.3">
      <c r="A341" s="180"/>
      <c r="B341" s="13" t="s">
        <v>263</v>
      </c>
      <c r="C341" s="17"/>
      <c r="D341" s="17"/>
      <c r="E341" s="22"/>
    </row>
    <row r="342" spans="1:5" x14ac:dyDescent="0.3">
      <c r="A342" s="180"/>
      <c r="B342" s="13" t="s">
        <v>264</v>
      </c>
      <c r="C342" s="17"/>
      <c r="D342" s="17"/>
      <c r="E342" s="22"/>
    </row>
    <row r="343" spans="1:5" x14ac:dyDescent="0.3">
      <c r="A343" s="180"/>
      <c r="B343" s="13" t="s">
        <v>265</v>
      </c>
      <c r="C343" s="17"/>
      <c r="D343" s="17"/>
      <c r="E343" s="22"/>
    </row>
    <row r="344" spans="1:5" x14ac:dyDescent="0.3">
      <c r="A344" s="181"/>
      <c r="B344" s="13" t="s">
        <v>266</v>
      </c>
      <c r="C344" s="14">
        <v>2</v>
      </c>
      <c r="D344" s="14">
        <v>3</v>
      </c>
      <c r="E344" s="23">
        <v>4</v>
      </c>
    </row>
    <row r="345" spans="1:5" x14ac:dyDescent="0.3">
      <c r="A345" s="179" t="s">
        <v>267</v>
      </c>
      <c r="B345" s="13" t="s">
        <v>268</v>
      </c>
      <c r="C345" s="17"/>
      <c r="D345" s="17"/>
      <c r="E345" s="22"/>
    </row>
    <row r="346" spans="1:5" x14ac:dyDescent="0.3">
      <c r="A346" s="180"/>
      <c r="B346" s="13" t="s">
        <v>269</v>
      </c>
      <c r="C346" s="14">
        <v>1</v>
      </c>
      <c r="D346" s="14">
        <v>1</v>
      </c>
      <c r="E346" s="23">
        <v>0</v>
      </c>
    </row>
    <row r="347" spans="1:5" x14ac:dyDescent="0.3">
      <c r="A347" s="180"/>
      <c r="B347" s="13" t="s">
        <v>270</v>
      </c>
      <c r="C347" s="17"/>
      <c r="D347" s="17"/>
      <c r="E347" s="22"/>
    </row>
    <row r="348" spans="1:5" x14ac:dyDescent="0.3">
      <c r="A348" s="180"/>
      <c r="B348" s="13" t="s">
        <v>271</v>
      </c>
      <c r="C348" s="17"/>
      <c r="D348" s="17"/>
      <c r="E348" s="22"/>
    </row>
    <row r="349" spans="1:5" x14ac:dyDescent="0.3">
      <c r="A349" s="180"/>
      <c r="B349" s="13" t="s">
        <v>272</v>
      </c>
      <c r="C349" s="17"/>
      <c r="D349" s="17"/>
      <c r="E349" s="22"/>
    </row>
    <row r="350" spans="1:5" x14ac:dyDescent="0.3">
      <c r="A350" s="180"/>
      <c r="B350" s="13" t="s">
        <v>273</v>
      </c>
      <c r="C350" s="14">
        <v>2</v>
      </c>
      <c r="D350" s="14">
        <v>2</v>
      </c>
      <c r="E350" s="23">
        <v>0</v>
      </c>
    </row>
    <row r="351" spans="1:5" x14ac:dyDescent="0.3">
      <c r="A351" s="180"/>
      <c r="B351" s="13" t="s">
        <v>274</v>
      </c>
      <c r="C351" s="17"/>
      <c r="D351" s="17"/>
      <c r="E351" s="22"/>
    </row>
    <row r="352" spans="1:5" x14ac:dyDescent="0.3">
      <c r="A352" s="180"/>
      <c r="B352" s="13" t="s">
        <v>275</v>
      </c>
      <c r="C352" s="17"/>
      <c r="D352" s="17"/>
      <c r="E352" s="22"/>
    </row>
    <row r="353" spans="1:5" x14ac:dyDescent="0.3">
      <c r="A353" s="180"/>
      <c r="B353" s="13" t="s">
        <v>276</v>
      </c>
      <c r="C353" s="17"/>
      <c r="D353" s="17"/>
      <c r="E353" s="22"/>
    </row>
    <row r="354" spans="1:5" x14ac:dyDescent="0.3">
      <c r="A354" s="180"/>
      <c r="B354" s="13" t="s">
        <v>277</v>
      </c>
      <c r="C354" s="17"/>
      <c r="D354" s="17"/>
      <c r="E354" s="22"/>
    </row>
    <row r="355" spans="1:5" x14ac:dyDescent="0.3">
      <c r="A355" s="181"/>
      <c r="B355" s="13" t="s">
        <v>278</v>
      </c>
      <c r="C355" s="17"/>
      <c r="D355" s="17"/>
      <c r="E355" s="22"/>
    </row>
    <row r="356" spans="1:5" x14ac:dyDescent="0.3">
      <c r="A356" s="179" t="s">
        <v>279</v>
      </c>
      <c r="B356" s="13" t="s">
        <v>280</v>
      </c>
      <c r="C356" s="14">
        <v>2</v>
      </c>
      <c r="D356" s="14">
        <v>2</v>
      </c>
      <c r="E356" s="23">
        <v>0</v>
      </c>
    </row>
    <row r="357" spans="1:5" x14ac:dyDescent="0.3">
      <c r="A357" s="180"/>
      <c r="B357" s="13" t="s">
        <v>281</v>
      </c>
      <c r="C357" s="17"/>
      <c r="D357" s="17"/>
      <c r="E357" s="22"/>
    </row>
    <row r="358" spans="1:5" x14ac:dyDescent="0.3">
      <c r="A358" s="180"/>
      <c r="B358" s="13" t="s">
        <v>282</v>
      </c>
      <c r="C358" s="17"/>
      <c r="D358" s="17"/>
      <c r="E358" s="22"/>
    </row>
    <row r="359" spans="1:5" x14ac:dyDescent="0.3">
      <c r="A359" s="180"/>
      <c r="B359" s="13" t="s">
        <v>283</v>
      </c>
      <c r="C359" s="17"/>
      <c r="D359" s="17"/>
      <c r="E359" s="22"/>
    </row>
    <row r="360" spans="1:5" x14ac:dyDescent="0.3">
      <c r="A360" s="180"/>
      <c r="B360" s="13" t="s">
        <v>284</v>
      </c>
      <c r="C360" s="17"/>
      <c r="D360" s="17"/>
      <c r="E360" s="22"/>
    </row>
    <row r="361" spans="1:5" x14ac:dyDescent="0.3">
      <c r="A361" s="180"/>
      <c r="B361" s="13" t="s">
        <v>285</v>
      </c>
      <c r="C361" s="17"/>
      <c r="D361" s="17"/>
      <c r="E361" s="22"/>
    </row>
    <row r="362" spans="1:5" x14ac:dyDescent="0.3">
      <c r="A362" s="180"/>
      <c r="B362" s="13" t="s">
        <v>286</v>
      </c>
      <c r="C362" s="17"/>
      <c r="D362" s="17"/>
      <c r="E362" s="22"/>
    </row>
    <row r="363" spans="1:5" x14ac:dyDescent="0.3">
      <c r="A363" s="180"/>
      <c r="B363" s="13" t="s">
        <v>287</v>
      </c>
      <c r="C363" s="17"/>
      <c r="D363" s="17"/>
      <c r="E363" s="22"/>
    </row>
    <row r="364" spans="1:5" x14ac:dyDescent="0.3">
      <c r="A364" s="181"/>
      <c r="B364" s="13" t="s">
        <v>288</v>
      </c>
      <c r="C364" s="17"/>
      <c r="D364" s="17"/>
      <c r="E364" s="22"/>
    </row>
    <row r="365" spans="1:5" x14ac:dyDescent="0.3">
      <c r="A365" s="179" t="s">
        <v>289</v>
      </c>
      <c r="B365" s="13" t="s">
        <v>290</v>
      </c>
      <c r="C365" s="17"/>
      <c r="D365" s="17"/>
      <c r="E365" s="22"/>
    </row>
    <row r="366" spans="1:5" x14ac:dyDescent="0.3">
      <c r="A366" s="180"/>
      <c r="B366" s="13" t="s">
        <v>291</v>
      </c>
      <c r="C366" s="14">
        <v>1</v>
      </c>
      <c r="D366" s="14">
        <v>0</v>
      </c>
      <c r="E366" s="23">
        <v>0</v>
      </c>
    </row>
    <row r="367" spans="1:5" x14ac:dyDescent="0.3">
      <c r="A367" s="180"/>
      <c r="B367" s="13" t="s">
        <v>292</v>
      </c>
      <c r="C367" s="17"/>
      <c r="D367" s="17"/>
      <c r="E367" s="22"/>
    </row>
    <row r="368" spans="1:5" x14ac:dyDescent="0.3">
      <c r="A368" s="180"/>
      <c r="B368" s="13" t="s">
        <v>293</v>
      </c>
      <c r="C368" s="14">
        <v>1</v>
      </c>
      <c r="D368" s="14">
        <v>1</v>
      </c>
      <c r="E368" s="23">
        <v>0</v>
      </c>
    </row>
    <row r="369" spans="1:5" x14ac:dyDescent="0.3">
      <c r="A369" s="180"/>
      <c r="B369" s="13" t="s">
        <v>209</v>
      </c>
      <c r="C369" s="17"/>
      <c r="D369" s="17"/>
      <c r="E369" s="22"/>
    </row>
    <row r="370" spans="1:5" x14ac:dyDescent="0.3">
      <c r="A370" s="180"/>
      <c r="B370" s="13" t="s">
        <v>294</v>
      </c>
      <c r="C370" s="17"/>
      <c r="D370" s="17"/>
      <c r="E370" s="22"/>
    </row>
    <row r="371" spans="1:5" x14ac:dyDescent="0.3">
      <c r="A371" s="180"/>
      <c r="B371" s="13" t="s">
        <v>295</v>
      </c>
      <c r="C371" s="17"/>
      <c r="D371" s="17"/>
      <c r="E371" s="22"/>
    </row>
    <row r="372" spans="1:5" x14ac:dyDescent="0.3">
      <c r="A372" s="180"/>
      <c r="B372" s="13" t="s">
        <v>296</v>
      </c>
      <c r="C372" s="14">
        <v>1</v>
      </c>
      <c r="D372" s="14">
        <v>2</v>
      </c>
      <c r="E372" s="23">
        <v>0</v>
      </c>
    </row>
    <row r="373" spans="1:5" x14ac:dyDescent="0.3">
      <c r="A373" s="180"/>
      <c r="B373" s="13" t="s">
        <v>297</v>
      </c>
      <c r="C373" s="14">
        <v>1</v>
      </c>
      <c r="D373" s="14">
        <v>2</v>
      </c>
      <c r="E373" s="23">
        <v>1</v>
      </c>
    </row>
    <row r="374" spans="1:5" x14ac:dyDescent="0.3">
      <c r="A374" s="180"/>
      <c r="B374" s="13" t="s">
        <v>298</v>
      </c>
      <c r="C374" s="17"/>
      <c r="D374" s="17"/>
      <c r="E374" s="22"/>
    </row>
    <row r="375" spans="1:5" x14ac:dyDescent="0.3">
      <c r="A375" s="180"/>
      <c r="B375" s="13" t="s">
        <v>299</v>
      </c>
      <c r="C375" s="17"/>
      <c r="D375" s="17"/>
      <c r="E375" s="22"/>
    </row>
    <row r="376" spans="1:5" x14ac:dyDescent="0.3">
      <c r="A376" s="180"/>
      <c r="B376" s="13" t="s">
        <v>300</v>
      </c>
      <c r="C376" s="17"/>
      <c r="D376" s="17"/>
      <c r="E376" s="22"/>
    </row>
    <row r="377" spans="1:5" x14ac:dyDescent="0.3">
      <c r="A377" s="181"/>
      <c r="B377" s="13" t="s">
        <v>301</v>
      </c>
      <c r="C377" s="17"/>
      <c r="D377" s="17"/>
      <c r="E377" s="22"/>
    </row>
  </sheetData>
  <sheetProtection algorithmName="SHA-512" hashValue="cFDWmV09MrpYsKBSyWE/KxYAc0jwIFl4qPySj+882XEVwxlrxTMeytCnMv0Pi7NkGBqCBqr7/dZHlCfNHTS8LQ==" saltValue="zxzQpa/kA2reDBJz+4ny6g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ECE1-0964-4602-A940-E9641C325652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7" t="s">
        <v>1516</v>
      </c>
      <c r="D1" s="207"/>
      <c r="E1" s="207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+8Ne5Sjb28/d/wnUGGRcMgBrCnZIbqwcXUzL7uDWqiRwW52QRNcbJFacESkguMPZHDKVI+fo+SIT0fHEheg2Nw==" saltValue="RYrbkj0fbsBqUS3TPVV3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E755-169F-4808-BB7A-F1965A70D7DB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7" t="s">
        <v>1521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CxnES17SrVGSjPI9evGPuANIx7NLd18DdVPwkBkDyTJaqpkG0uUFhXYmuI9jeSoGWZgD781R66t4rH+rEKta3Q==" saltValue="Hk8p+Hobaq7gfyCfVJvMP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67C7-9C22-4E09-9081-D7C2E2B1946A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7" t="s">
        <v>1525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5">
      <c r="M6" s="170">
        <f>DatosMedioAmbiente!C53</f>
        <v>0</v>
      </c>
      <c r="N6" s="170">
        <f>DatosMedioAmbiente!C55</f>
        <v>1</v>
      </c>
      <c r="O6" s="170">
        <f>DatosMedioAmbiente!C57</f>
        <v>0</v>
      </c>
      <c r="P6" s="170">
        <f>DatosMedioAmbiente!C59</f>
        <v>0</v>
      </c>
      <c r="Q6" s="170">
        <f>DatosMedioAmbiente!C61</f>
        <v>0</v>
      </c>
      <c r="R6" s="170">
        <f>DatosMedioAmbiente!C63</f>
        <v>1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1</v>
      </c>
      <c r="Y6" s="171">
        <f>DatosMedioAmbiente!C62</f>
        <v>0</v>
      </c>
      <c r="Z6" s="171">
        <f>DatosMedioAmbiente!C64</f>
        <v>0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a1UV6uDxYKeBa0jKMzMBqUgl8tBQFDg2AAgSuiFkn1apsmBb9UKe+t9bmQv7JAef9wtAF/WmkvmGiRMAJfPRvA==" saltValue="V8eferClc+VVehcFAJxUs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43CE-5080-46FC-8CBC-415FE973D790}">
  <dimension ref="A1:BI14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1448</v>
      </c>
      <c r="C2" s="84" t="s">
        <v>1437</v>
      </c>
      <c r="D2" s="84" t="s">
        <v>1320</v>
      </c>
      <c r="E2" s="84" t="s">
        <v>1320</v>
      </c>
      <c r="F2" s="84" t="s">
        <v>1330</v>
      </c>
      <c r="G2" s="84" t="s">
        <v>1321</v>
      </c>
      <c r="H2" s="84" t="s">
        <v>1321</v>
      </c>
      <c r="I2" s="84" t="s">
        <v>1320</v>
      </c>
      <c r="J2" s="84" t="s">
        <v>1320</v>
      </c>
      <c r="K2" s="84" t="s">
        <v>1320</v>
      </c>
      <c r="L2" s="84" t="s">
        <v>1322</v>
      </c>
      <c r="M2" s="84" t="s">
        <v>1326</v>
      </c>
      <c r="N2" s="84" t="s">
        <v>1326</v>
      </c>
      <c r="O2" s="84" t="s">
        <v>1321</v>
      </c>
      <c r="P2" s="84" t="s">
        <v>1367</v>
      </c>
      <c r="Q2" s="84" t="s">
        <v>1367</v>
      </c>
      <c r="R2" s="84" t="s">
        <v>1040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649</v>
      </c>
      <c r="AE2" s="84" t="s">
        <v>1184</v>
      </c>
      <c r="AF2" s="84" t="s">
        <v>1194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649</v>
      </c>
      <c r="AT2" s="84" t="s">
        <v>647</v>
      </c>
      <c r="AV2" s="84" t="s">
        <v>647</v>
      </c>
      <c r="AW2" s="84" t="s">
        <v>1185</v>
      </c>
      <c r="AX2" s="84" t="s">
        <v>1187</v>
      </c>
      <c r="AY2" s="84" t="s">
        <v>20</v>
      </c>
      <c r="AZ2" s="84" t="s">
        <v>1009</v>
      </c>
      <c r="BA2" s="84" t="s">
        <v>82</v>
      </c>
      <c r="BC2" s="84" t="s">
        <v>980</v>
      </c>
      <c r="BD2" s="84" t="s">
        <v>334</v>
      </c>
      <c r="BE2" s="84" t="s">
        <v>1358</v>
      </c>
      <c r="BF2" s="84" t="s">
        <v>104</v>
      </c>
      <c r="BG2" s="84" t="s">
        <v>104</v>
      </c>
      <c r="BH2" s="84" t="s">
        <v>1143</v>
      </c>
      <c r="BI2" s="84" t="s">
        <v>1148</v>
      </c>
    </row>
    <row r="3" spans="1:61" x14ac:dyDescent="0.25">
      <c r="A3" s="84" t="s">
        <v>1455</v>
      </c>
      <c r="B3" s="84" t="s">
        <v>1449</v>
      </c>
      <c r="C3" s="84" t="s">
        <v>1438</v>
      </c>
      <c r="D3" s="84" t="s">
        <v>1321</v>
      </c>
      <c r="E3" s="84" t="s">
        <v>1321</v>
      </c>
      <c r="F3" s="84" t="s">
        <v>1335</v>
      </c>
      <c r="G3" s="84" t="s">
        <v>1335</v>
      </c>
      <c r="H3" s="84" t="s">
        <v>1322</v>
      </c>
      <c r="I3" s="84" t="s">
        <v>1321</v>
      </c>
      <c r="J3" s="84" t="s">
        <v>1322</v>
      </c>
      <c r="K3" s="84" t="s">
        <v>1321</v>
      </c>
      <c r="L3" s="84" t="s">
        <v>1324</v>
      </c>
      <c r="O3" s="84" t="s">
        <v>975</v>
      </c>
      <c r="P3" s="84" t="s">
        <v>1369</v>
      </c>
      <c r="Q3" s="84" t="s">
        <v>1322</v>
      </c>
      <c r="R3" s="84" t="s">
        <v>1041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651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655</v>
      </c>
      <c r="AT3" s="84" t="s">
        <v>651</v>
      </c>
      <c r="AV3" s="84" t="s">
        <v>649</v>
      </c>
      <c r="AW3" s="84" t="s">
        <v>1188</v>
      </c>
      <c r="AY3" s="84" t="s">
        <v>1004</v>
      </c>
      <c r="AZ3" s="84" t="s">
        <v>1010</v>
      </c>
      <c r="BA3" s="84" t="s">
        <v>1494</v>
      </c>
      <c r="BC3" s="84" t="s">
        <v>986</v>
      </c>
      <c r="BD3" s="84" t="s">
        <v>961</v>
      </c>
      <c r="BE3" s="84" t="s">
        <v>1359</v>
      </c>
      <c r="BF3" s="84" t="s">
        <v>1060</v>
      </c>
      <c r="BG3" s="84" t="s">
        <v>114</v>
      </c>
      <c r="BH3" s="84" t="s">
        <v>1145</v>
      </c>
      <c r="BI3" s="84" t="s">
        <v>1149</v>
      </c>
    </row>
    <row r="4" spans="1:61" x14ac:dyDescent="0.25">
      <c r="A4" s="84" t="s">
        <v>1456</v>
      </c>
      <c r="B4" s="84" t="s">
        <v>1450</v>
      </c>
      <c r="C4" s="84" t="s">
        <v>1439</v>
      </c>
      <c r="D4" s="84" t="s">
        <v>1322</v>
      </c>
      <c r="E4" s="84" t="s">
        <v>975</v>
      </c>
      <c r="F4" s="84" t="s">
        <v>111</v>
      </c>
      <c r="G4" s="84" t="s">
        <v>1338</v>
      </c>
      <c r="H4" s="84" t="s">
        <v>1333</v>
      </c>
      <c r="I4" s="84" t="s">
        <v>975</v>
      </c>
      <c r="J4" s="84" t="s">
        <v>975</v>
      </c>
      <c r="K4" s="84" t="s">
        <v>1324</v>
      </c>
      <c r="L4" s="84" t="s">
        <v>1336</v>
      </c>
      <c r="O4" s="84" t="s">
        <v>1335</v>
      </c>
      <c r="P4" s="84" t="s">
        <v>1372</v>
      </c>
      <c r="Q4" s="84" t="s">
        <v>1372</v>
      </c>
      <c r="R4" s="84" t="s">
        <v>1042</v>
      </c>
      <c r="S4" s="84" t="s">
        <v>1372</v>
      </c>
      <c r="T4" s="84" t="s">
        <v>1372</v>
      </c>
      <c r="V4" s="84" t="s">
        <v>31</v>
      </c>
      <c r="W4" s="84" t="s">
        <v>1463</v>
      </c>
      <c r="AC4" s="84" t="s">
        <v>1140</v>
      </c>
      <c r="AD4" s="84" t="s">
        <v>653</v>
      </c>
      <c r="AI4" s="84" t="s">
        <v>111</v>
      </c>
      <c r="AL4" s="84" t="s">
        <v>651</v>
      </c>
      <c r="AM4" s="84" t="s">
        <v>651</v>
      </c>
      <c r="AN4" s="84" t="s">
        <v>651</v>
      </c>
      <c r="AO4" s="84" t="s">
        <v>657</v>
      </c>
      <c r="AT4" s="84" t="s">
        <v>657</v>
      </c>
      <c r="AV4" s="84" t="s">
        <v>651</v>
      </c>
      <c r="AY4" s="84" t="s">
        <v>1005</v>
      </c>
      <c r="AZ4" s="84" t="s">
        <v>1011</v>
      </c>
      <c r="BA4" s="84" t="s">
        <v>1495</v>
      </c>
      <c r="BC4" s="84" t="s">
        <v>987</v>
      </c>
      <c r="BD4" s="84" t="s">
        <v>963</v>
      </c>
      <c r="BE4" s="84" t="s">
        <v>1360</v>
      </c>
    </row>
    <row r="5" spans="1:61" x14ac:dyDescent="0.25">
      <c r="A5" s="84" t="s">
        <v>1031</v>
      </c>
      <c r="B5" s="84" t="s">
        <v>110</v>
      </c>
      <c r="C5" s="84" t="s">
        <v>1440</v>
      </c>
      <c r="D5" s="84" t="s">
        <v>975</v>
      </c>
      <c r="E5" s="84" t="s">
        <v>1334</v>
      </c>
      <c r="G5" s="84" t="s">
        <v>111</v>
      </c>
      <c r="H5" s="84" t="s">
        <v>1334</v>
      </c>
      <c r="I5" s="84" t="s">
        <v>1335</v>
      </c>
      <c r="J5" s="84" t="s">
        <v>1335</v>
      </c>
      <c r="K5" s="84" t="s">
        <v>1336</v>
      </c>
      <c r="O5" s="84" t="s">
        <v>1338</v>
      </c>
      <c r="R5" s="84" t="s">
        <v>1043</v>
      </c>
      <c r="V5" s="84" t="s">
        <v>32</v>
      </c>
      <c r="AD5" s="84" t="s">
        <v>655</v>
      </c>
      <c r="AL5" s="84" t="s">
        <v>655</v>
      </c>
      <c r="AM5" s="84" t="s">
        <v>653</v>
      </c>
      <c r="AN5" s="84" t="s">
        <v>655</v>
      </c>
      <c r="AV5" s="84" t="s">
        <v>655</v>
      </c>
      <c r="AY5" s="84" t="s">
        <v>1006</v>
      </c>
      <c r="AZ5" s="84" t="s">
        <v>1012</v>
      </c>
      <c r="BC5" s="84" t="s">
        <v>988</v>
      </c>
      <c r="BD5" s="84" t="s">
        <v>964</v>
      </c>
      <c r="BE5" s="84" t="s">
        <v>1021</v>
      </c>
    </row>
    <row r="6" spans="1:61" x14ac:dyDescent="0.25">
      <c r="A6" s="84" t="s">
        <v>1457</v>
      </c>
      <c r="C6" s="84" t="s">
        <v>1442</v>
      </c>
      <c r="D6" s="84" t="s">
        <v>1335</v>
      </c>
      <c r="E6" s="84" t="s">
        <v>1338</v>
      </c>
      <c r="H6" s="84" t="s">
        <v>1335</v>
      </c>
      <c r="I6" s="84" t="s">
        <v>1338</v>
      </c>
      <c r="J6" s="84" t="s">
        <v>1338</v>
      </c>
      <c r="O6" s="84" t="s">
        <v>111</v>
      </c>
      <c r="R6" s="84" t="s">
        <v>1044</v>
      </c>
      <c r="V6" s="84" t="s">
        <v>33</v>
      </c>
      <c r="AD6" s="84" t="s">
        <v>657</v>
      </c>
      <c r="AL6" s="84" t="s">
        <v>657</v>
      </c>
      <c r="AM6" s="84" t="s">
        <v>655</v>
      </c>
      <c r="AN6" s="84" t="s">
        <v>657</v>
      </c>
      <c r="AV6" s="84" t="s">
        <v>657</v>
      </c>
      <c r="AZ6" s="84" t="s">
        <v>1007</v>
      </c>
      <c r="BC6" s="84" t="s">
        <v>989</v>
      </c>
      <c r="BD6" s="84" t="s">
        <v>965</v>
      </c>
      <c r="BE6" s="84" t="s">
        <v>1362</v>
      </c>
    </row>
    <row r="7" spans="1:61" x14ac:dyDescent="0.25">
      <c r="C7" s="84" t="s">
        <v>209</v>
      </c>
      <c r="D7" s="84" t="s">
        <v>1338</v>
      </c>
      <c r="H7" s="84" t="s">
        <v>1338</v>
      </c>
      <c r="I7" s="84" t="s">
        <v>111</v>
      </c>
      <c r="J7" s="84" t="s">
        <v>111</v>
      </c>
      <c r="R7" s="84" t="s">
        <v>1045</v>
      </c>
      <c r="AD7" s="84" t="s">
        <v>659</v>
      </c>
      <c r="AM7" s="84" t="s">
        <v>657</v>
      </c>
      <c r="AN7" s="84" t="s">
        <v>659</v>
      </c>
      <c r="BC7" s="84" t="s">
        <v>977</v>
      </c>
      <c r="BD7" s="84" t="s">
        <v>518</v>
      </c>
      <c r="BE7" s="84" t="s">
        <v>1363</v>
      </c>
    </row>
    <row r="8" spans="1:61" x14ac:dyDescent="0.25">
      <c r="C8" s="84" t="s">
        <v>1443</v>
      </c>
      <c r="D8" s="84" t="s">
        <v>1344</v>
      </c>
      <c r="H8" s="84" t="s">
        <v>111</v>
      </c>
      <c r="R8" s="84" t="s">
        <v>1046</v>
      </c>
      <c r="BD8" s="84" t="s">
        <v>966</v>
      </c>
    </row>
    <row r="9" spans="1:61" x14ac:dyDescent="0.25">
      <c r="C9" s="84" t="s">
        <v>289</v>
      </c>
      <c r="D9" s="84" t="s">
        <v>111</v>
      </c>
      <c r="R9" s="84" t="s">
        <v>1047</v>
      </c>
      <c r="BD9" s="84" t="s">
        <v>967</v>
      </c>
    </row>
    <row r="10" spans="1:61" x14ac:dyDescent="0.25">
      <c r="R10" s="84" t="s">
        <v>1049</v>
      </c>
      <c r="BD10" s="84" t="s">
        <v>968</v>
      </c>
    </row>
    <row r="11" spans="1:61" x14ac:dyDescent="0.25">
      <c r="BD11" s="84" t="s">
        <v>969</v>
      </c>
    </row>
    <row r="12" spans="1:61" x14ac:dyDescent="0.25">
      <c r="BD12" s="84" t="s">
        <v>970</v>
      </c>
    </row>
    <row r="13" spans="1:61" x14ac:dyDescent="0.25">
      <c r="BD13" s="84" t="s">
        <v>111</v>
      </c>
    </row>
    <row r="14" spans="1:61" x14ac:dyDescent="0.25">
      <c r="BD14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14E3-9CA1-400D-BAAE-0443E82E21B7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260</v>
      </c>
      <c r="D4" s="92">
        <f>SUM(DatosViolenciaGénero!D63:D69)</f>
        <v>112</v>
      </c>
    </row>
    <row r="5" spans="2:4" x14ac:dyDescent="0.25">
      <c r="B5" s="91" t="s">
        <v>1322</v>
      </c>
      <c r="C5" s="92">
        <f>SUM(DatosViolenciaGénero!C70:C73)</f>
        <v>12</v>
      </c>
      <c r="D5" s="92">
        <f>SUM(DatosViolenciaGénero!D70:D73)</f>
        <v>19</v>
      </c>
    </row>
    <row r="6" spans="2:4" ht="12.75" customHeight="1" x14ac:dyDescent="0.25">
      <c r="B6" s="91" t="s">
        <v>1368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5">
      <c r="B7" s="91" t="s">
        <v>1369</v>
      </c>
      <c r="C7" s="92">
        <f>SUM(DatosViolenciaGénero!C75:C77)</f>
        <v>0</v>
      </c>
      <c r="D7" s="92">
        <f>SUM(DatosViolenciaGénero!D75:D77)</f>
        <v>0</v>
      </c>
    </row>
    <row r="8" spans="2:4" ht="12.75" customHeight="1" x14ac:dyDescent="0.25">
      <c r="B8" s="91" t="s">
        <v>1370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5">
      <c r="B9" s="91" t="s">
        <v>1371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5">
      <c r="B10" s="91" t="s">
        <v>1372</v>
      </c>
      <c r="C10" s="92">
        <f>SUM(DatosViolenciaGénero!C79:C80)</f>
        <v>112</v>
      </c>
      <c r="D10" s="92">
        <f>SUM(DatosViolenciaGénero!D79:D80)</f>
        <v>75</v>
      </c>
    </row>
    <row r="14" spans="2:4" ht="12.9" customHeight="1" thickTop="1" thickBot="1" x14ac:dyDescent="0.3">
      <c r="B14" s="213" t="s">
        <v>1376</v>
      </c>
      <c r="C14" s="213"/>
    </row>
    <row r="15" spans="2:4" ht="13.8" thickTop="1" x14ac:dyDescent="0.25">
      <c r="B15" s="93" t="s">
        <v>1374</v>
      </c>
      <c r="C15" s="94">
        <f>DatosViolenciaGénero!C38</f>
        <v>5</v>
      </c>
    </row>
    <row r="16" spans="2:4" ht="13.8" thickBot="1" x14ac:dyDescent="0.3">
      <c r="B16" s="95" t="s">
        <v>1375</v>
      </c>
      <c r="C16" s="96">
        <f>DatosViolenciaGénero!C39</f>
        <v>161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AEEC-1D70-41BE-9BCC-22C2C93BB6FE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35</v>
      </c>
      <c r="D4" s="92">
        <f>SUM(DatosViolenciaDoméstica!D48:D54)</f>
        <v>39</v>
      </c>
    </row>
    <row r="5" spans="2:4" x14ac:dyDescent="0.25">
      <c r="B5" s="91" t="s">
        <v>1322</v>
      </c>
      <c r="C5" s="92">
        <f>SUM(DatosViolenciaDoméstica!C55:C58)</f>
        <v>0</v>
      </c>
      <c r="D5" s="92">
        <f>SUM(DatosViolenciaDoméstica!D55:D58)</f>
        <v>1</v>
      </c>
    </row>
    <row r="6" spans="2:4" ht="12.75" customHeight="1" x14ac:dyDescent="0.25">
      <c r="B6" s="91" t="s">
        <v>1368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1369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1371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11</v>
      </c>
      <c r="D10" s="92">
        <f>SUM(DatosViolenciaDoméstica!D64:D65)</f>
        <v>4</v>
      </c>
    </row>
    <row r="14" spans="2:4" ht="12.9" customHeight="1" thickTop="1" thickBot="1" x14ac:dyDescent="0.3">
      <c r="B14" s="213" t="s">
        <v>1373</v>
      </c>
      <c r="C14" s="213"/>
    </row>
    <row r="15" spans="2:4" ht="13.8" thickTop="1" x14ac:dyDescent="0.25">
      <c r="B15" s="93" t="s">
        <v>1374</v>
      </c>
      <c r="C15" s="94">
        <f>DatosViolenciaDoméstica!C33</f>
        <v>1</v>
      </c>
    </row>
    <row r="16" spans="2:4" ht="13.8" thickBot="1" x14ac:dyDescent="0.3">
      <c r="B16" s="95" t="s">
        <v>1375</v>
      </c>
      <c r="C16" s="96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134E-7EC2-4FBE-910C-A5DFA153743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4" t="s">
        <v>1357</v>
      </c>
      <c r="C3" s="214"/>
    </row>
    <row r="4" spans="2:3" x14ac:dyDescent="0.25">
      <c r="B4" s="85" t="s">
        <v>1358</v>
      </c>
      <c r="C4" s="86">
        <f>DatosMenores!C69</f>
        <v>38</v>
      </c>
    </row>
    <row r="5" spans="2:3" x14ac:dyDescent="0.25">
      <c r="B5" s="85" t="s">
        <v>1359</v>
      </c>
      <c r="C5" s="87">
        <f>DatosMenores!C70</f>
        <v>13</v>
      </c>
    </row>
    <row r="6" spans="2:3" x14ac:dyDescent="0.25">
      <c r="B6" s="85" t="s">
        <v>1360</v>
      </c>
      <c r="C6" s="87">
        <f>DatosMenores!C71</f>
        <v>26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7</v>
      </c>
    </row>
    <row r="9" spans="2:3" ht="26.4" x14ac:dyDescent="0.25">
      <c r="B9" s="85" t="s">
        <v>1362</v>
      </c>
      <c r="C9" s="87">
        <f>DatosMenores!C76</f>
        <v>3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1363</v>
      </c>
      <c r="C11" s="87">
        <f>DatosMenores!C77</f>
        <v>13</v>
      </c>
    </row>
    <row r="12" spans="2:3" x14ac:dyDescent="0.25">
      <c r="B12" s="85" t="s">
        <v>1364</v>
      </c>
      <c r="C12" s="87">
        <f>DatosMenores!C79</f>
        <v>0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3C7E-2E9E-4AD1-A0CC-ED3A9E0AF46E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5" t="s">
        <v>1320</v>
      </c>
      <c r="C11" s="215"/>
      <c r="D11" s="69">
        <f>DatosDelitos!C5+DatosDelitos!C13-DatosDelitos!C17</f>
        <v>2620</v>
      </c>
      <c r="E11" s="70">
        <f>DatosDelitos!H5+DatosDelitos!H13-DatosDelitos!H17</f>
        <v>81</v>
      </c>
      <c r="F11" s="70">
        <f>DatosDelitos!I5+DatosDelitos!I13-DatosDelitos!I17</f>
        <v>68</v>
      </c>
      <c r="G11" s="70">
        <f>DatosDelitos!J5+DatosDelitos!J13-DatosDelitos!J17</f>
        <v>1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3</v>
      </c>
      <c r="L11" s="72">
        <f>DatosDelitos!P5+DatosDelitos!P13-DatosDelitos!P17</f>
        <v>35</v>
      </c>
    </row>
    <row r="12" spans="2:13" ht="13.2" customHeight="1" x14ac:dyDescent="0.25">
      <c r="B12" s="216" t="s">
        <v>329</v>
      </c>
      <c r="C12" s="216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6" t="s">
        <v>347</v>
      </c>
      <c r="C13" s="216"/>
      <c r="D13" s="73">
        <f>DatosDelitos!C20</f>
        <v>0</v>
      </c>
      <c r="E13" s="74">
        <f>DatosDelitos!H20</f>
        <v>0</v>
      </c>
      <c r="F13" s="74">
        <f>DatosDelitos!I20</f>
        <v>1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6" t="s">
        <v>1321</v>
      </c>
      <c r="C15" s="216"/>
      <c r="D15" s="73">
        <f>DatosDelitos!C17+DatosDelitos!C44</f>
        <v>397</v>
      </c>
      <c r="E15" s="74">
        <f>DatosDelitos!H17+DatosDelitos!H44</f>
        <v>89</v>
      </c>
      <c r="F15" s="74">
        <f>DatosDelitos!I16+DatosDelitos!I44</f>
        <v>14</v>
      </c>
      <c r="G15" s="74">
        <f>DatosDelitos!J17+DatosDelitos!J44</f>
        <v>2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4</v>
      </c>
      <c r="L15" s="75">
        <f>DatosDelitos!P17+DatosDelitos!P44</f>
        <v>186</v>
      </c>
    </row>
    <row r="16" spans="2:13" ht="13.2" customHeight="1" x14ac:dyDescent="0.25">
      <c r="B16" s="216" t="s">
        <v>1322</v>
      </c>
      <c r="C16" s="216"/>
      <c r="D16" s="73">
        <f>DatosDelitos!C30</f>
        <v>159</v>
      </c>
      <c r="E16" s="74">
        <f>DatosDelitos!H30</f>
        <v>43</v>
      </c>
      <c r="F16" s="74">
        <f>DatosDelitos!I30</f>
        <v>51</v>
      </c>
      <c r="G16" s="74">
        <f>DatosDelitos!J30</f>
        <v>0</v>
      </c>
      <c r="H16" s="74">
        <f>DatosDelitos!K30</f>
        <v>1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32</v>
      </c>
    </row>
    <row r="17" spans="2:12" ht="13.2" customHeight="1" x14ac:dyDescent="0.25">
      <c r="B17" s="217" t="s">
        <v>1323</v>
      </c>
      <c r="C17" s="217"/>
      <c r="D17" s="73">
        <f>DatosDelitos!C42-DatosDelitos!C44</f>
        <v>9</v>
      </c>
      <c r="E17" s="74">
        <f>DatosDelitos!H42-DatosDelitos!H44</f>
        <v>1</v>
      </c>
      <c r="F17" s="74">
        <f>DatosDelitos!I42-DatosDelitos!I44</f>
        <v>1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216" t="s">
        <v>1324</v>
      </c>
      <c r="C18" s="216"/>
      <c r="D18" s="73">
        <f>DatosDelitos!C50</f>
        <v>67</v>
      </c>
      <c r="E18" s="74">
        <f>DatosDelitos!H50</f>
        <v>23</v>
      </c>
      <c r="F18" s="74">
        <f>DatosDelitos!I50</f>
        <v>14</v>
      </c>
      <c r="G18" s="74">
        <f>DatosDelitos!J50</f>
        <v>13</v>
      </c>
      <c r="H18" s="74">
        <f>DatosDelitos!K50</f>
        <v>9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8</v>
      </c>
    </row>
    <row r="19" spans="2:12" ht="13.2" customHeight="1" x14ac:dyDescent="0.25">
      <c r="B19" s="216" t="s">
        <v>1325</v>
      </c>
      <c r="C19" s="216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6" t="s">
        <v>1326</v>
      </c>
      <c r="C20" s="216"/>
      <c r="D20" s="73">
        <f>DatosDelitos!C74</f>
        <v>12</v>
      </c>
      <c r="E20" s="74">
        <f>DatosDelitos!H74</f>
        <v>1</v>
      </c>
      <c r="F20" s="74">
        <f>DatosDelitos!I74</f>
        <v>2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1</v>
      </c>
      <c r="K20" s="74">
        <f>DatosDelitos!O74</f>
        <v>0</v>
      </c>
      <c r="L20" s="75">
        <f>DatosDelitos!P74</f>
        <v>1</v>
      </c>
    </row>
    <row r="21" spans="2:12" ht="13.2" customHeight="1" x14ac:dyDescent="0.25">
      <c r="B21" s="217" t="s">
        <v>1327</v>
      </c>
      <c r="C21" s="217"/>
      <c r="D21" s="73">
        <f>DatosDelitos!C82</f>
        <v>56</v>
      </c>
      <c r="E21" s="74">
        <f>DatosDelitos!H82</f>
        <v>1</v>
      </c>
      <c r="F21" s="74">
        <f>DatosDelitos!I82</f>
        <v>1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3</v>
      </c>
    </row>
    <row r="22" spans="2:12" ht="13.2" customHeight="1" x14ac:dyDescent="0.25">
      <c r="B22" s="216" t="s">
        <v>1328</v>
      </c>
      <c r="C22" s="216"/>
      <c r="D22" s="73">
        <f>DatosDelitos!C85</f>
        <v>75</v>
      </c>
      <c r="E22" s="74">
        <f>DatosDelitos!H85</f>
        <v>35</v>
      </c>
      <c r="F22" s="74">
        <f>DatosDelitos!I85</f>
        <v>21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3</v>
      </c>
    </row>
    <row r="23" spans="2:12" ht="13.2" customHeight="1" x14ac:dyDescent="0.25">
      <c r="B23" s="216" t="s">
        <v>975</v>
      </c>
      <c r="C23" s="216"/>
      <c r="D23" s="73">
        <f>DatosDelitos!C97</f>
        <v>897</v>
      </c>
      <c r="E23" s="74">
        <f>DatosDelitos!H97</f>
        <v>233</v>
      </c>
      <c r="F23" s="74">
        <f>DatosDelitos!I97</f>
        <v>170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9</v>
      </c>
      <c r="L23" s="75">
        <f>DatosDelitos!P97</f>
        <v>84</v>
      </c>
    </row>
    <row r="24" spans="2:12" ht="27" customHeight="1" x14ac:dyDescent="0.25">
      <c r="B24" s="216" t="s">
        <v>1329</v>
      </c>
      <c r="C24" s="216"/>
      <c r="D24" s="73">
        <f>DatosDelitos!C131</f>
        <v>0</v>
      </c>
      <c r="E24" s="74">
        <f>DatosDelitos!H131</f>
        <v>0</v>
      </c>
      <c r="F24" s="74">
        <f>DatosDelitos!I131</f>
        <v>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6" t="s">
        <v>1330</v>
      </c>
      <c r="C25" s="216"/>
      <c r="D25" s="73">
        <f>DatosDelitos!C137</f>
        <v>5</v>
      </c>
      <c r="E25" s="74">
        <f>DatosDelitos!H137</f>
        <v>6</v>
      </c>
      <c r="F25" s="74">
        <f>DatosDelitos!I137</f>
        <v>8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2</v>
      </c>
    </row>
    <row r="26" spans="2:12" ht="13.2" customHeight="1" x14ac:dyDescent="0.25">
      <c r="B26" s="217" t="s">
        <v>1331</v>
      </c>
      <c r="C26" s="217"/>
      <c r="D26" s="73">
        <f>DatosDelitos!C144</f>
        <v>2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216" t="s">
        <v>1332</v>
      </c>
      <c r="C27" s="216"/>
      <c r="D27" s="73">
        <f>DatosDelitos!C147</f>
        <v>9</v>
      </c>
      <c r="E27" s="74">
        <f>DatosDelitos!H147</f>
        <v>7</v>
      </c>
      <c r="F27" s="74">
        <f>DatosDelitos!I147</f>
        <v>1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3</v>
      </c>
    </row>
    <row r="28" spans="2:12" ht="13.2" customHeight="1" x14ac:dyDescent="0.25">
      <c r="B28" s="216" t="s">
        <v>1333</v>
      </c>
      <c r="C28" s="216"/>
      <c r="D28" s="73">
        <f>DatosDelitos!C156+SUM(DatosDelitos!C167:C172)</f>
        <v>30</v>
      </c>
      <c r="E28" s="74">
        <f>DatosDelitos!H156+SUM(DatosDelitos!H167:H172)</f>
        <v>17</v>
      </c>
      <c r="F28" s="74">
        <f>DatosDelitos!I156+SUM(DatosDelitos!I167:I172)</f>
        <v>3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3</v>
      </c>
    </row>
    <row r="29" spans="2:12" ht="13.2" customHeight="1" x14ac:dyDescent="0.25">
      <c r="B29" s="216" t="s">
        <v>1334</v>
      </c>
      <c r="C29" s="216"/>
      <c r="D29" s="73">
        <f>SUM(DatosDelitos!C173:C177)</f>
        <v>37</v>
      </c>
      <c r="E29" s="74">
        <f>SUM(DatosDelitos!H173:H177)</f>
        <v>25</v>
      </c>
      <c r="F29" s="74">
        <f>SUM(DatosDelitos!I173:I177)</f>
        <v>23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</v>
      </c>
      <c r="L29" s="74">
        <f>SUM(DatosDelitos!P173:P177)</f>
        <v>6</v>
      </c>
    </row>
    <row r="30" spans="2:12" ht="13.2" customHeight="1" x14ac:dyDescent="0.25">
      <c r="B30" s="216" t="s">
        <v>1335</v>
      </c>
      <c r="C30" s="216"/>
      <c r="D30" s="73">
        <f>DatosDelitos!C178</f>
        <v>144</v>
      </c>
      <c r="E30" s="74">
        <f>DatosDelitos!H178</f>
        <v>102</v>
      </c>
      <c r="F30" s="74">
        <f>DatosDelitos!I178</f>
        <v>75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300</v>
      </c>
    </row>
    <row r="31" spans="2:12" ht="13.2" customHeight="1" x14ac:dyDescent="0.25">
      <c r="B31" s="216" t="s">
        <v>1336</v>
      </c>
      <c r="C31" s="216"/>
      <c r="D31" s="73">
        <f>DatosDelitos!C186</f>
        <v>55</v>
      </c>
      <c r="E31" s="74">
        <f>DatosDelitos!H186</f>
        <v>17</v>
      </c>
      <c r="F31" s="74">
        <f>DatosDelitos!I186</f>
        <v>10</v>
      </c>
      <c r="G31" s="74">
        <f>DatosDelitos!J186</f>
        <v>1</v>
      </c>
      <c r="H31" s="74">
        <f>DatosDelitos!K186</f>
        <v>1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8</v>
      </c>
    </row>
    <row r="32" spans="2:12" ht="13.2" customHeight="1" x14ac:dyDescent="0.25">
      <c r="B32" s="216" t="s">
        <v>1337</v>
      </c>
      <c r="C32" s="216"/>
      <c r="D32" s="73">
        <f>DatosDelitos!C201</f>
        <v>12</v>
      </c>
      <c r="E32" s="74">
        <f>DatosDelitos!H201</f>
        <v>9</v>
      </c>
      <c r="F32" s="74">
        <f>DatosDelitos!I201</f>
        <v>6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4</v>
      </c>
    </row>
    <row r="33" spans="2:13" ht="13.2" customHeight="1" x14ac:dyDescent="0.25">
      <c r="B33" s="216" t="s">
        <v>1338</v>
      </c>
      <c r="C33" s="216"/>
      <c r="D33" s="73">
        <f>DatosDelitos!C223</f>
        <v>197</v>
      </c>
      <c r="E33" s="74">
        <f>DatosDelitos!H223</f>
        <v>85</v>
      </c>
      <c r="F33" s="74">
        <f>DatosDelitos!I223</f>
        <v>57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9</v>
      </c>
      <c r="L33" s="74">
        <f>DatosDelitos!P223</f>
        <v>68</v>
      </c>
    </row>
    <row r="34" spans="2:13" ht="13.2" customHeight="1" x14ac:dyDescent="0.25">
      <c r="B34" s="216" t="s">
        <v>1339</v>
      </c>
      <c r="C34" s="216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6" t="s">
        <v>1340</v>
      </c>
      <c r="C35" s="216"/>
      <c r="D35" s="73">
        <f>DatosDelitos!C271</f>
        <v>41</v>
      </c>
      <c r="E35" s="74">
        <f>DatosDelitos!H271</f>
        <v>29</v>
      </c>
      <c r="F35" s="74">
        <f>DatosDelitos!I271</f>
        <v>26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19</v>
      </c>
    </row>
    <row r="36" spans="2:13" ht="38.25" customHeight="1" x14ac:dyDescent="0.25">
      <c r="B36" s="216" t="s">
        <v>1341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6" t="s">
        <v>1342</v>
      </c>
      <c r="C37" s="216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6" t="s">
        <v>1343</v>
      </c>
      <c r="C38" s="216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216" t="s">
        <v>1344</v>
      </c>
      <c r="C39" s="216"/>
      <c r="D39" s="73">
        <f>DatosDelitos!C323</f>
        <v>1391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216" t="s">
        <v>1345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6" t="s">
        <v>952</v>
      </c>
      <c r="C41" s="216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6" t="s">
        <v>1346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9" t="s">
        <v>956</v>
      </c>
      <c r="C43" s="219"/>
      <c r="D43" s="76">
        <f>SUM(D11:D42)</f>
        <v>6215</v>
      </c>
      <c r="E43" s="76">
        <f t="shared" ref="E43:L43" si="0">SUM(E11:E42)</f>
        <v>804</v>
      </c>
      <c r="F43" s="76">
        <f t="shared" si="0"/>
        <v>553</v>
      </c>
      <c r="G43" s="76">
        <f t="shared" si="0"/>
        <v>17</v>
      </c>
      <c r="H43" s="76">
        <f t="shared" si="0"/>
        <v>11</v>
      </c>
      <c r="I43" s="76">
        <f t="shared" si="0"/>
        <v>1</v>
      </c>
      <c r="J43" s="76">
        <f t="shared" si="0"/>
        <v>1</v>
      </c>
      <c r="K43" s="76">
        <f t="shared" si="0"/>
        <v>26</v>
      </c>
      <c r="L43" s="76">
        <f t="shared" si="0"/>
        <v>765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8" t="s">
        <v>1348</v>
      </c>
      <c r="C49" s="218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8" t="s">
        <v>1349</v>
      </c>
      <c r="C50" s="218"/>
      <c r="D50" s="79">
        <f>DatosDelitos!F13-DatosDelitos!F17</f>
        <v>10</v>
      </c>
      <c r="E50" s="79">
        <f>DatosDelitos!G13-DatosDelitos!G17</f>
        <v>8</v>
      </c>
    </row>
    <row r="51" spans="2:5" ht="13.2" customHeight="1" x14ac:dyDescent="0.3">
      <c r="B51" s="218" t="s">
        <v>329</v>
      </c>
      <c r="C51" s="218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8" t="s">
        <v>347</v>
      </c>
      <c r="C52" s="218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8" t="s">
        <v>352</v>
      </c>
      <c r="C53" s="218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8" t="s">
        <v>1321</v>
      </c>
      <c r="C54" s="218"/>
      <c r="D54" s="79">
        <f>DatosDelitos!F17+DatosDelitos!F44</f>
        <v>181</v>
      </c>
      <c r="E54" s="79">
        <f>DatosDelitos!G17+DatosDelitos!G44</f>
        <v>64</v>
      </c>
    </row>
    <row r="55" spans="2:5" ht="13.2" customHeight="1" x14ac:dyDescent="0.3">
      <c r="B55" s="218" t="s">
        <v>1322</v>
      </c>
      <c r="C55" s="218"/>
      <c r="D55" s="79">
        <f>DatosDelitos!F30</f>
        <v>16</v>
      </c>
      <c r="E55" s="79">
        <f>DatosDelitos!G30</f>
        <v>18</v>
      </c>
    </row>
    <row r="56" spans="2:5" ht="13.2" customHeight="1" x14ac:dyDescent="0.3">
      <c r="B56" s="218" t="s">
        <v>1323</v>
      </c>
      <c r="C56" s="218"/>
      <c r="D56" s="79">
        <f>DatosDelitos!F42-DatosDelitos!F44</f>
        <v>0</v>
      </c>
      <c r="E56" s="79">
        <f>DatosDelitos!G42-DatosDelitos!G44</f>
        <v>0</v>
      </c>
    </row>
    <row r="57" spans="2:5" ht="13.2" customHeight="1" x14ac:dyDescent="0.3">
      <c r="B57" s="218" t="s">
        <v>1324</v>
      </c>
      <c r="C57" s="218"/>
      <c r="D57" s="79">
        <f>DatosDelitos!F50</f>
        <v>2</v>
      </c>
      <c r="E57" s="79">
        <f>DatosDelitos!G50</f>
        <v>0</v>
      </c>
    </row>
    <row r="58" spans="2:5" ht="13.2" customHeight="1" x14ac:dyDescent="0.3">
      <c r="B58" s="218" t="s">
        <v>1325</v>
      </c>
      <c r="C58" s="218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8" t="s">
        <v>1350</v>
      </c>
      <c r="C59" s="218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218" t="s">
        <v>1327</v>
      </c>
      <c r="C60" s="218"/>
      <c r="D60" s="79">
        <f>DatosDelitos!F82</f>
        <v>0</v>
      </c>
      <c r="E60" s="79">
        <f>DatosDelitos!G82</f>
        <v>0</v>
      </c>
    </row>
    <row r="61" spans="2:5" ht="13.2" customHeight="1" x14ac:dyDescent="0.3">
      <c r="B61" s="218" t="s">
        <v>1328</v>
      </c>
      <c r="C61" s="218"/>
      <c r="D61" s="79">
        <f>DatosDelitos!F85</f>
        <v>0</v>
      </c>
      <c r="E61" s="79">
        <f>DatosDelitos!G85</f>
        <v>0</v>
      </c>
    </row>
    <row r="62" spans="2:5" ht="13.2" customHeight="1" x14ac:dyDescent="0.3">
      <c r="B62" s="218" t="s">
        <v>975</v>
      </c>
      <c r="C62" s="218"/>
      <c r="D62" s="79">
        <f>DatosDelitos!F97</f>
        <v>9</v>
      </c>
      <c r="E62" s="79">
        <f>DatosDelitos!G97</f>
        <v>9</v>
      </c>
    </row>
    <row r="63" spans="2:5" ht="27" customHeight="1" x14ac:dyDescent="0.3">
      <c r="B63" s="218" t="s">
        <v>1351</v>
      </c>
      <c r="C63" s="218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8" t="s">
        <v>1330</v>
      </c>
      <c r="C64" s="218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8" t="s">
        <v>1331</v>
      </c>
      <c r="C65" s="218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8" t="s">
        <v>1332</v>
      </c>
      <c r="C66" s="218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218" t="s">
        <v>1333</v>
      </c>
      <c r="C67" s="218"/>
      <c r="D67" s="79">
        <f>DatosDelitos!F156+SUM(DatosDelitos!F167:G172)</f>
        <v>0</v>
      </c>
      <c r="E67" s="79">
        <f>DatosDelitos!G156+SUM(DatosDelitos!G167:H172)</f>
        <v>14</v>
      </c>
    </row>
    <row r="68" spans="2:5" ht="13.2" customHeight="1" x14ac:dyDescent="0.3">
      <c r="B68" s="218" t="s">
        <v>1334</v>
      </c>
      <c r="C68" s="218"/>
      <c r="D68" s="79">
        <f>SUM(DatosDelitos!F173:G177)</f>
        <v>2</v>
      </c>
      <c r="E68" s="79">
        <f>SUM(DatosDelitos!G173:H177)</f>
        <v>26</v>
      </c>
    </row>
    <row r="69" spans="2:5" ht="13.2" customHeight="1" x14ac:dyDescent="0.3">
      <c r="B69" s="218" t="s">
        <v>1335</v>
      </c>
      <c r="C69" s="218"/>
      <c r="D69" s="79">
        <f>DatosDelitos!F178</f>
        <v>306</v>
      </c>
      <c r="E69" s="79">
        <f>DatosDelitos!G178</f>
        <v>248</v>
      </c>
    </row>
    <row r="70" spans="2:5" ht="13.2" customHeight="1" x14ac:dyDescent="0.3">
      <c r="B70" s="218" t="s">
        <v>1336</v>
      </c>
      <c r="C70" s="218"/>
      <c r="D70" s="79">
        <f>DatosDelitos!F186</f>
        <v>1</v>
      </c>
      <c r="E70" s="79">
        <f>DatosDelitos!G186</f>
        <v>0</v>
      </c>
    </row>
    <row r="71" spans="2:5" ht="13.2" customHeight="1" x14ac:dyDescent="0.3">
      <c r="B71" s="218" t="s">
        <v>1337</v>
      </c>
      <c r="C71" s="218"/>
      <c r="D71" s="79">
        <f>DatosDelitos!F201</f>
        <v>2</v>
      </c>
      <c r="E71" s="79">
        <f>DatosDelitos!G201</f>
        <v>2</v>
      </c>
    </row>
    <row r="72" spans="2:5" ht="13.2" customHeight="1" x14ac:dyDescent="0.3">
      <c r="B72" s="218" t="s">
        <v>1338</v>
      </c>
      <c r="C72" s="218"/>
      <c r="D72" s="79">
        <f>DatosDelitos!F223</f>
        <v>52</v>
      </c>
      <c r="E72" s="79">
        <f>DatosDelitos!G223</f>
        <v>38</v>
      </c>
    </row>
    <row r="73" spans="2:5" ht="13.2" customHeight="1" x14ac:dyDescent="0.3">
      <c r="B73" s="218" t="s">
        <v>1339</v>
      </c>
      <c r="C73" s="218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8" t="s">
        <v>1340</v>
      </c>
      <c r="C74" s="218"/>
      <c r="D74" s="79">
        <f>DatosDelitos!F271</f>
        <v>8</v>
      </c>
      <c r="E74" s="79">
        <f>DatosDelitos!G271</f>
        <v>6</v>
      </c>
    </row>
    <row r="75" spans="2:5" ht="38.25" customHeight="1" x14ac:dyDescent="0.3">
      <c r="B75" s="218" t="s">
        <v>1341</v>
      </c>
      <c r="C75" s="218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8" t="s">
        <v>1342</v>
      </c>
      <c r="C76" s="218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8" t="s">
        <v>1343</v>
      </c>
      <c r="C77" s="218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8" t="s">
        <v>1344</v>
      </c>
      <c r="C78" s="218"/>
      <c r="D78" s="79">
        <f>DatosDelitos!F323</f>
        <v>0</v>
      </c>
      <c r="E78" s="79">
        <f>DatosDelitos!G323</f>
        <v>0</v>
      </c>
    </row>
    <row r="79" spans="2:5" ht="15" customHeight="1" x14ac:dyDescent="0.3">
      <c r="B79" s="220" t="s">
        <v>1345</v>
      </c>
      <c r="C79" s="220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20" t="s">
        <v>952</v>
      </c>
      <c r="C80" s="220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20" t="s">
        <v>1346</v>
      </c>
      <c r="C81" s="220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20" t="s">
        <v>1352</v>
      </c>
      <c r="C82" s="220"/>
      <c r="D82" s="79">
        <f>SUM(D49:D81)</f>
        <v>589</v>
      </c>
      <c r="E82" s="79">
        <f>SUM(E49:E81)</f>
        <v>433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8" t="s">
        <v>1320</v>
      </c>
      <c r="C87" s="218"/>
      <c r="D87" s="79">
        <f>DatosDelitos!N5+DatosDelitos!N13-DatosDelitos!N17</f>
        <v>4</v>
      </c>
    </row>
    <row r="88" spans="2:13" ht="13.2" customHeight="1" x14ac:dyDescent="0.3">
      <c r="B88" s="218" t="s">
        <v>329</v>
      </c>
      <c r="C88" s="218"/>
      <c r="D88" s="79">
        <f>DatosDelitos!N10</f>
        <v>1</v>
      </c>
    </row>
    <row r="89" spans="2:13" ht="13.2" customHeight="1" x14ac:dyDescent="0.3">
      <c r="B89" s="218" t="s">
        <v>347</v>
      </c>
      <c r="C89" s="218"/>
      <c r="D89" s="79">
        <f>DatosDelitos!N20</f>
        <v>0</v>
      </c>
    </row>
    <row r="90" spans="2:13" ht="13.2" customHeight="1" x14ac:dyDescent="0.3">
      <c r="B90" s="218" t="s">
        <v>352</v>
      </c>
      <c r="C90" s="218"/>
      <c r="D90" s="79">
        <f>DatosDelitos!N23</f>
        <v>0</v>
      </c>
    </row>
    <row r="91" spans="2:13" ht="13.2" customHeight="1" x14ac:dyDescent="0.3">
      <c r="B91" s="218" t="s">
        <v>1354</v>
      </c>
      <c r="C91" s="218"/>
      <c r="D91" s="79">
        <f>SUM(DatosDelitos!N17,DatosDelitos!N44)</f>
        <v>2</v>
      </c>
    </row>
    <row r="92" spans="2:13" ht="13.2" customHeight="1" x14ac:dyDescent="0.3">
      <c r="B92" s="218" t="s">
        <v>1322</v>
      </c>
      <c r="C92" s="218"/>
      <c r="D92" s="79">
        <f>DatosDelitos!N30</f>
        <v>0</v>
      </c>
    </row>
    <row r="93" spans="2:13" ht="13.2" customHeight="1" x14ac:dyDescent="0.3">
      <c r="B93" s="218" t="s">
        <v>1323</v>
      </c>
      <c r="C93" s="218"/>
      <c r="D93" s="79">
        <f>DatosDelitos!N42-DatosDelitos!N44</f>
        <v>0</v>
      </c>
    </row>
    <row r="94" spans="2:13" ht="13.2" customHeight="1" x14ac:dyDescent="0.3">
      <c r="B94" s="218" t="s">
        <v>1324</v>
      </c>
      <c r="C94" s="218"/>
      <c r="D94" s="79">
        <f>DatosDelitos!N50</f>
        <v>2</v>
      </c>
    </row>
    <row r="95" spans="2:13" ht="13.2" customHeight="1" x14ac:dyDescent="0.3">
      <c r="B95" s="218" t="s">
        <v>1325</v>
      </c>
      <c r="C95" s="218"/>
      <c r="D95" s="79">
        <f>DatosDelitos!N72</f>
        <v>0</v>
      </c>
    </row>
    <row r="96" spans="2:13" ht="27" customHeight="1" x14ac:dyDescent="0.3">
      <c r="B96" s="218" t="s">
        <v>1350</v>
      </c>
      <c r="C96" s="218"/>
      <c r="D96" s="79">
        <f>DatosDelitos!N74</f>
        <v>1</v>
      </c>
    </row>
    <row r="97" spans="2:4" ht="13.2" customHeight="1" x14ac:dyDescent="0.3">
      <c r="B97" s="218" t="s">
        <v>1327</v>
      </c>
      <c r="C97" s="218"/>
      <c r="D97" s="79">
        <f>DatosDelitos!N82</f>
        <v>1</v>
      </c>
    </row>
    <row r="98" spans="2:4" ht="13.2" customHeight="1" x14ac:dyDescent="0.3">
      <c r="B98" s="218" t="s">
        <v>1328</v>
      </c>
      <c r="C98" s="218"/>
      <c r="D98" s="79">
        <f>DatosDelitos!N85</f>
        <v>0</v>
      </c>
    </row>
    <row r="99" spans="2:4" ht="13.2" customHeight="1" x14ac:dyDescent="0.3">
      <c r="B99" s="218" t="s">
        <v>975</v>
      </c>
      <c r="C99" s="218"/>
      <c r="D99" s="79">
        <f>DatosDelitos!N97</f>
        <v>7</v>
      </c>
    </row>
    <row r="100" spans="2:4" ht="27" customHeight="1" x14ac:dyDescent="0.3">
      <c r="B100" s="218" t="s">
        <v>1351</v>
      </c>
      <c r="C100" s="218"/>
      <c r="D100" s="79">
        <f>DatosDelitos!N131</f>
        <v>0</v>
      </c>
    </row>
    <row r="101" spans="2:4" ht="13.2" customHeight="1" x14ac:dyDescent="0.3">
      <c r="B101" s="218" t="s">
        <v>1330</v>
      </c>
      <c r="C101" s="218"/>
      <c r="D101" s="79">
        <f>DatosDelitos!N137</f>
        <v>21</v>
      </c>
    </row>
    <row r="102" spans="2:4" ht="13.2" customHeight="1" x14ac:dyDescent="0.3">
      <c r="B102" s="218" t="s">
        <v>1331</v>
      </c>
      <c r="C102" s="218"/>
      <c r="D102" s="79">
        <f>DatosDelitos!N144</f>
        <v>0</v>
      </c>
    </row>
    <row r="103" spans="2:4" ht="13.2" customHeight="1" x14ac:dyDescent="0.3">
      <c r="B103" s="218" t="s">
        <v>1355</v>
      </c>
      <c r="C103" s="218"/>
      <c r="D103" s="79">
        <f>DatosDelitos!N148</f>
        <v>0</v>
      </c>
    </row>
    <row r="104" spans="2:4" ht="13.2" customHeight="1" x14ac:dyDescent="0.3">
      <c r="B104" s="218" t="s">
        <v>1186</v>
      </c>
      <c r="C104" s="218"/>
      <c r="D104" s="79">
        <f>SUM(DatosDelitos!N149,DatosDelitos!N150)</f>
        <v>0</v>
      </c>
    </row>
    <row r="105" spans="2:4" ht="13.2" customHeight="1" x14ac:dyDescent="0.3">
      <c r="B105" s="218" t="s">
        <v>1184</v>
      </c>
      <c r="C105" s="218"/>
      <c r="D105" s="79">
        <f>SUM(DatosDelitos!N151:N155)</f>
        <v>1</v>
      </c>
    </row>
    <row r="106" spans="2:4" ht="13.2" customHeight="1" x14ac:dyDescent="0.3">
      <c r="B106" s="218" t="s">
        <v>1333</v>
      </c>
      <c r="C106" s="218"/>
      <c r="D106" s="79">
        <f>SUM(SUM(DatosDelitos!N157:N160),SUM(DatosDelitos!N167:N172))</f>
        <v>0</v>
      </c>
    </row>
    <row r="107" spans="2:4" ht="13.2" customHeight="1" x14ac:dyDescent="0.3">
      <c r="B107" s="218" t="s">
        <v>1356</v>
      </c>
      <c r="C107" s="218"/>
      <c r="D107" s="79">
        <f>SUM(DatosDelitos!N161:N165)</f>
        <v>0</v>
      </c>
    </row>
    <row r="108" spans="2:4" ht="13.2" customHeight="1" x14ac:dyDescent="0.3">
      <c r="B108" s="218" t="s">
        <v>1334</v>
      </c>
      <c r="C108" s="218"/>
      <c r="D108" s="79">
        <f>SUM(DatosDelitos!N173:N177)</f>
        <v>1</v>
      </c>
    </row>
    <row r="109" spans="2:4" ht="13.2" customHeight="1" x14ac:dyDescent="0.3">
      <c r="B109" s="218" t="s">
        <v>1335</v>
      </c>
      <c r="C109" s="218"/>
      <c r="D109" s="79">
        <f>DatosDelitos!N178</f>
        <v>17</v>
      </c>
    </row>
    <row r="110" spans="2:4" ht="13.2" customHeight="1" x14ac:dyDescent="0.3">
      <c r="B110" s="218" t="s">
        <v>1336</v>
      </c>
      <c r="C110" s="218"/>
      <c r="D110" s="79">
        <f>DatosDelitos!N186</f>
        <v>5</v>
      </c>
    </row>
    <row r="111" spans="2:4" ht="13.2" customHeight="1" x14ac:dyDescent="0.3">
      <c r="B111" s="218" t="s">
        <v>1337</v>
      </c>
      <c r="C111" s="218"/>
      <c r="D111" s="79">
        <f>DatosDelitos!N201</f>
        <v>3</v>
      </c>
    </row>
    <row r="112" spans="2:4" ht="13.2" customHeight="1" x14ac:dyDescent="0.3">
      <c r="B112" s="218" t="s">
        <v>1338</v>
      </c>
      <c r="C112" s="218"/>
      <c r="D112" s="79">
        <f>DatosDelitos!N223</f>
        <v>2</v>
      </c>
    </row>
    <row r="113" spans="2:4" ht="13.2" customHeight="1" x14ac:dyDescent="0.3">
      <c r="B113" s="218" t="s">
        <v>1339</v>
      </c>
      <c r="C113" s="218"/>
      <c r="D113" s="79">
        <f>DatosDelitos!N244</f>
        <v>0</v>
      </c>
    </row>
    <row r="114" spans="2:4" ht="13.2" customHeight="1" x14ac:dyDescent="0.3">
      <c r="B114" s="218" t="s">
        <v>1340</v>
      </c>
      <c r="C114" s="218"/>
      <c r="D114" s="79">
        <f>DatosDelitos!N271</f>
        <v>1</v>
      </c>
    </row>
    <row r="115" spans="2:4" ht="38.25" customHeight="1" x14ac:dyDescent="0.3">
      <c r="B115" s="218" t="s">
        <v>1341</v>
      </c>
      <c r="C115" s="218"/>
      <c r="D115" s="79">
        <f>DatosDelitos!N301</f>
        <v>0</v>
      </c>
    </row>
    <row r="116" spans="2:4" ht="13.2" customHeight="1" x14ac:dyDescent="0.3">
      <c r="B116" s="218" t="s">
        <v>1342</v>
      </c>
      <c r="C116" s="218"/>
      <c r="D116" s="79">
        <f>DatosDelitos!N305</f>
        <v>0</v>
      </c>
    </row>
    <row r="117" spans="2:4" ht="13.2" customHeight="1" x14ac:dyDescent="0.3">
      <c r="B117" s="218" t="s">
        <v>1343</v>
      </c>
      <c r="C117" s="218"/>
      <c r="D117" s="79">
        <f>DatosDelitos!N312+DatosDelitos!N320</f>
        <v>0</v>
      </c>
    </row>
    <row r="118" spans="2:4" ht="13.2" customHeight="1" x14ac:dyDescent="0.3">
      <c r="B118" s="218" t="s">
        <v>918</v>
      </c>
      <c r="C118" s="218"/>
      <c r="D118" s="79">
        <f>DatosDelitos!N318</f>
        <v>0</v>
      </c>
    </row>
    <row r="119" spans="2:4" ht="13.95" customHeight="1" x14ac:dyDescent="0.3">
      <c r="B119" s="218" t="s">
        <v>1344</v>
      </c>
      <c r="C119" s="218"/>
      <c r="D119" s="79">
        <f>DatosDelitos!N323</f>
        <v>8</v>
      </c>
    </row>
    <row r="120" spans="2:4" ht="12.75" customHeight="1" x14ac:dyDescent="0.3">
      <c r="B120" s="220" t="s">
        <v>1345</v>
      </c>
      <c r="C120" s="220"/>
      <c r="D120" s="79">
        <f>DatosDelitos!N325</f>
        <v>0</v>
      </c>
    </row>
    <row r="121" spans="2:4" ht="15" customHeight="1" x14ac:dyDescent="0.3">
      <c r="B121" s="220" t="s">
        <v>952</v>
      </c>
      <c r="C121" s="220"/>
      <c r="D121" s="79">
        <f>DatosDelitos!N337</f>
        <v>0</v>
      </c>
    </row>
    <row r="122" spans="2:4" ht="15" customHeight="1" x14ac:dyDescent="0.3">
      <c r="B122" s="220" t="s">
        <v>1346</v>
      </c>
      <c r="C122" s="220"/>
      <c r="D122" s="79">
        <f>DatosDelitos!N339</f>
        <v>0</v>
      </c>
    </row>
    <row r="123" spans="2:4" ht="15" customHeight="1" x14ac:dyDescent="0.3">
      <c r="B123" s="218" t="s">
        <v>1352</v>
      </c>
      <c r="C123" s="218"/>
      <c r="D123" s="79">
        <f>SUM(D87:D122)</f>
        <v>77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2" t="s">
        <v>318</v>
      </c>
      <c r="B5" s="183"/>
      <c r="C5" s="25">
        <v>5</v>
      </c>
      <c r="D5" s="25">
        <v>15</v>
      </c>
      <c r="E5" s="26">
        <v>-0.66666666666666696</v>
      </c>
      <c r="F5" s="25">
        <v>0</v>
      </c>
      <c r="G5" s="25">
        <v>0</v>
      </c>
      <c r="H5" s="25">
        <v>5</v>
      </c>
      <c r="I5" s="25">
        <v>3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3</v>
      </c>
      <c r="P5" s="27">
        <v>5</v>
      </c>
    </row>
    <row r="6" spans="1:16" x14ac:dyDescent="0.3">
      <c r="A6" s="28" t="s">
        <v>319</v>
      </c>
      <c r="B6" s="28" t="s">
        <v>320</v>
      </c>
      <c r="C6" s="14">
        <v>3</v>
      </c>
      <c r="D6" s="14">
        <v>4</v>
      </c>
      <c r="E6" s="29">
        <v>-0.25</v>
      </c>
      <c r="F6" s="14">
        <v>0</v>
      </c>
      <c r="G6" s="14">
        <v>0</v>
      </c>
      <c r="H6" s="14">
        <v>3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3</v>
      </c>
      <c r="P6" s="23">
        <v>1</v>
      </c>
    </row>
    <row r="7" spans="1:16" x14ac:dyDescent="0.3">
      <c r="A7" s="28" t="s">
        <v>321</v>
      </c>
      <c r="B7" s="28" t="s">
        <v>322</v>
      </c>
      <c r="C7" s="14">
        <v>0</v>
      </c>
      <c r="D7" s="14">
        <v>3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</v>
      </c>
    </row>
    <row r="8" spans="1:16" x14ac:dyDescent="0.3">
      <c r="A8" s="28" t="s">
        <v>323</v>
      </c>
      <c r="B8" s="28" t="s">
        <v>324</v>
      </c>
      <c r="C8" s="14">
        <v>2</v>
      </c>
      <c r="D8" s="14">
        <v>7</v>
      </c>
      <c r="E8" s="29">
        <v>-0.71428571428571397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2" t="s">
        <v>327</v>
      </c>
      <c r="B10" s="183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2" t="s">
        <v>332</v>
      </c>
      <c r="B13" s="183"/>
      <c r="C13" s="25">
        <v>2902</v>
      </c>
      <c r="D13" s="25">
        <v>2821</v>
      </c>
      <c r="E13" s="26">
        <v>2.8713222261609401E-2</v>
      </c>
      <c r="F13" s="25">
        <v>119</v>
      </c>
      <c r="G13" s="25">
        <v>57</v>
      </c>
      <c r="H13" s="25">
        <v>123</v>
      </c>
      <c r="I13" s="25">
        <v>284</v>
      </c>
      <c r="J13" s="25">
        <v>2</v>
      </c>
      <c r="K13" s="25">
        <v>0</v>
      </c>
      <c r="L13" s="25">
        <v>0</v>
      </c>
      <c r="M13" s="25">
        <v>0</v>
      </c>
      <c r="N13" s="25">
        <v>5</v>
      </c>
      <c r="O13" s="25">
        <v>4</v>
      </c>
      <c r="P13" s="27">
        <v>206</v>
      </c>
    </row>
    <row r="14" spans="1:16" x14ac:dyDescent="0.3">
      <c r="A14" s="28" t="s">
        <v>333</v>
      </c>
      <c r="B14" s="28" t="s">
        <v>334</v>
      </c>
      <c r="C14" s="14">
        <v>1895</v>
      </c>
      <c r="D14" s="14">
        <v>1795</v>
      </c>
      <c r="E14" s="29">
        <v>5.5710306406685201E-2</v>
      </c>
      <c r="F14" s="14">
        <v>8</v>
      </c>
      <c r="G14" s="14">
        <v>8</v>
      </c>
      <c r="H14" s="14">
        <v>61</v>
      </c>
      <c r="I14" s="14">
        <v>58</v>
      </c>
      <c r="J14" s="14">
        <v>1</v>
      </c>
      <c r="K14" s="14">
        <v>0</v>
      </c>
      <c r="L14" s="14">
        <v>0</v>
      </c>
      <c r="M14" s="14">
        <v>0</v>
      </c>
      <c r="N14" s="14">
        <v>4</v>
      </c>
      <c r="O14" s="14">
        <v>0</v>
      </c>
      <c r="P14" s="23">
        <v>29</v>
      </c>
    </row>
    <row r="15" spans="1:16" x14ac:dyDescent="0.3">
      <c r="A15" s="28" t="s">
        <v>335</v>
      </c>
      <c r="B15" s="28" t="s">
        <v>336</v>
      </c>
      <c r="C15" s="14">
        <v>0</v>
      </c>
      <c r="D15" s="14">
        <v>0</v>
      </c>
      <c r="E15" s="29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3">
      <c r="A16" s="28" t="s">
        <v>337</v>
      </c>
      <c r="B16" s="28" t="s">
        <v>338</v>
      </c>
      <c r="C16" s="14">
        <v>716</v>
      </c>
      <c r="D16" s="14">
        <v>674</v>
      </c>
      <c r="E16" s="29">
        <v>6.2314540059347202E-2</v>
      </c>
      <c r="F16" s="14">
        <v>2</v>
      </c>
      <c r="G16" s="14">
        <v>0</v>
      </c>
      <c r="H16" s="14">
        <v>14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</v>
      </c>
    </row>
    <row r="17" spans="1:16" ht="20.399999999999999" x14ac:dyDescent="0.3">
      <c r="A17" s="28" t="s">
        <v>339</v>
      </c>
      <c r="B17" s="28" t="s">
        <v>340</v>
      </c>
      <c r="C17" s="14">
        <v>287</v>
      </c>
      <c r="D17" s="14">
        <v>352</v>
      </c>
      <c r="E17" s="29">
        <v>-0.18465909090909099</v>
      </c>
      <c r="F17" s="14">
        <v>109</v>
      </c>
      <c r="G17" s="14">
        <v>49</v>
      </c>
      <c r="H17" s="14">
        <v>47</v>
      </c>
      <c r="I17" s="14">
        <v>219</v>
      </c>
      <c r="J17" s="14">
        <v>1</v>
      </c>
      <c r="K17" s="14">
        <v>0</v>
      </c>
      <c r="L17" s="14">
        <v>0</v>
      </c>
      <c r="M17" s="14">
        <v>0</v>
      </c>
      <c r="N17" s="14">
        <v>1</v>
      </c>
      <c r="O17" s="14">
        <v>4</v>
      </c>
      <c r="P17" s="23">
        <v>176</v>
      </c>
    </row>
    <row r="18" spans="1:16" x14ac:dyDescent="0.3">
      <c r="A18" s="28" t="s">
        <v>341</v>
      </c>
      <c r="B18" s="28" t="s">
        <v>342</v>
      </c>
      <c r="C18" s="14">
        <v>4</v>
      </c>
      <c r="D18" s="14">
        <v>0</v>
      </c>
      <c r="E18" s="29">
        <v>0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2" t="s">
        <v>345</v>
      </c>
      <c r="B20" s="183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2" t="s">
        <v>363</v>
      </c>
      <c r="B30" s="183"/>
      <c r="C30" s="25">
        <v>159</v>
      </c>
      <c r="D30" s="25">
        <v>166</v>
      </c>
      <c r="E30" s="26">
        <v>-4.2168674698795199E-2</v>
      </c>
      <c r="F30" s="25">
        <v>16</v>
      </c>
      <c r="G30" s="25">
        <v>18</v>
      </c>
      <c r="H30" s="25">
        <v>43</v>
      </c>
      <c r="I30" s="25">
        <v>51</v>
      </c>
      <c r="J30" s="25">
        <v>0</v>
      </c>
      <c r="K30" s="25">
        <v>1</v>
      </c>
      <c r="L30" s="25">
        <v>0</v>
      </c>
      <c r="M30" s="25">
        <v>0</v>
      </c>
      <c r="N30" s="25">
        <v>0</v>
      </c>
      <c r="O30" s="25">
        <v>0</v>
      </c>
      <c r="P30" s="27">
        <v>32</v>
      </c>
    </row>
    <row r="31" spans="1:16" x14ac:dyDescent="0.3">
      <c r="A31" s="28" t="s">
        <v>364</v>
      </c>
      <c r="B31" s="28" t="s">
        <v>365</v>
      </c>
      <c r="C31" s="14">
        <v>3</v>
      </c>
      <c r="D31" s="14">
        <v>1</v>
      </c>
      <c r="E31" s="29">
        <v>2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3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97</v>
      </c>
      <c r="D33" s="14">
        <v>103</v>
      </c>
      <c r="E33" s="29">
        <v>-5.8252427184466E-2</v>
      </c>
      <c r="F33" s="14">
        <v>5</v>
      </c>
      <c r="G33" s="14">
        <v>5</v>
      </c>
      <c r="H33" s="14">
        <v>26</v>
      </c>
      <c r="I33" s="14">
        <v>20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13</v>
      </c>
    </row>
    <row r="34" spans="1:16" x14ac:dyDescent="0.3">
      <c r="A34" s="28" t="s">
        <v>370</v>
      </c>
      <c r="B34" s="28" t="s">
        <v>371</v>
      </c>
      <c r="C34" s="14">
        <v>1</v>
      </c>
      <c r="D34" s="14">
        <v>0</v>
      </c>
      <c r="E34" s="29">
        <v>0</v>
      </c>
      <c r="F34" s="14">
        <v>0</v>
      </c>
      <c r="G34" s="14">
        <v>1</v>
      </c>
      <c r="H34" s="14">
        <v>1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3">
      <c r="A35" s="28" t="s">
        <v>372</v>
      </c>
      <c r="B35" s="28" t="s">
        <v>373</v>
      </c>
      <c r="C35" s="14">
        <v>16</v>
      </c>
      <c r="D35" s="14">
        <v>27</v>
      </c>
      <c r="E35" s="29">
        <v>-0.407407407407407</v>
      </c>
      <c r="F35" s="14">
        <v>0</v>
      </c>
      <c r="G35" s="14">
        <v>0</v>
      </c>
      <c r="H35" s="14">
        <v>7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3</v>
      </c>
    </row>
    <row r="36" spans="1:16" ht="20.399999999999999" x14ac:dyDescent="0.3">
      <c r="A36" s="28" t="s">
        <v>374</v>
      </c>
      <c r="B36" s="28" t="s">
        <v>375</v>
      </c>
      <c r="C36" s="14">
        <v>8</v>
      </c>
      <c r="D36" s="14">
        <v>15</v>
      </c>
      <c r="E36" s="29">
        <v>-0.46666666666666701</v>
      </c>
      <c r="F36" s="14">
        <v>10</v>
      </c>
      <c r="G36" s="14">
        <v>10</v>
      </c>
      <c r="H36" s="14">
        <v>5</v>
      </c>
      <c r="I36" s="14">
        <v>16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8</v>
      </c>
    </row>
    <row r="37" spans="1:16" ht="20.399999999999999" x14ac:dyDescent="0.3">
      <c r="A37" s="28" t="s">
        <v>376</v>
      </c>
      <c r="B37" s="28" t="s">
        <v>377</v>
      </c>
      <c r="C37" s="14">
        <v>2</v>
      </c>
      <c r="D37" s="14">
        <v>1</v>
      </c>
      <c r="E37" s="29">
        <v>1</v>
      </c>
      <c r="F37" s="14">
        <v>0</v>
      </c>
      <c r="G37" s="14">
        <v>1</v>
      </c>
      <c r="H37" s="14">
        <v>0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0</v>
      </c>
    </row>
    <row r="38" spans="1:16" ht="20.399999999999999" x14ac:dyDescent="0.3">
      <c r="A38" s="28" t="s">
        <v>378</v>
      </c>
      <c r="B38" s="28" t="s">
        <v>379</v>
      </c>
      <c r="C38" s="14">
        <v>2</v>
      </c>
      <c r="D38" s="14">
        <v>1</v>
      </c>
      <c r="E38" s="29">
        <v>1</v>
      </c>
      <c r="F38" s="14">
        <v>0</v>
      </c>
      <c r="G38" s="14">
        <v>0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2</v>
      </c>
      <c r="D40" s="14">
        <v>1</v>
      </c>
      <c r="E40" s="29">
        <v>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28</v>
      </c>
      <c r="D41" s="14">
        <v>17</v>
      </c>
      <c r="E41" s="29">
        <v>0.64705882352941202</v>
      </c>
      <c r="F41" s="14">
        <v>1</v>
      </c>
      <c r="G41" s="14">
        <v>1</v>
      </c>
      <c r="H41" s="14">
        <v>4</v>
      </c>
      <c r="I41" s="14">
        <v>6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0</v>
      </c>
      <c r="P41" s="23">
        <v>3</v>
      </c>
    </row>
    <row r="42" spans="1:16" x14ac:dyDescent="0.3">
      <c r="A42" s="182" t="s">
        <v>386</v>
      </c>
      <c r="B42" s="183"/>
      <c r="C42" s="25">
        <v>119</v>
      </c>
      <c r="D42" s="25">
        <v>109</v>
      </c>
      <c r="E42" s="26">
        <v>9.1743119266054995E-2</v>
      </c>
      <c r="F42" s="25">
        <v>72</v>
      </c>
      <c r="G42" s="25">
        <v>15</v>
      </c>
      <c r="H42" s="25">
        <v>43</v>
      </c>
      <c r="I42" s="25">
        <v>8</v>
      </c>
      <c r="J42" s="25">
        <v>1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7">
        <v>10</v>
      </c>
    </row>
    <row r="43" spans="1:16" x14ac:dyDescent="0.3">
      <c r="A43" s="28" t="s">
        <v>387</v>
      </c>
      <c r="B43" s="28" t="s">
        <v>388</v>
      </c>
      <c r="C43" s="14">
        <v>3</v>
      </c>
      <c r="D43" s="14">
        <v>2</v>
      </c>
      <c r="E43" s="29">
        <v>0.5</v>
      </c>
      <c r="F43" s="14">
        <v>0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110</v>
      </c>
      <c r="D44" s="14">
        <v>104</v>
      </c>
      <c r="E44" s="29">
        <v>5.7692307692307702E-2</v>
      </c>
      <c r="F44" s="14">
        <v>72</v>
      </c>
      <c r="G44" s="14">
        <v>15</v>
      </c>
      <c r="H44" s="14">
        <v>42</v>
      </c>
      <c r="I44" s="14">
        <v>7</v>
      </c>
      <c r="J44" s="14">
        <v>1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3">
        <v>10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2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2</v>
      </c>
      <c r="D48" s="14">
        <v>1</v>
      </c>
      <c r="E48" s="29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2</v>
      </c>
      <c r="D49" s="14">
        <v>2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2" t="s">
        <v>401</v>
      </c>
      <c r="B50" s="183"/>
      <c r="C50" s="25">
        <v>67</v>
      </c>
      <c r="D50" s="25">
        <v>79</v>
      </c>
      <c r="E50" s="26">
        <v>-0.151898734177215</v>
      </c>
      <c r="F50" s="25">
        <v>2</v>
      </c>
      <c r="G50" s="25">
        <v>0</v>
      </c>
      <c r="H50" s="25">
        <v>23</v>
      </c>
      <c r="I50" s="25">
        <v>14</v>
      </c>
      <c r="J50" s="25">
        <v>13</v>
      </c>
      <c r="K50" s="25">
        <v>9</v>
      </c>
      <c r="L50" s="25">
        <v>0</v>
      </c>
      <c r="M50" s="25">
        <v>0</v>
      </c>
      <c r="N50" s="25">
        <v>2</v>
      </c>
      <c r="O50" s="25">
        <v>0</v>
      </c>
      <c r="P50" s="27">
        <v>8</v>
      </c>
    </row>
    <row r="51" spans="1:16" x14ac:dyDescent="0.3">
      <c r="A51" s="28" t="s">
        <v>402</v>
      </c>
      <c r="B51" s="28" t="s">
        <v>403</v>
      </c>
      <c r="C51" s="14">
        <v>36</v>
      </c>
      <c r="D51" s="14">
        <v>26</v>
      </c>
      <c r="E51" s="29">
        <v>0.38461538461538503</v>
      </c>
      <c r="F51" s="14">
        <v>1</v>
      </c>
      <c r="G51" s="14">
        <v>0</v>
      </c>
      <c r="H51" s="14">
        <v>1</v>
      </c>
      <c r="I51" s="14">
        <v>1</v>
      </c>
      <c r="J51" s="14">
        <v>7</v>
      </c>
      <c r="K51" s="14">
        <v>4</v>
      </c>
      <c r="L51" s="14">
        <v>0</v>
      </c>
      <c r="M51" s="14">
        <v>0</v>
      </c>
      <c r="N51" s="14">
        <v>1</v>
      </c>
      <c r="O51" s="14">
        <v>0</v>
      </c>
      <c r="P51" s="23">
        <v>4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1</v>
      </c>
      <c r="E52" s="29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4</v>
      </c>
      <c r="D53" s="14">
        <v>36</v>
      </c>
      <c r="E53" s="29">
        <v>-0.88888888888888895</v>
      </c>
      <c r="F53" s="14">
        <v>0</v>
      </c>
      <c r="G53" s="14">
        <v>0</v>
      </c>
      <c r="H53" s="14">
        <v>13</v>
      </c>
      <c r="I53" s="14">
        <v>6</v>
      </c>
      <c r="J53" s="14">
        <v>3</v>
      </c>
      <c r="K53" s="14">
        <v>3</v>
      </c>
      <c r="L53" s="14">
        <v>0</v>
      </c>
      <c r="M53" s="14">
        <v>0</v>
      </c>
      <c r="N53" s="14">
        <v>0</v>
      </c>
      <c r="O53" s="14">
        <v>0</v>
      </c>
      <c r="P53" s="23">
        <v>2</v>
      </c>
    </row>
    <row r="54" spans="1:16" x14ac:dyDescent="0.3">
      <c r="A54" s="28" t="s">
        <v>408</v>
      </c>
      <c r="B54" s="28" t="s">
        <v>409</v>
      </c>
      <c r="C54" s="14">
        <v>0</v>
      </c>
      <c r="D54" s="14">
        <v>2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3">
      <c r="A55" s="28" t="s">
        <v>410</v>
      </c>
      <c r="B55" s="28" t="s">
        <v>411</v>
      </c>
      <c r="C55" s="14">
        <v>1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4</v>
      </c>
      <c r="D56" s="14">
        <v>0</v>
      </c>
      <c r="E56" s="29">
        <v>0</v>
      </c>
      <c r="F56" s="14">
        <v>1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3</v>
      </c>
      <c r="D57" s="14">
        <v>1</v>
      </c>
      <c r="E57" s="29">
        <v>2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0</v>
      </c>
      <c r="P57" s="23">
        <v>0</v>
      </c>
    </row>
    <row r="58" spans="1:16" ht="20.399999999999999" x14ac:dyDescent="0.3">
      <c r="A58" s="28" t="s">
        <v>416</v>
      </c>
      <c r="B58" s="28" t="s">
        <v>417</v>
      </c>
      <c r="C58" s="14">
        <v>2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1</v>
      </c>
      <c r="E59" s="29">
        <v>-1</v>
      </c>
      <c r="F59" s="14">
        <v>0</v>
      </c>
      <c r="G59" s="14">
        <v>0</v>
      </c>
      <c r="H59" s="14">
        <v>4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2</v>
      </c>
      <c r="D60" s="14">
        <v>1</v>
      </c>
      <c r="E60" s="29">
        <v>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3</v>
      </c>
      <c r="D61" s="14">
        <v>0</v>
      </c>
      <c r="E61" s="29">
        <v>0</v>
      </c>
      <c r="F61" s="14">
        <v>0</v>
      </c>
      <c r="G61" s="14">
        <v>0</v>
      </c>
      <c r="H61" s="14">
        <v>2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3">
      <c r="A62" s="28" t="s">
        <v>424</v>
      </c>
      <c r="B62" s="28" t="s">
        <v>425</v>
      </c>
      <c r="C62" s="14">
        <v>0</v>
      </c>
      <c r="D62" s="14">
        <v>1</v>
      </c>
      <c r="E62" s="29">
        <v>-1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3</v>
      </c>
      <c r="D63" s="14">
        <v>9</v>
      </c>
      <c r="E63" s="29">
        <v>-0.66666666666666696</v>
      </c>
      <c r="F63" s="14">
        <v>0</v>
      </c>
      <c r="G63" s="14">
        <v>0</v>
      </c>
      <c r="H63" s="14">
        <v>2</v>
      </c>
      <c r="I63" s="14">
        <v>1</v>
      </c>
      <c r="J63" s="14">
        <v>2</v>
      </c>
      <c r="K63" s="14">
        <v>2</v>
      </c>
      <c r="L63" s="14">
        <v>0</v>
      </c>
      <c r="M63" s="14">
        <v>0</v>
      </c>
      <c r="N63" s="14">
        <v>0</v>
      </c>
      <c r="O63" s="14">
        <v>0</v>
      </c>
      <c r="P63" s="23">
        <v>0</v>
      </c>
    </row>
    <row r="64" spans="1:16" ht="20.399999999999999" x14ac:dyDescent="0.3">
      <c r="A64" s="28" t="s">
        <v>428</v>
      </c>
      <c r="B64" s="28" t="s">
        <v>429</v>
      </c>
      <c r="C64" s="14">
        <v>9</v>
      </c>
      <c r="D64" s="14">
        <v>0</v>
      </c>
      <c r="E64" s="29">
        <v>0</v>
      </c>
      <c r="F64" s="14">
        <v>0</v>
      </c>
      <c r="G64" s="14">
        <v>0</v>
      </c>
      <c r="H64" s="14">
        <v>1</v>
      </c>
      <c r="I64" s="14">
        <v>1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20.399999999999999" x14ac:dyDescent="0.3">
      <c r="A65" s="28" t="s">
        <v>430</v>
      </c>
      <c r="B65" s="28" t="s">
        <v>431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2" t="s">
        <v>444</v>
      </c>
      <c r="B72" s="183"/>
      <c r="C72" s="25">
        <v>0</v>
      </c>
      <c r="D72" s="25">
        <v>1</v>
      </c>
      <c r="E72" s="26">
        <v>-1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0</v>
      </c>
      <c r="D73" s="14">
        <v>1</v>
      </c>
      <c r="E73" s="29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3">
      <c r="A74" s="182" t="s">
        <v>447</v>
      </c>
      <c r="B74" s="183"/>
      <c r="C74" s="25">
        <v>12</v>
      </c>
      <c r="D74" s="25">
        <v>17</v>
      </c>
      <c r="E74" s="26">
        <v>-0.29411764705882298</v>
      </c>
      <c r="F74" s="25">
        <v>0</v>
      </c>
      <c r="G74" s="25">
        <v>0</v>
      </c>
      <c r="H74" s="25">
        <v>1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  <c r="O74" s="25">
        <v>0</v>
      </c>
      <c r="P74" s="27">
        <v>1</v>
      </c>
    </row>
    <row r="75" spans="1:16" x14ac:dyDescent="0.3">
      <c r="A75" s="28" t="s">
        <v>448</v>
      </c>
      <c r="B75" s="28" t="s">
        <v>449</v>
      </c>
      <c r="C75" s="14">
        <v>6</v>
      </c>
      <c r="D75" s="14">
        <v>5</v>
      </c>
      <c r="E75" s="29">
        <v>0.2</v>
      </c>
      <c r="F75" s="14">
        <v>0</v>
      </c>
      <c r="G75" s="14">
        <v>0</v>
      </c>
      <c r="H75" s="14">
        <v>1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0</v>
      </c>
    </row>
    <row r="76" spans="1:16" ht="20.399999999999999" x14ac:dyDescent="0.3">
      <c r="A76" s="28" t="s">
        <v>450</v>
      </c>
      <c r="B76" s="28" t="s">
        <v>451</v>
      </c>
      <c r="C76" s="14">
        <v>1</v>
      </c>
      <c r="D76" s="14">
        <v>1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3</v>
      </c>
      <c r="D77" s="14">
        <v>9</v>
      </c>
      <c r="E77" s="29">
        <v>-0.66666666666666696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1</v>
      </c>
      <c r="D79" s="14">
        <v>0</v>
      </c>
      <c r="E79" s="29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0.6" x14ac:dyDescent="0.3">
      <c r="A80" s="28" t="s">
        <v>458</v>
      </c>
      <c r="B80" s="28" t="s">
        <v>459</v>
      </c>
      <c r="C80" s="14">
        <v>1</v>
      </c>
      <c r="D80" s="14">
        <v>2</v>
      </c>
      <c r="E80" s="29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2" t="s">
        <v>462</v>
      </c>
      <c r="B82" s="183"/>
      <c r="C82" s="25">
        <v>56</v>
      </c>
      <c r="D82" s="25">
        <v>31</v>
      </c>
      <c r="E82" s="26">
        <v>0.80645161290322598</v>
      </c>
      <c r="F82" s="25">
        <v>0</v>
      </c>
      <c r="G82" s="25">
        <v>0</v>
      </c>
      <c r="H82" s="25">
        <v>1</v>
      </c>
      <c r="I82" s="25">
        <v>1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3</v>
      </c>
    </row>
    <row r="83" spans="1:16" x14ac:dyDescent="0.3">
      <c r="A83" s="28" t="s">
        <v>463</v>
      </c>
      <c r="B83" s="28" t="s">
        <v>464</v>
      </c>
      <c r="C83" s="14">
        <v>13</v>
      </c>
      <c r="D83" s="14">
        <v>12</v>
      </c>
      <c r="E83" s="29">
        <v>8.3333333333333301E-2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43</v>
      </c>
      <c r="D84" s="14">
        <v>19</v>
      </c>
      <c r="E84" s="29">
        <v>1.26315789473684</v>
      </c>
      <c r="F84" s="14">
        <v>0</v>
      </c>
      <c r="G84" s="14">
        <v>0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3</v>
      </c>
    </row>
    <row r="85" spans="1:16" x14ac:dyDescent="0.3">
      <c r="A85" s="182" t="s">
        <v>467</v>
      </c>
      <c r="B85" s="183"/>
      <c r="C85" s="25">
        <v>75</v>
      </c>
      <c r="D85" s="25">
        <v>77</v>
      </c>
      <c r="E85" s="26">
        <v>-2.5974025974026E-2</v>
      </c>
      <c r="F85" s="25">
        <v>0</v>
      </c>
      <c r="G85" s="25">
        <v>0</v>
      </c>
      <c r="H85" s="25">
        <v>35</v>
      </c>
      <c r="I85" s="25">
        <v>21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3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31</v>
      </c>
      <c r="D89" s="14">
        <v>30</v>
      </c>
      <c r="E89" s="29">
        <v>3.3333333333333298E-2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1</v>
      </c>
      <c r="E90" s="29">
        <v>-1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3</v>
      </c>
      <c r="D91" s="14">
        <v>1</v>
      </c>
      <c r="E91" s="29">
        <v>2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11</v>
      </c>
      <c r="D92" s="14">
        <v>10</v>
      </c>
      <c r="E92" s="29">
        <v>0.1</v>
      </c>
      <c r="F92" s="14">
        <v>0</v>
      </c>
      <c r="G92" s="14">
        <v>0</v>
      </c>
      <c r="H92" s="14">
        <v>4</v>
      </c>
      <c r="I92" s="14">
        <v>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3</v>
      </c>
    </row>
    <row r="93" spans="1:16" x14ac:dyDescent="0.3">
      <c r="A93" s="28" t="s">
        <v>482</v>
      </c>
      <c r="B93" s="28" t="s">
        <v>483</v>
      </c>
      <c r="C93" s="14">
        <v>1</v>
      </c>
      <c r="D93" s="14">
        <v>2</v>
      </c>
      <c r="E93" s="29">
        <v>-0.5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8" t="s">
        <v>484</v>
      </c>
      <c r="B94" s="28" t="s">
        <v>485</v>
      </c>
      <c r="C94" s="14">
        <v>28</v>
      </c>
      <c r="D94" s="14">
        <v>32</v>
      </c>
      <c r="E94" s="29">
        <v>-0.125</v>
      </c>
      <c r="F94" s="14">
        <v>0</v>
      </c>
      <c r="G94" s="14">
        <v>0</v>
      </c>
      <c r="H94" s="14">
        <v>26</v>
      </c>
      <c r="I94" s="14">
        <v>14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0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1</v>
      </c>
      <c r="E95" s="29">
        <v>-1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1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2" t="s">
        <v>490</v>
      </c>
      <c r="B97" s="183"/>
      <c r="C97" s="25">
        <v>897</v>
      </c>
      <c r="D97" s="25">
        <v>888</v>
      </c>
      <c r="E97" s="26">
        <v>1.0135135135135099E-2</v>
      </c>
      <c r="F97" s="25">
        <v>9</v>
      </c>
      <c r="G97" s="25">
        <v>9</v>
      </c>
      <c r="H97" s="25">
        <v>233</v>
      </c>
      <c r="I97" s="25">
        <v>170</v>
      </c>
      <c r="J97" s="25">
        <v>0</v>
      </c>
      <c r="K97" s="25">
        <v>0</v>
      </c>
      <c r="L97" s="25">
        <v>0</v>
      </c>
      <c r="M97" s="25">
        <v>0</v>
      </c>
      <c r="N97" s="25">
        <v>7</v>
      </c>
      <c r="O97" s="25">
        <v>9</v>
      </c>
      <c r="P97" s="27">
        <v>84</v>
      </c>
    </row>
    <row r="98" spans="1:16" x14ac:dyDescent="0.3">
      <c r="A98" s="28" t="s">
        <v>491</v>
      </c>
      <c r="B98" s="28" t="s">
        <v>492</v>
      </c>
      <c r="C98" s="14">
        <v>122</v>
      </c>
      <c r="D98" s="14">
        <v>113</v>
      </c>
      <c r="E98" s="29">
        <v>7.9646017699115002E-2</v>
      </c>
      <c r="F98" s="14">
        <v>3</v>
      </c>
      <c r="G98" s="14">
        <v>3</v>
      </c>
      <c r="H98" s="14">
        <v>33</v>
      </c>
      <c r="I98" s="14">
        <v>19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1</v>
      </c>
      <c r="P98" s="23">
        <v>12</v>
      </c>
    </row>
    <row r="99" spans="1:16" x14ac:dyDescent="0.3">
      <c r="A99" s="28" t="s">
        <v>493</v>
      </c>
      <c r="B99" s="28" t="s">
        <v>494</v>
      </c>
      <c r="C99" s="14">
        <v>167</v>
      </c>
      <c r="D99" s="14">
        <v>177</v>
      </c>
      <c r="E99" s="29">
        <v>-5.6497175141242903E-2</v>
      </c>
      <c r="F99" s="14">
        <v>2</v>
      </c>
      <c r="G99" s="14">
        <v>2</v>
      </c>
      <c r="H99" s="14">
        <v>78</v>
      </c>
      <c r="I99" s="14">
        <v>51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3">
        <v>15</v>
      </c>
    </row>
    <row r="100" spans="1:16" ht="20.399999999999999" x14ac:dyDescent="0.3">
      <c r="A100" s="28" t="s">
        <v>495</v>
      </c>
      <c r="B100" s="28" t="s">
        <v>496</v>
      </c>
      <c r="C100" s="14">
        <v>5</v>
      </c>
      <c r="D100" s="14">
        <v>1</v>
      </c>
      <c r="E100" s="29">
        <v>4</v>
      </c>
      <c r="F100" s="14">
        <v>0</v>
      </c>
      <c r="G100" s="14">
        <v>0</v>
      </c>
      <c r="H100" s="14">
        <v>2</v>
      </c>
      <c r="I100" s="14">
        <v>11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1</v>
      </c>
    </row>
    <row r="101" spans="1:16" ht="20.399999999999999" x14ac:dyDescent="0.3">
      <c r="A101" s="28" t="s">
        <v>497</v>
      </c>
      <c r="B101" s="28" t="s">
        <v>498</v>
      </c>
      <c r="C101" s="14">
        <v>39</v>
      </c>
      <c r="D101" s="14">
        <v>32</v>
      </c>
      <c r="E101" s="29">
        <v>0.21875</v>
      </c>
      <c r="F101" s="14">
        <v>0</v>
      </c>
      <c r="G101" s="14">
        <v>0</v>
      </c>
      <c r="H101" s="14">
        <v>9</v>
      </c>
      <c r="I101" s="14">
        <v>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</v>
      </c>
      <c r="P101" s="23">
        <v>6</v>
      </c>
    </row>
    <row r="102" spans="1:16" x14ac:dyDescent="0.3">
      <c r="A102" s="28" t="s">
        <v>499</v>
      </c>
      <c r="B102" s="28" t="s">
        <v>500</v>
      </c>
      <c r="C102" s="14">
        <v>7</v>
      </c>
      <c r="D102" s="14">
        <v>6</v>
      </c>
      <c r="E102" s="29">
        <v>0.16666666666666699</v>
      </c>
      <c r="F102" s="14">
        <v>0</v>
      </c>
      <c r="G102" s="14">
        <v>0</v>
      </c>
      <c r="H102" s="14">
        <v>1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x14ac:dyDescent="0.3">
      <c r="A103" s="28" t="s">
        <v>501</v>
      </c>
      <c r="B103" s="28" t="s">
        <v>502</v>
      </c>
      <c r="C103" s="14">
        <v>8</v>
      </c>
      <c r="D103" s="14">
        <v>17</v>
      </c>
      <c r="E103" s="29">
        <v>-0.52941176470588203</v>
      </c>
      <c r="F103" s="14">
        <v>0</v>
      </c>
      <c r="G103" s="14">
        <v>0</v>
      </c>
      <c r="H103" s="14">
        <v>2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</v>
      </c>
    </row>
    <row r="104" spans="1:16" x14ac:dyDescent="0.3">
      <c r="A104" s="28" t="s">
        <v>503</v>
      </c>
      <c r="B104" s="28" t="s">
        <v>504</v>
      </c>
      <c r="C104" s="14">
        <v>14</v>
      </c>
      <c r="D104" s="14">
        <v>17</v>
      </c>
      <c r="E104" s="29">
        <v>-0.17647058823529399</v>
      </c>
      <c r="F104" s="14">
        <v>0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285</v>
      </c>
      <c r="D105" s="14">
        <v>282</v>
      </c>
      <c r="E105" s="29">
        <v>1.0638297872340399E-2</v>
      </c>
      <c r="F105" s="14">
        <v>0</v>
      </c>
      <c r="G105" s="14">
        <v>0</v>
      </c>
      <c r="H105" s="14">
        <v>69</v>
      </c>
      <c r="I105" s="14">
        <v>44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3">
        <v>17</v>
      </c>
    </row>
    <row r="106" spans="1:16" ht="20.399999999999999" x14ac:dyDescent="0.3">
      <c r="A106" s="28" t="s">
        <v>507</v>
      </c>
      <c r="B106" s="28" t="s">
        <v>508</v>
      </c>
      <c r="C106" s="14">
        <v>74</v>
      </c>
      <c r="D106" s="14">
        <v>63</v>
      </c>
      <c r="E106" s="29">
        <v>0.17460317460317501</v>
      </c>
      <c r="F106" s="14">
        <v>0</v>
      </c>
      <c r="G106" s="14">
        <v>0</v>
      </c>
      <c r="H106" s="14">
        <v>12</v>
      </c>
      <c r="I106" s="14">
        <v>6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10</v>
      </c>
    </row>
    <row r="107" spans="1:16" ht="20.399999999999999" x14ac:dyDescent="0.3">
      <c r="A107" s="28" t="s">
        <v>509</v>
      </c>
      <c r="B107" s="28" t="s">
        <v>510</v>
      </c>
      <c r="C107" s="14">
        <v>7</v>
      </c>
      <c r="D107" s="14">
        <v>9</v>
      </c>
      <c r="E107" s="29">
        <v>-0.22222222222222199</v>
      </c>
      <c r="F107" s="14">
        <v>0</v>
      </c>
      <c r="G107" s="14">
        <v>0</v>
      </c>
      <c r="H107" s="14">
        <v>0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3">
      <c r="A108" s="28" t="s">
        <v>511</v>
      </c>
      <c r="B108" s="28" t="s">
        <v>512</v>
      </c>
      <c r="C108" s="14">
        <v>4</v>
      </c>
      <c r="D108" s="14">
        <v>3</v>
      </c>
      <c r="E108" s="29">
        <v>0.33333333333333298</v>
      </c>
      <c r="F108" s="14">
        <v>0</v>
      </c>
      <c r="G108" s="14">
        <v>0</v>
      </c>
      <c r="H108" s="14">
        <v>5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3">
      <c r="A109" s="28" t="s">
        <v>513</v>
      </c>
      <c r="B109" s="28" t="s">
        <v>514</v>
      </c>
      <c r="C109" s="14">
        <v>0</v>
      </c>
      <c r="D109" s="14">
        <v>2</v>
      </c>
      <c r="E109" s="29">
        <v>-1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4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153</v>
      </c>
      <c r="D111" s="14">
        <v>149</v>
      </c>
      <c r="E111" s="29">
        <v>2.68456375838926E-2</v>
      </c>
      <c r="F111" s="14">
        <v>4</v>
      </c>
      <c r="G111" s="14">
        <v>4</v>
      </c>
      <c r="H111" s="14">
        <v>19</v>
      </c>
      <c r="I111" s="14">
        <v>23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15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1</v>
      </c>
      <c r="D114" s="14">
        <v>4</v>
      </c>
      <c r="E114" s="29">
        <v>-0.75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3</v>
      </c>
      <c r="D115" s="14">
        <v>1</v>
      </c>
      <c r="E115" s="29">
        <v>2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3</v>
      </c>
      <c r="D116" s="14">
        <v>2</v>
      </c>
      <c r="E116" s="29">
        <v>0.5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3</v>
      </c>
      <c r="D121" s="14">
        <v>6</v>
      </c>
      <c r="E121" s="29">
        <v>-0.5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1</v>
      </c>
      <c r="O121" s="14">
        <v>0</v>
      </c>
      <c r="P121" s="23">
        <v>1</v>
      </c>
    </row>
    <row r="122" spans="1:16" x14ac:dyDescent="0.3">
      <c r="A122" s="28" t="s">
        <v>539</v>
      </c>
      <c r="B122" s="28" t="s">
        <v>540</v>
      </c>
      <c r="C122" s="14">
        <v>0</v>
      </c>
      <c r="D122" s="14">
        <v>1</v>
      </c>
      <c r="E122" s="29">
        <v>-1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1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2</v>
      </c>
      <c r="D126" s="14">
        <v>3</v>
      </c>
      <c r="E126" s="29">
        <v>-0.33333333333333298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2" t="s">
        <v>557</v>
      </c>
      <c r="B131" s="183"/>
      <c r="C131" s="25">
        <v>0</v>
      </c>
      <c r="D131" s="25">
        <v>2</v>
      </c>
      <c r="E131" s="26">
        <v>-1</v>
      </c>
      <c r="F131" s="25">
        <v>0</v>
      </c>
      <c r="G131" s="25">
        <v>0</v>
      </c>
      <c r="H131" s="25">
        <v>0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3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0</v>
      </c>
      <c r="D134" s="14">
        <v>2</v>
      </c>
      <c r="E134" s="29">
        <v>-1</v>
      </c>
      <c r="F134" s="14">
        <v>0</v>
      </c>
      <c r="G134" s="14">
        <v>0</v>
      </c>
      <c r="H134" s="14">
        <v>0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2" t="s">
        <v>568</v>
      </c>
      <c r="B137" s="183"/>
      <c r="C137" s="25">
        <v>5</v>
      </c>
      <c r="D137" s="25">
        <v>18</v>
      </c>
      <c r="E137" s="26">
        <v>-0.72222222222222199</v>
      </c>
      <c r="F137" s="25">
        <v>0</v>
      </c>
      <c r="G137" s="25">
        <v>0</v>
      </c>
      <c r="H137" s="25">
        <v>6</v>
      </c>
      <c r="I137" s="25">
        <v>8</v>
      </c>
      <c r="J137" s="25">
        <v>0</v>
      </c>
      <c r="K137" s="25">
        <v>0</v>
      </c>
      <c r="L137" s="25">
        <v>0</v>
      </c>
      <c r="M137" s="25">
        <v>0</v>
      </c>
      <c r="N137" s="25">
        <v>21</v>
      </c>
      <c r="O137" s="25">
        <v>0</v>
      </c>
      <c r="P137" s="27">
        <v>2</v>
      </c>
    </row>
    <row r="138" spans="1:16" ht="20.399999999999999" x14ac:dyDescent="0.3">
      <c r="A138" s="28" t="s">
        <v>569</v>
      </c>
      <c r="B138" s="28" t="s">
        <v>570</v>
      </c>
      <c r="C138" s="14">
        <v>0</v>
      </c>
      <c r="D138" s="14">
        <v>1</v>
      </c>
      <c r="E138" s="29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1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2</v>
      </c>
      <c r="E139" s="29">
        <v>-1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3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5</v>
      </c>
      <c r="D142" s="14">
        <v>14</v>
      </c>
      <c r="E142" s="29">
        <v>-0.64285714285714302</v>
      </c>
      <c r="F142" s="14">
        <v>0</v>
      </c>
      <c r="G142" s="14">
        <v>0</v>
      </c>
      <c r="H142" s="14">
        <v>5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18</v>
      </c>
      <c r="O142" s="14">
        <v>0</v>
      </c>
      <c r="P142" s="23">
        <v>1</v>
      </c>
    </row>
    <row r="143" spans="1:16" ht="20.399999999999999" x14ac:dyDescent="0.3">
      <c r="A143" s="28" t="s">
        <v>579</v>
      </c>
      <c r="B143" s="28" t="s">
        <v>580</v>
      </c>
      <c r="C143" s="14">
        <v>0</v>
      </c>
      <c r="D143" s="14">
        <v>1</v>
      </c>
      <c r="E143" s="29">
        <v>-1</v>
      </c>
      <c r="F143" s="14">
        <v>0</v>
      </c>
      <c r="G143" s="14">
        <v>0</v>
      </c>
      <c r="H143" s="14">
        <v>0</v>
      </c>
      <c r="I143" s="14">
        <v>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2" t="s">
        <v>581</v>
      </c>
      <c r="B144" s="183"/>
      <c r="C144" s="25">
        <v>2</v>
      </c>
      <c r="D144" s="25">
        <v>2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2</v>
      </c>
      <c r="D145" s="14">
        <v>2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2" t="s">
        <v>586</v>
      </c>
      <c r="B147" s="183"/>
      <c r="C147" s="25">
        <v>9</v>
      </c>
      <c r="D147" s="25">
        <v>20</v>
      </c>
      <c r="E147" s="26">
        <v>-0.55000000000000004</v>
      </c>
      <c r="F147" s="25">
        <v>0</v>
      </c>
      <c r="G147" s="25">
        <v>0</v>
      </c>
      <c r="H147" s="25">
        <v>7</v>
      </c>
      <c r="I147" s="25">
        <v>1</v>
      </c>
      <c r="J147" s="25">
        <v>0</v>
      </c>
      <c r="K147" s="25">
        <v>0</v>
      </c>
      <c r="L147" s="25">
        <v>0</v>
      </c>
      <c r="M147" s="25">
        <v>0</v>
      </c>
      <c r="N147" s="25">
        <v>1</v>
      </c>
      <c r="O147" s="25">
        <v>0</v>
      </c>
      <c r="P147" s="27">
        <v>3</v>
      </c>
    </row>
    <row r="148" spans="1:16" ht="20.399999999999999" x14ac:dyDescent="0.3">
      <c r="A148" s="28" t="s">
        <v>587</v>
      </c>
      <c r="B148" s="28" t="s">
        <v>588</v>
      </c>
      <c r="C148" s="14">
        <v>2</v>
      </c>
      <c r="D148" s="14">
        <v>4</v>
      </c>
      <c r="E148" s="29">
        <v>-0.5</v>
      </c>
      <c r="F148" s="14">
        <v>0</v>
      </c>
      <c r="G148" s="14">
        <v>0</v>
      </c>
      <c r="H148" s="14">
        <v>2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1</v>
      </c>
    </row>
    <row r="149" spans="1:16" x14ac:dyDescent="0.3">
      <c r="A149" s="28" t="s">
        <v>589</v>
      </c>
      <c r="B149" s="28" t="s">
        <v>590</v>
      </c>
      <c r="C149" s="14">
        <v>1</v>
      </c>
      <c r="D149" s="14">
        <v>3</v>
      </c>
      <c r="E149" s="29">
        <v>-0.66666666666666696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4</v>
      </c>
      <c r="D151" s="14">
        <v>3</v>
      </c>
      <c r="E151" s="29">
        <v>0.33333333333333298</v>
      </c>
      <c r="F151" s="14">
        <v>0</v>
      </c>
      <c r="G151" s="14">
        <v>0</v>
      </c>
      <c r="H151" s="14">
        <v>4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1</v>
      </c>
      <c r="D153" s="14">
        <v>1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1</v>
      </c>
    </row>
    <row r="154" spans="1:16" x14ac:dyDescent="0.3">
      <c r="A154" s="28" t="s">
        <v>599</v>
      </c>
      <c r="B154" s="28" t="s">
        <v>600</v>
      </c>
      <c r="C154" s="14">
        <v>0</v>
      </c>
      <c r="D154" s="14">
        <v>1</v>
      </c>
      <c r="E154" s="29">
        <v>-1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0</v>
      </c>
    </row>
    <row r="155" spans="1:16" x14ac:dyDescent="0.3">
      <c r="A155" s="28" t="s">
        <v>601</v>
      </c>
      <c r="B155" s="28" t="s">
        <v>602</v>
      </c>
      <c r="C155" s="14">
        <v>1</v>
      </c>
      <c r="D155" s="14">
        <v>8</v>
      </c>
      <c r="E155" s="29">
        <v>-0.875</v>
      </c>
      <c r="F155" s="14">
        <v>0</v>
      </c>
      <c r="G155" s="14">
        <v>0</v>
      </c>
      <c r="H155" s="14">
        <v>1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3">
      <c r="A156" s="182" t="s">
        <v>603</v>
      </c>
      <c r="B156" s="183"/>
      <c r="C156" s="25">
        <v>9</v>
      </c>
      <c r="D156" s="25">
        <v>17</v>
      </c>
      <c r="E156" s="26">
        <v>-0.47058823529411797</v>
      </c>
      <c r="F156" s="25">
        <v>0</v>
      </c>
      <c r="G156" s="25">
        <v>0</v>
      </c>
      <c r="H156" s="25">
        <v>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0</v>
      </c>
      <c r="D161" s="14">
        <v>1</v>
      </c>
      <c r="E161" s="29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6</v>
      </c>
      <c r="D162" s="14">
        <v>9</v>
      </c>
      <c r="E162" s="29">
        <v>-0.33333333333333298</v>
      </c>
      <c r="F162" s="14">
        <v>0</v>
      </c>
      <c r="G162" s="14">
        <v>0</v>
      </c>
      <c r="H162" s="14">
        <v>2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1</v>
      </c>
      <c r="D163" s="14">
        <v>4</v>
      </c>
      <c r="E163" s="29">
        <v>-0.75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0</v>
      </c>
      <c r="D164" s="14">
        <v>1</v>
      </c>
      <c r="E164" s="29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2</v>
      </c>
      <c r="D165" s="14">
        <v>2</v>
      </c>
      <c r="E165" s="29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2" t="s">
        <v>622</v>
      </c>
      <c r="B166" s="183"/>
      <c r="C166" s="25">
        <v>58</v>
      </c>
      <c r="D166" s="25">
        <v>62</v>
      </c>
      <c r="E166" s="26">
        <v>-6.4516129032258104E-2</v>
      </c>
      <c r="F166" s="25">
        <v>1</v>
      </c>
      <c r="G166" s="25">
        <v>1</v>
      </c>
      <c r="H166" s="25">
        <v>39</v>
      </c>
      <c r="I166" s="25">
        <v>26</v>
      </c>
      <c r="J166" s="25">
        <v>0</v>
      </c>
      <c r="K166" s="25">
        <v>0</v>
      </c>
      <c r="L166" s="25">
        <v>0</v>
      </c>
      <c r="M166" s="25">
        <v>0</v>
      </c>
      <c r="N166" s="25">
        <v>1</v>
      </c>
      <c r="O166" s="25">
        <v>1</v>
      </c>
      <c r="P166" s="27">
        <v>9</v>
      </c>
    </row>
    <row r="167" spans="1:16" ht="20.399999999999999" x14ac:dyDescent="0.3">
      <c r="A167" s="28" t="s">
        <v>623</v>
      </c>
      <c r="B167" s="28" t="s">
        <v>624</v>
      </c>
      <c r="C167" s="14">
        <v>19</v>
      </c>
      <c r="D167" s="14">
        <v>25</v>
      </c>
      <c r="E167" s="29">
        <v>-0.24</v>
      </c>
      <c r="F167" s="14">
        <v>0</v>
      </c>
      <c r="G167" s="14">
        <v>0</v>
      </c>
      <c r="H167" s="14">
        <v>14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3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1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2</v>
      </c>
      <c r="D169" s="14">
        <v>2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25</v>
      </c>
      <c r="D173" s="14">
        <v>16</v>
      </c>
      <c r="E173" s="29">
        <v>0.5625</v>
      </c>
      <c r="F173" s="14">
        <v>0</v>
      </c>
      <c r="G173" s="14">
        <v>0</v>
      </c>
      <c r="H173" s="14">
        <v>11</v>
      </c>
      <c r="I173" s="14">
        <v>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3">
        <v>0</v>
      </c>
    </row>
    <row r="174" spans="1:16" ht="20.399999999999999" x14ac:dyDescent="0.3">
      <c r="A174" s="28" t="s">
        <v>637</v>
      </c>
      <c r="B174" s="28" t="s">
        <v>638</v>
      </c>
      <c r="C174" s="14">
        <v>12</v>
      </c>
      <c r="D174" s="14">
        <v>13</v>
      </c>
      <c r="E174" s="29">
        <v>-7.69230769230769E-2</v>
      </c>
      <c r="F174" s="14">
        <v>1</v>
      </c>
      <c r="G174" s="14">
        <v>1</v>
      </c>
      <c r="H174" s="14">
        <v>10</v>
      </c>
      <c r="I174" s="14">
        <v>17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23">
        <v>4</v>
      </c>
    </row>
    <row r="175" spans="1:16" x14ac:dyDescent="0.3">
      <c r="A175" s="28" t="s">
        <v>639</v>
      </c>
      <c r="B175" s="28" t="s">
        <v>640</v>
      </c>
      <c r="C175" s="14">
        <v>0</v>
      </c>
      <c r="D175" s="14">
        <v>4</v>
      </c>
      <c r="E175" s="29">
        <v>-1</v>
      </c>
      <c r="F175" s="14">
        <v>0</v>
      </c>
      <c r="G175" s="14">
        <v>0</v>
      </c>
      <c r="H175" s="14">
        <v>4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2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2" t="s">
        <v>645</v>
      </c>
      <c r="B178" s="183"/>
      <c r="C178" s="25">
        <v>144</v>
      </c>
      <c r="D178" s="25">
        <v>156</v>
      </c>
      <c r="E178" s="26">
        <v>-7.69230769230769E-2</v>
      </c>
      <c r="F178" s="25">
        <v>306</v>
      </c>
      <c r="G178" s="25">
        <v>248</v>
      </c>
      <c r="H178" s="25">
        <v>102</v>
      </c>
      <c r="I178" s="25">
        <v>75</v>
      </c>
      <c r="J178" s="25">
        <v>0</v>
      </c>
      <c r="K178" s="25">
        <v>0</v>
      </c>
      <c r="L178" s="25">
        <v>0</v>
      </c>
      <c r="M178" s="25">
        <v>0</v>
      </c>
      <c r="N178" s="25">
        <v>17</v>
      </c>
      <c r="O178" s="25">
        <v>0</v>
      </c>
      <c r="P178" s="27">
        <v>300</v>
      </c>
    </row>
    <row r="179" spans="1:16" ht="20.399999999999999" x14ac:dyDescent="0.3">
      <c r="A179" s="28" t="s">
        <v>646</v>
      </c>
      <c r="B179" s="28" t="s">
        <v>647</v>
      </c>
      <c r="C179" s="14">
        <v>0</v>
      </c>
      <c r="D179" s="14">
        <v>6</v>
      </c>
      <c r="E179" s="29">
        <v>-1</v>
      </c>
      <c r="F179" s="14">
        <v>10</v>
      </c>
      <c r="G179" s="14">
        <v>6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3">
        <v>9</v>
      </c>
    </row>
    <row r="180" spans="1:16" ht="20.399999999999999" x14ac:dyDescent="0.3">
      <c r="A180" s="28" t="s">
        <v>648</v>
      </c>
      <c r="B180" s="28" t="s">
        <v>649</v>
      </c>
      <c r="C180" s="14">
        <v>79</v>
      </c>
      <c r="D180" s="14">
        <v>94</v>
      </c>
      <c r="E180" s="29">
        <v>-0.159574468085106</v>
      </c>
      <c r="F180" s="14">
        <v>158</v>
      </c>
      <c r="G180" s="14">
        <v>142</v>
      </c>
      <c r="H180" s="14">
        <v>64</v>
      </c>
      <c r="I180" s="14">
        <v>46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169</v>
      </c>
    </row>
    <row r="181" spans="1:16" x14ac:dyDescent="0.3">
      <c r="A181" s="28" t="s">
        <v>650</v>
      </c>
      <c r="B181" s="28" t="s">
        <v>651</v>
      </c>
      <c r="C181" s="14">
        <v>4</v>
      </c>
      <c r="D181" s="14">
        <v>3</v>
      </c>
      <c r="E181" s="29">
        <v>0.33333333333333298</v>
      </c>
      <c r="F181" s="14">
        <v>3</v>
      </c>
      <c r="G181" s="14">
        <v>3</v>
      </c>
      <c r="H181" s="14">
        <v>2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0</v>
      </c>
      <c r="P181" s="23">
        <v>3</v>
      </c>
    </row>
    <row r="182" spans="1:16" ht="20.399999999999999" x14ac:dyDescent="0.3">
      <c r="A182" s="28" t="s">
        <v>652</v>
      </c>
      <c r="B182" s="28" t="s">
        <v>653</v>
      </c>
      <c r="C182" s="14">
        <v>2</v>
      </c>
      <c r="D182" s="14">
        <v>1</v>
      </c>
      <c r="E182" s="29">
        <v>1</v>
      </c>
      <c r="F182" s="14">
        <v>0</v>
      </c>
      <c r="G182" s="14">
        <v>3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6</v>
      </c>
      <c r="D183" s="14">
        <v>6</v>
      </c>
      <c r="E183" s="29">
        <v>0</v>
      </c>
      <c r="F183" s="14">
        <v>5</v>
      </c>
      <c r="G183" s="14">
        <v>5</v>
      </c>
      <c r="H183" s="14">
        <v>4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7</v>
      </c>
    </row>
    <row r="184" spans="1:16" x14ac:dyDescent="0.3">
      <c r="A184" s="28" t="s">
        <v>656</v>
      </c>
      <c r="B184" s="28" t="s">
        <v>657</v>
      </c>
      <c r="C184" s="14">
        <v>51</v>
      </c>
      <c r="D184" s="14">
        <v>45</v>
      </c>
      <c r="E184" s="29">
        <v>0.133333333333333</v>
      </c>
      <c r="F184" s="14">
        <v>130</v>
      </c>
      <c r="G184" s="14">
        <v>89</v>
      </c>
      <c r="H184" s="14">
        <v>29</v>
      </c>
      <c r="I184" s="14">
        <v>24</v>
      </c>
      <c r="J184" s="14">
        <v>0</v>
      </c>
      <c r="K184" s="14">
        <v>0</v>
      </c>
      <c r="L184" s="14">
        <v>0</v>
      </c>
      <c r="M184" s="14">
        <v>0</v>
      </c>
      <c r="N184" s="14">
        <v>15</v>
      </c>
      <c r="O184" s="14">
        <v>0</v>
      </c>
      <c r="P184" s="23">
        <v>112</v>
      </c>
    </row>
    <row r="185" spans="1:16" ht="20.399999999999999" x14ac:dyDescent="0.3">
      <c r="A185" s="28" t="s">
        <v>658</v>
      </c>
      <c r="B185" s="28" t="s">
        <v>659</v>
      </c>
      <c r="C185" s="14">
        <v>2</v>
      </c>
      <c r="D185" s="14">
        <v>1</v>
      </c>
      <c r="E185" s="29">
        <v>1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2" t="s">
        <v>660</v>
      </c>
      <c r="B186" s="183"/>
      <c r="C186" s="25">
        <v>55</v>
      </c>
      <c r="D186" s="25">
        <v>54</v>
      </c>
      <c r="E186" s="26">
        <v>1.85185185185185E-2</v>
      </c>
      <c r="F186" s="25">
        <v>1</v>
      </c>
      <c r="G186" s="25">
        <v>0</v>
      </c>
      <c r="H186" s="25">
        <v>17</v>
      </c>
      <c r="I186" s="25">
        <v>10</v>
      </c>
      <c r="J186" s="25">
        <v>1</v>
      </c>
      <c r="K186" s="25">
        <v>1</v>
      </c>
      <c r="L186" s="25">
        <v>0</v>
      </c>
      <c r="M186" s="25">
        <v>0</v>
      </c>
      <c r="N186" s="25">
        <v>5</v>
      </c>
      <c r="O186" s="25">
        <v>0</v>
      </c>
      <c r="P186" s="27">
        <v>8</v>
      </c>
    </row>
    <row r="187" spans="1:16" x14ac:dyDescent="0.3">
      <c r="A187" s="28" t="s">
        <v>661</v>
      </c>
      <c r="B187" s="28" t="s">
        <v>662</v>
      </c>
      <c r="C187" s="14">
        <v>0</v>
      </c>
      <c r="D187" s="14">
        <v>1</v>
      </c>
      <c r="E187" s="29">
        <v>-1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1</v>
      </c>
      <c r="E188" s="29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25</v>
      </c>
      <c r="D189" s="14">
        <v>15</v>
      </c>
      <c r="E189" s="29">
        <v>0.66666666666666696</v>
      </c>
      <c r="F189" s="14">
        <v>0</v>
      </c>
      <c r="G189" s="14">
        <v>0</v>
      </c>
      <c r="H189" s="14">
        <v>9</v>
      </c>
      <c r="I189" s="14">
        <v>7</v>
      </c>
      <c r="J189" s="14">
        <v>0</v>
      </c>
      <c r="K189" s="14">
        <v>0</v>
      </c>
      <c r="L189" s="14">
        <v>0</v>
      </c>
      <c r="M189" s="14">
        <v>0</v>
      </c>
      <c r="N189" s="14">
        <v>5</v>
      </c>
      <c r="O189" s="14">
        <v>0</v>
      </c>
      <c r="P189" s="23">
        <v>6</v>
      </c>
    </row>
    <row r="190" spans="1:16" ht="20.399999999999999" x14ac:dyDescent="0.3">
      <c r="A190" s="28" t="s">
        <v>667</v>
      </c>
      <c r="B190" s="28" t="s">
        <v>668</v>
      </c>
      <c r="C190" s="14">
        <v>1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2</v>
      </c>
      <c r="D191" s="14">
        <v>8</v>
      </c>
      <c r="E191" s="29">
        <v>-0.75</v>
      </c>
      <c r="F191" s="14">
        <v>0</v>
      </c>
      <c r="G191" s="14">
        <v>0</v>
      </c>
      <c r="H191" s="14">
        <v>4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0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4</v>
      </c>
      <c r="D193" s="14">
        <v>1</v>
      </c>
      <c r="E193" s="29">
        <v>3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0</v>
      </c>
    </row>
    <row r="194" spans="1:16" x14ac:dyDescent="0.3">
      <c r="A194" s="28" t="s">
        <v>675</v>
      </c>
      <c r="B194" s="28" t="s">
        <v>676</v>
      </c>
      <c r="C194" s="14">
        <v>0</v>
      </c>
      <c r="D194" s="14">
        <v>1</v>
      </c>
      <c r="E194" s="29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</v>
      </c>
      <c r="D196" s="14">
        <v>0</v>
      </c>
      <c r="E196" s="29">
        <v>0</v>
      </c>
      <c r="F196" s="14">
        <v>0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20</v>
      </c>
      <c r="D197" s="14">
        <v>26</v>
      </c>
      <c r="E197" s="29">
        <v>-0.230769230769231</v>
      </c>
      <c r="F197" s="14">
        <v>1</v>
      </c>
      <c r="G197" s="14">
        <v>0</v>
      </c>
      <c r="H197" s="14">
        <v>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0.399999999999999" x14ac:dyDescent="0.3">
      <c r="A198" s="28" t="s">
        <v>683</v>
      </c>
      <c r="B198" s="28" t="s">
        <v>684</v>
      </c>
      <c r="C198" s="14">
        <v>1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0</v>
      </c>
      <c r="D199" s="14">
        <v>1</v>
      </c>
      <c r="E199" s="29">
        <v>-1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2" t="s">
        <v>689</v>
      </c>
      <c r="B201" s="183"/>
      <c r="C201" s="25">
        <v>12</v>
      </c>
      <c r="D201" s="25">
        <v>13</v>
      </c>
      <c r="E201" s="26">
        <v>-7.69230769230769E-2</v>
      </c>
      <c r="F201" s="25">
        <v>2</v>
      </c>
      <c r="G201" s="25">
        <v>2</v>
      </c>
      <c r="H201" s="25">
        <v>9</v>
      </c>
      <c r="I201" s="25">
        <v>6</v>
      </c>
      <c r="J201" s="25">
        <v>0</v>
      </c>
      <c r="K201" s="25">
        <v>0</v>
      </c>
      <c r="L201" s="25">
        <v>0</v>
      </c>
      <c r="M201" s="25">
        <v>0</v>
      </c>
      <c r="N201" s="25">
        <v>3</v>
      </c>
      <c r="O201" s="25">
        <v>0</v>
      </c>
      <c r="P201" s="27">
        <v>4</v>
      </c>
    </row>
    <row r="202" spans="1:16" x14ac:dyDescent="0.3">
      <c r="A202" s="28" t="s">
        <v>690</v>
      </c>
      <c r="B202" s="28" t="s">
        <v>691</v>
      </c>
      <c r="C202" s="14">
        <v>2</v>
      </c>
      <c r="D202" s="14">
        <v>9</v>
      </c>
      <c r="E202" s="29">
        <v>-0.77777777777777801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3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8</v>
      </c>
      <c r="D206" s="14">
        <v>3</v>
      </c>
      <c r="E206" s="29">
        <v>1.6666666666666701</v>
      </c>
      <c r="F206" s="14">
        <v>2</v>
      </c>
      <c r="G206" s="14">
        <v>2</v>
      </c>
      <c r="H206" s="14">
        <v>7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4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1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0</v>
      </c>
      <c r="D214" s="14">
        <v>1</v>
      </c>
      <c r="E214" s="29">
        <v>-1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1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2" t="s">
        <v>732</v>
      </c>
      <c r="B223" s="183"/>
      <c r="C223" s="25">
        <v>197</v>
      </c>
      <c r="D223" s="25">
        <v>195</v>
      </c>
      <c r="E223" s="26">
        <v>1.02564102564103E-2</v>
      </c>
      <c r="F223" s="25">
        <v>52</v>
      </c>
      <c r="G223" s="25">
        <v>38</v>
      </c>
      <c r="H223" s="25">
        <v>85</v>
      </c>
      <c r="I223" s="25">
        <v>57</v>
      </c>
      <c r="J223" s="25">
        <v>0</v>
      </c>
      <c r="K223" s="25">
        <v>0</v>
      </c>
      <c r="L223" s="25">
        <v>0</v>
      </c>
      <c r="M223" s="25">
        <v>0</v>
      </c>
      <c r="N223" s="25">
        <v>2</v>
      </c>
      <c r="O223" s="25">
        <v>9</v>
      </c>
      <c r="P223" s="27">
        <v>68</v>
      </c>
    </row>
    <row r="224" spans="1:16" x14ac:dyDescent="0.3">
      <c r="A224" s="28" t="s">
        <v>733</v>
      </c>
      <c r="B224" s="28" t="s">
        <v>734</v>
      </c>
      <c r="C224" s="14">
        <v>2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3">
      <c r="A231" s="28" t="s">
        <v>747</v>
      </c>
      <c r="B231" s="28" t="s">
        <v>748</v>
      </c>
      <c r="C231" s="14">
        <v>10</v>
      </c>
      <c r="D231" s="14">
        <v>5</v>
      </c>
      <c r="E231" s="29">
        <v>1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8" t="s">
        <v>749</v>
      </c>
      <c r="B232" s="28" t="s">
        <v>750</v>
      </c>
      <c r="C232" s="14">
        <v>9</v>
      </c>
      <c r="D232" s="14">
        <v>6</v>
      </c>
      <c r="E232" s="29">
        <v>0.5</v>
      </c>
      <c r="F232" s="14">
        <v>1</v>
      </c>
      <c r="G232" s="14">
        <v>0</v>
      </c>
      <c r="H232" s="14">
        <v>4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3">
      <c r="A233" s="28" t="s">
        <v>751</v>
      </c>
      <c r="B233" s="28" t="s">
        <v>752</v>
      </c>
      <c r="C233" s="14">
        <v>6</v>
      </c>
      <c r="D233" s="14">
        <v>11</v>
      </c>
      <c r="E233" s="29">
        <v>-0.45454545454545398</v>
      </c>
      <c r="F233" s="14">
        <v>0</v>
      </c>
      <c r="G233" s="14">
        <v>0</v>
      </c>
      <c r="H233" s="14">
        <v>1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3</v>
      </c>
    </row>
    <row r="234" spans="1:16" ht="20.399999999999999" x14ac:dyDescent="0.3">
      <c r="A234" s="28" t="s">
        <v>753</v>
      </c>
      <c r="B234" s="28" t="s">
        <v>754</v>
      </c>
      <c r="C234" s="14">
        <v>1</v>
      </c>
      <c r="D234" s="14">
        <v>1</v>
      </c>
      <c r="E234" s="29">
        <v>0</v>
      </c>
      <c r="F234" s="14">
        <v>0</v>
      </c>
      <c r="G234" s="14">
        <v>0</v>
      </c>
      <c r="H234" s="14">
        <v>2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3</v>
      </c>
    </row>
    <row r="235" spans="1:16" ht="20.399999999999999" x14ac:dyDescent="0.3">
      <c r="A235" s="28" t="s">
        <v>755</v>
      </c>
      <c r="B235" s="28" t="s">
        <v>756</v>
      </c>
      <c r="C235" s="14">
        <v>0</v>
      </c>
      <c r="D235" s="14">
        <v>1</v>
      </c>
      <c r="E235" s="29">
        <v>-1</v>
      </c>
      <c r="F235" s="14">
        <v>0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168</v>
      </c>
      <c r="D238" s="14">
        <v>171</v>
      </c>
      <c r="E238" s="29">
        <v>-1.7543859649122799E-2</v>
      </c>
      <c r="F238" s="14">
        <v>51</v>
      </c>
      <c r="G238" s="14">
        <v>38</v>
      </c>
      <c r="H238" s="14">
        <v>78</v>
      </c>
      <c r="I238" s="14">
        <v>48</v>
      </c>
      <c r="J238" s="14">
        <v>0</v>
      </c>
      <c r="K238" s="14">
        <v>0</v>
      </c>
      <c r="L238" s="14">
        <v>0</v>
      </c>
      <c r="M238" s="14">
        <v>0</v>
      </c>
      <c r="N238" s="14">
        <v>2</v>
      </c>
      <c r="O238" s="14">
        <v>9</v>
      </c>
      <c r="P238" s="23">
        <v>58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2" t="s">
        <v>773</v>
      </c>
      <c r="B244" s="183"/>
      <c r="C244" s="25">
        <v>0</v>
      </c>
      <c r="D244" s="25">
        <v>1</v>
      </c>
      <c r="E244" s="26">
        <v>-1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0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2" t="s">
        <v>826</v>
      </c>
      <c r="B271" s="183"/>
      <c r="C271" s="25">
        <v>41</v>
      </c>
      <c r="D271" s="25">
        <v>31</v>
      </c>
      <c r="E271" s="26">
        <v>0.32258064516128998</v>
      </c>
      <c r="F271" s="25">
        <v>8</v>
      </c>
      <c r="G271" s="25">
        <v>6</v>
      </c>
      <c r="H271" s="25">
        <v>29</v>
      </c>
      <c r="I271" s="25">
        <v>26</v>
      </c>
      <c r="J271" s="25">
        <v>0</v>
      </c>
      <c r="K271" s="25">
        <v>0</v>
      </c>
      <c r="L271" s="25">
        <v>0</v>
      </c>
      <c r="M271" s="25">
        <v>0</v>
      </c>
      <c r="N271" s="25">
        <v>1</v>
      </c>
      <c r="O271" s="25">
        <v>0</v>
      </c>
      <c r="P271" s="27">
        <v>19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11</v>
      </c>
      <c r="D273" s="14">
        <v>10</v>
      </c>
      <c r="E273" s="29">
        <v>0.1</v>
      </c>
      <c r="F273" s="14">
        <v>5</v>
      </c>
      <c r="G273" s="14">
        <v>5</v>
      </c>
      <c r="H273" s="14">
        <v>10</v>
      </c>
      <c r="I273" s="14">
        <v>14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3">
        <v>12</v>
      </c>
    </row>
    <row r="274" spans="1:16" ht="30.6" x14ac:dyDescent="0.3">
      <c r="A274" s="28" t="s">
        <v>831</v>
      </c>
      <c r="B274" s="28" t="s">
        <v>832</v>
      </c>
      <c r="C274" s="14">
        <v>28</v>
      </c>
      <c r="D274" s="14">
        <v>19</v>
      </c>
      <c r="E274" s="29">
        <v>0.47368421052631599</v>
      </c>
      <c r="F274" s="14">
        <v>3</v>
      </c>
      <c r="G274" s="14">
        <v>1</v>
      </c>
      <c r="H274" s="14">
        <v>12</v>
      </c>
      <c r="I274" s="14">
        <v>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7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8" t="s">
        <v>835</v>
      </c>
      <c r="B276" s="28" t="s">
        <v>836</v>
      </c>
      <c r="C276" s="14">
        <v>1</v>
      </c>
      <c r="D276" s="14">
        <v>0</v>
      </c>
      <c r="E276" s="29">
        <v>0</v>
      </c>
      <c r="F276" s="14">
        <v>0</v>
      </c>
      <c r="G276" s="14">
        <v>0</v>
      </c>
      <c r="H276" s="14">
        <v>4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0</v>
      </c>
      <c r="D277" s="14">
        <v>1</v>
      </c>
      <c r="E277" s="29">
        <v>-1</v>
      </c>
      <c r="F277" s="14">
        <v>0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0.399999999999999" x14ac:dyDescent="0.3">
      <c r="A278" s="28" t="s">
        <v>839</v>
      </c>
      <c r="B278" s="28" t="s">
        <v>840</v>
      </c>
      <c r="C278" s="14">
        <v>1</v>
      </c>
      <c r="D278" s="14">
        <v>1</v>
      </c>
      <c r="E278" s="29">
        <v>0</v>
      </c>
      <c r="F278" s="14">
        <v>0</v>
      </c>
      <c r="G278" s="14">
        <v>0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2" t="s">
        <v>892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2" t="s">
        <v>905</v>
      </c>
      <c r="B312" s="183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2" t="s">
        <v>916</v>
      </c>
      <c r="B318" s="183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2" t="s">
        <v>924</v>
      </c>
      <c r="B323" s="183"/>
      <c r="C323" s="25">
        <v>1391</v>
      </c>
      <c r="D323" s="25">
        <v>1281</v>
      </c>
      <c r="E323" s="26">
        <v>8.5870413739266196E-2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8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1391</v>
      </c>
      <c r="D324" s="14">
        <v>1281</v>
      </c>
      <c r="E324" s="29">
        <v>8.5870413739266196E-2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8</v>
      </c>
      <c r="O324" s="14">
        <v>0</v>
      </c>
      <c r="P324" s="23">
        <v>0</v>
      </c>
    </row>
    <row r="325" spans="1:16" x14ac:dyDescent="0.3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2" t="s">
        <v>950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4" t="s">
        <v>956</v>
      </c>
      <c r="B341" s="185"/>
      <c r="C341" s="30">
        <v>6215</v>
      </c>
      <c r="D341" s="30">
        <v>6056</v>
      </c>
      <c r="E341" s="31">
        <v>2.62549537648613E-2</v>
      </c>
      <c r="F341" s="30">
        <v>588</v>
      </c>
      <c r="G341" s="30">
        <v>394</v>
      </c>
      <c r="H341" s="30">
        <v>804</v>
      </c>
      <c r="I341" s="30">
        <v>765</v>
      </c>
      <c r="J341" s="30">
        <v>17</v>
      </c>
      <c r="K341" s="30">
        <v>11</v>
      </c>
      <c r="L341" s="30">
        <v>1</v>
      </c>
      <c r="M341" s="30">
        <v>1</v>
      </c>
      <c r="N341" s="30">
        <v>77</v>
      </c>
      <c r="O341" s="30">
        <v>26</v>
      </c>
      <c r="P341" s="30">
        <v>765</v>
      </c>
    </row>
    <row r="342" spans="1:16" x14ac:dyDescent="0.3">
      <c r="A342" s="6"/>
    </row>
  </sheetData>
  <sheetProtection algorithmName="SHA-512" hashValue="j//ckT63O3vcAPsZD62Z9wBGxR0k5sCaBTPMrTQD/bnspQOzE1CrH7INGjdKsDAaH+QUNcM1EeVoU8/N1GYdiQ==" saltValue="+SsXK+2ZA/Qkh6cgVa48A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3" t="s">
        <v>959</v>
      </c>
      <c r="B5" s="13" t="s">
        <v>960</v>
      </c>
      <c r="C5" s="23">
        <v>0</v>
      </c>
    </row>
    <row r="6" spans="1:3" x14ac:dyDescent="0.3">
      <c r="A6" s="174"/>
      <c r="B6" s="13" t="s">
        <v>334</v>
      </c>
      <c r="C6" s="23">
        <v>31</v>
      </c>
    </row>
    <row r="7" spans="1:3" x14ac:dyDescent="0.3">
      <c r="A7" s="174"/>
      <c r="B7" s="13" t="s">
        <v>961</v>
      </c>
      <c r="C7" s="23">
        <v>2</v>
      </c>
    </row>
    <row r="8" spans="1:3" x14ac:dyDescent="0.3">
      <c r="A8" s="174"/>
      <c r="B8" s="13" t="s">
        <v>962</v>
      </c>
      <c r="C8" s="23">
        <v>0</v>
      </c>
    </row>
    <row r="9" spans="1:3" x14ac:dyDescent="0.3">
      <c r="A9" s="174"/>
      <c r="B9" s="13" t="s">
        <v>963</v>
      </c>
      <c r="C9" s="23">
        <v>3</v>
      </c>
    </row>
    <row r="10" spans="1:3" x14ac:dyDescent="0.3">
      <c r="A10" s="174"/>
      <c r="B10" s="13" t="s">
        <v>964</v>
      </c>
      <c r="C10" s="23">
        <v>1</v>
      </c>
    </row>
    <row r="11" spans="1:3" x14ac:dyDescent="0.3">
      <c r="A11" s="174"/>
      <c r="B11" s="13" t="s">
        <v>965</v>
      </c>
      <c r="C11" s="23">
        <v>7</v>
      </c>
    </row>
    <row r="12" spans="1:3" x14ac:dyDescent="0.3">
      <c r="A12" s="174"/>
      <c r="B12" s="13" t="s">
        <v>518</v>
      </c>
      <c r="C12" s="23">
        <v>14</v>
      </c>
    </row>
    <row r="13" spans="1:3" x14ac:dyDescent="0.3">
      <c r="A13" s="174"/>
      <c r="B13" s="13" t="s">
        <v>966</v>
      </c>
      <c r="C13" s="23">
        <v>1</v>
      </c>
    </row>
    <row r="14" spans="1:3" x14ac:dyDescent="0.3">
      <c r="A14" s="174"/>
      <c r="B14" s="13" t="s">
        <v>967</v>
      </c>
      <c r="C14" s="23">
        <v>1</v>
      </c>
    </row>
    <row r="15" spans="1:3" x14ac:dyDescent="0.3">
      <c r="A15" s="174"/>
      <c r="B15" s="13" t="s">
        <v>651</v>
      </c>
      <c r="C15" s="23">
        <v>0</v>
      </c>
    </row>
    <row r="16" spans="1:3" x14ac:dyDescent="0.3">
      <c r="A16" s="174"/>
      <c r="B16" s="13" t="s">
        <v>968</v>
      </c>
      <c r="C16" s="23">
        <v>8</v>
      </c>
    </row>
    <row r="17" spans="1:3" x14ac:dyDescent="0.3">
      <c r="A17" s="174"/>
      <c r="B17" s="13" t="s">
        <v>969</v>
      </c>
      <c r="C17" s="23">
        <v>5</v>
      </c>
    </row>
    <row r="18" spans="1:3" x14ac:dyDescent="0.3">
      <c r="A18" s="174"/>
      <c r="B18" s="13" t="s">
        <v>970</v>
      </c>
      <c r="C18" s="23">
        <v>1</v>
      </c>
    </row>
    <row r="19" spans="1:3" x14ac:dyDescent="0.3">
      <c r="A19" s="175"/>
      <c r="B19" s="13" t="s">
        <v>111</v>
      </c>
      <c r="C19" s="23">
        <v>11</v>
      </c>
    </row>
    <row r="20" spans="1:3" x14ac:dyDescent="0.3">
      <c r="A20" s="173" t="s">
        <v>971</v>
      </c>
      <c r="B20" s="13" t="s">
        <v>972</v>
      </c>
      <c r="C20" s="23">
        <v>1</v>
      </c>
    </row>
    <row r="21" spans="1:3" x14ac:dyDescent="0.3">
      <c r="A21" s="175"/>
      <c r="B21" s="13" t="s">
        <v>973</v>
      </c>
      <c r="C21" s="23">
        <v>0</v>
      </c>
    </row>
    <row r="22" spans="1:3" x14ac:dyDescent="0.3">
      <c r="A22" s="173" t="s">
        <v>974</v>
      </c>
      <c r="B22" s="13" t="s">
        <v>975</v>
      </c>
      <c r="C22" s="23">
        <v>5</v>
      </c>
    </row>
    <row r="23" spans="1:3" x14ac:dyDescent="0.3">
      <c r="A23" s="174"/>
      <c r="B23" s="13" t="s">
        <v>976</v>
      </c>
      <c r="C23" s="23">
        <v>25</v>
      </c>
    </row>
    <row r="24" spans="1:3" x14ac:dyDescent="0.3">
      <c r="A24" s="175"/>
      <c r="B24" s="13" t="s">
        <v>977</v>
      </c>
      <c r="C24" s="23">
        <v>1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0</v>
      </c>
    </row>
    <row r="29" spans="1:3" x14ac:dyDescent="0.3">
      <c r="A29" s="173" t="s">
        <v>980</v>
      </c>
      <c r="B29" s="13" t="s">
        <v>981</v>
      </c>
      <c r="C29" s="23">
        <v>0</v>
      </c>
    </row>
    <row r="30" spans="1:3" x14ac:dyDescent="0.3">
      <c r="A30" s="174"/>
      <c r="B30" s="13" t="s">
        <v>982</v>
      </c>
      <c r="C30" s="23">
        <v>2</v>
      </c>
    </row>
    <row r="31" spans="1:3" x14ac:dyDescent="0.3">
      <c r="A31" s="174"/>
      <c r="B31" s="13" t="s">
        <v>983</v>
      </c>
      <c r="C31" s="23">
        <v>0</v>
      </c>
    </row>
    <row r="32" spans="1:3" x14ac:dyDescent="0.3">
      <c r="A32" s="175"/>
      <c r="B32" s="13" t="s">
        <v>984</v>
      </c>
      <c r="C32" s="23">
        <v>0</v>
      </c>
    </row>
    <row r="33" spans="1:3" x14ac:dyDescent="0.3">
      <c r="A33" s="12" t="s">
        <v>985</v>
      </c>
      <c r="B33" s="16"/>
      <c r="C33" s="23">
        <v>0</v>
      </c>
    </row>
    <row r="34" spans="1:3" x14ac:dyDescent="0.3">
      <c r="A34" s="12" t="s">
        <v>986</v>
      </c>
      <c r="B34" s="16"/>
      <c r="C34" s="23">
        <v>5</v>
      </c>
    </row>
    <row r="35" spans="1:3" x14ac:dyDescent="0.3">
      <c r="A35" s="12" t="s">
        <v>987</v>
      </c>
      <c r="B35" s="16"/>
      <c r="C35" s="23">
        <v>14</v>
      </c>
    </row>
    <row r="36" spans="1:3" x14ac:dyDescent="0.3">
      <c r="A36" s="12" t="s">
        <v>988</v>
      </c>
      <c r="B36" s="16"/>
      <c r="C36" s="23">
        <v>1</v>
      </c>
    </row>
    <row r="37" spans="1:3" x14ac:dyDescent="0.3">
      <c r="A37" s="12" t="s">
        <v>989</v>
      </c>
      <c r="B37" s="16"/>
      <c r="C37" s="23">
        <v>3</v>
      </c>
    </row>
    <row r="38" spans="1:3" x14ac:dyDescent="0.3">
      <c r="A38" s="12" t="s">
        <v>990</v>
      </c>
      <c r="B38" s="16"/>
      <c r="C38" s="23">
        <v>0</v>
      </c>
    </row>
    <row r="39" spans="1:3" x14ac:dyDescent="0.3">
      <c r="A39" s="12" t="s">
        <v>977</v>
      </c>
      <c r="B39" s="16"/>
      <c r="C39" s="23">
        <v>26</v>
      </c>
    </row>
    <row r="40" spans="1:3" x14ac:dyDescent="0.3">
      <c r="A40" s="173" t="s">
        <v>991</v>
      </c>
      <c r="B40" s="13" t="s">
        <v>992</v>
      </c>
      <c r="C40" s="23">
        <v>3</v>
      </c>
    </row>
    <row r="41" spans="1:3" x14ac:dyDescent="0.3">
      <c r="A41" s="174"/>
      <c r="B41" s="13" t="s">
        <v>993</v>
      </c>
      <c r="C41" s="23">
        <v>0</v>
      </c>
    </row>
    <row r="42" spans="1:3" x14ac:dyDescent="0.3">
      <c r="A42" s="174"/>
      <c r="B42" s="13" t="s">
        <v>994</v>
      </c>
      <c r="C42" s="23">
        <v>2</v>
      </c>
    </row>
    <row r="43" spans="1:3" x14ac:dyDescent="0.3">
      <c r="A43" s="174"/>
      <c r="B43" s="13" t="s">
        <v>995</v>
      </c>
      <c r="C43" s="23">
        <v>0</v>
      </c>
    </row>
    <row r="44" spans="1:3" x14ac:dyDescent="0.3">
      <c r="A44" s="175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10</v>
      </c>
    </row>
    <row r="49" spans="1:3" x14ac:dyDescent="0.3">
      <c r="A49" s="173" t="s">
        <v>81</v>
      </c>
      <c r="B49" s="13" t="s">
        <v>998</v>
      </c>
      <c r="C49" s="23">
        <v>26</v>
      </c>
    </row>
    <row r="50" spans="1:3" x14ac:dyDescent="0.3">
      <c r="A50" s="175"/>
      <c r="B50" s="13" t="s">
        <v>999</v>
      </c>
      <c r="C50" s="23">
        <v>13</v>
      </c>
    </row>
    <row r="51" spans="1:3" x14ac:dyDescent="0.3">
      <c r="A51" s="173" t="s">
        <v>1000</v>
      </c>
      <c r="B51" s="13" t="s">
        <v>1001</v>
      </c>
      <c r="C51" s="23">
        <v>0</v>
      </c>
    </row>
    <row r="52" spans="1:3" x14ac:dyDescent="0.3">
      <c r="A52" s="175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3" t="s">
        <v>245</v>
      </c>
      <c r="B56" s="13" t="s">
        <v>20</v>
      </c>
      <c r="C56" s="23">
        <v>170</v>
      </c>
    </row>
    <row r="57" spans="1:3" x14ac:dyDescent="0.3">
      <c r="A57" s="174"/>
      <c r="B57" s="13" t="s">
        <v>1004</v>
      </c>
      <c r="C57" s="23">
        <v>36</v>
      </c>
    </row>
    <row r="58" spans="1:3" x14ac:dyDescent="0.3">
      <c r="A58" s="174"/>
      <c r="B58" s="13" t="s">
        <v>1005</v>
      </c>
      <c r="C58" s="23">
        <v>23</v>
      </c>
    </row>
    <row r="59" spans="1:3" x14ac:dyDescent="0.3">
      <c r="A59" s="174"/>
      <c r="B59" s="13" t="s">
        <v>1006</v>
      </c>
      <c r="C59" s="23">
        <v>111</v>
      </c>
    </row>
    <row r="60" spans="1:3" x14ac:dyDescent="0.3">
      <c r="A60" s="175"/>
      <c r="B60" s="13" t="s">
        <v>1007</v>
      </c>
      <c r="C60" s="23">
        <v>0</v>
      </c>
    </row>
    <row r="61" spans="1:3" x14ac:dyDescent="0.3">
      <c r="A61" s="173" t="s">
        <v>1008</v>
      </c>
      <c r="B61" s="13" t="s">
        <v>1009</v>
      </c>
      <c r="C61" s="23">
        <v>86</v>
      </c>
    </row>
    <row r="62" spans="1:3" x14ac:dyDescent="0.3">
      <c r="A62" s="174"/>
      <c r="B62" s="13" t="s">
        <v>1010</v>
      </c>
      <c r="C62" s="23">
        <v>3</v>
      </c>
    </row>
    <row r="63" spans="1:3" x14ac:dyDescent="0.3">
      <c r="A63" s="174"/>
      <c r="B63" s="13" t="s">
        <v>1011</v>
      </c>
      <c r="C63" s="23">
        <v>26</v>
      </c>
    </row>
    <row r="64" spans="1:3" x14ac:dyDescent="0.3">
      <c r="A64" s="174"/>
      <c r="B64" s="13" t="s">
        <v>1012</v>
      </c>
      <c r="C64" s="23">
        <v>40</v>
      </c>
    </row>
    <row r="65" spans="1:3" x14ac:dyDescent="0.3">
      <c r="A65" s="175"/>
      <c r="B65" s="13" t="s">
        <v>1007</v>
      </c>
      <c r="C65" s="23">
        <v>57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38</v>
      </c>
    </row>
    <row r="70" spans="1:3" x14ac:dyDescent="0.3">
      <c r="A70" s="12" t="s">
        <v>1015</v>
      </c>
      <c r="B70" s="16"/>
      <c r="C70" s="23">
        <v>13</v>
      </c>
    </row>
    <row r="71" spans="1:3" x14ac:dyDescent="0.3">
      <c r="A71" s="12" t="s">
        <v>1016</v>
      </c>
      <c r="B71" s="16"/>
      <c r="C71" s="23">
        <v>26</v>
      </c>
    </row>
    <row r="72" spans="1:3" x14ac:dyDescent="0.3">
      <c r="A72" s="173" t="s">
        <v>1017</v>
      </c>
      <c r="B72" s="13" t="s">
        <v>1018</v>
      </c>
      <c r="C72" s="23">
        <v>0</v>
      </c>
    </row>
    <row r="73" spans="1:3" x14ac:dyDescent="0.3">
      <c r="A73" s="175"/>
      <c r="B73" s="13" t="s">
        <v>1019</v>
      </c>
      <c r="C73" s="23">
        <v>0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7</v>
      </c>
    </row>
    <row r="76" spans="1:3" x14ac:dyDescent="0.3">
      <c r="A76" s="12" t="s">
        <v>1022</v>
      </c>
      <c r="B76" s="16"/>
      <c r="C76" s="23">
        <v>3</v>
      </c>
    </row>
    <row r="77" spans="1:3" x14ac:dyDescent="0.3">
      <c r="A77" s="12" t="s">
        <v>1023</v>
      </c>
      <c r="B77" s="16"/>
      <c r="C77" s="23">
        <v>13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OOMBxBPYksl2FPzbDVGK+aXcYt1HyK7VFNdyynKYdHi6Ewlcmjnql1BX9MthEhaSadCvlvfWTgK8UnOO58qmzg==" saltValue="gUyTjdwZWkSD/Nf5Jm0L/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8" t="s">
        <v>1028</v>
      </c>
      <c r="B5" s="36" t="s">
        <v>1029</v>
      </c>
      <c r="C5" s="37">
        <v>1</v>
      </c>
    </row>
    <row r="6" spans="1:3" x14ac:dyDescent="0.3">
      <c r="A6" s="189"/>
      <c r="B6" s="36" t="s">
        <v>304</v>
      </c>
      <c r="C6" s="37">
        <v>53</v>
      </c>
    </row>
    <row r="7" spans="1:3" x14ac:dyDescent="0.3">
      <c r="A7" s="189"/>
      <c r="B7" s="36" t="s">
        <v>1030</v>
      </c>
      <c r="C7" s="37">
        <v>7</v>
      </c>
    </row>
    <row r="8" spans="1:3" x14ac:dyDescent="0.3">
      <c r="A8" s="189"/>
      <c r="B8" s="36" t="s">
        <v>1031</v>
      </c>
      <c r="C8" s="22"/>
    </row>
    <row r="9" spans="1:3" x14ac:dyDescent="0.3">
      <c r="A9" s="189"/>
      <c r="B9" s="36" t="s">
        <v>1032</v>
      </c>
      <c r="C9" s="22"/>
    </row>
    <row r="10" spans="1:3" x14ac:dyDescent="0.3">
      <c r="A10" s="189"/>
      <c r="B10" s="36" t="s">
        <v>1033</v>
      </c>
      <c r="C10" s="22"/>
    </row>
    <row r="11" spans="1:3" x14ac:dyDescent="0.3">
      <c r="A11" s="190"/>
      <c r="B11" s="36" t="s">
        <v>1034</v>
      </c>
      <c r="C11" s="22"/>
    </row>
    <row r="12" spans="1:3" x14ac:dyDescent="0.3">
      <c r="A12" s="188" t="s">
        <v>1035</v>
      </c>
      <c r="B12" s="36" t="s">
        <v>65</v>
      </c>
      <c r="C12" s="37">
        <v>47</v>
      </c>
    </row>
    <row r="13" spans="1:3" x14ac:dyDescent="0.3">
      <c r="A13" s="189"/>
      <c r="B13" s="36" t="s">
        <v>1036</v>
      </c>
      <c r="C13" s="22"/>
    </row>
    <row r="14" spans="1:3" x14ac:dyDescent="0.3">
      <c r="A14" s="189"/>
      <c r="B14" s="36" t="s">
        <v>1037</v>
      </c>
      <c r="C14" s="37">
        <v>1</v>
      </c>
    </row>
    <row r="15" spans="1:3" x14ac:dyDescent="0.3">
      <c r="A15" s="190"/>
      <c r="B15" s="36" t="s">
        <v>1038</v>
      </c>
      <c r="C15" s="37">
        <v>4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6</v>
      </c>
    </row>
    <row r="20" spans="1:3" x14ac:dyDescent="0.3">
      <c r="A20" s="35" t="s">
        <v>1041</v>
      </c>
      <c r="B20" s="38"/>
      <c r="C20" s="37">
        <v>2</v>
      </c>
    </row>
    <row r="21" spans="1:3" x14ac:dyDescent="0.3">
      <c r="A21" s="35" t="s">
        <v>1042</v>
      </c>
      <c r="B21" s="38"/>
      <c r="C21" s="37">
        <v>1</v>
      </c>
    </row>
    <row r="22" spans="1:3" x14ac:dyDescent="0.3">
      <c r="A22" s="35" t="s">
        <v>1043</v>
      </c>
      <c r="B22" s="38"/>
      <c r="C22" s="37">
        <v>4</v>
      </c>
    </row>
    <row r="23" spans="1:3" x14ac:dyDescent="0.3">
      <c r="A23" s="35" t="s">
        <v>1044</v>
      </c>
      <c r="B23" s="38"/>
      <c r="C23" s="37">
        <v>19</v>
      </c>
    </row>
    <row r="24" spans="1:3" x14ac:dyDescent="0.3">
      <c r="A24" s="35" t="s">
        <v>1045</v>
      </c>
      <c r="B24" s="38"/>
      <c r="C24" s="37">
        <v>10</v>
      </c>
    </row>
    <row r="25" spans="1:3" x14ac:dyDescent="0.3">
      <c r="A25" s="35" t="s">
        <v>1046</v>
      </c>
      <c r="B25" s="38"/>
      <c r="C25" s="37">
        <v>5</v>
      </c>
    </row>
    <row r="26" spans="1:3" x14ac:dyDescent="0.3">
      <c r="A26" s="35" t="s">
        <v>1047</v>
      </c>
      <c r="B26" s="38"/>
      <c r="C26" s="37">
        <v>1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2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22"/>
    </row>
    <row r="33" spans="1:6" x14ac:dyDescent="0.3">
      <c r="A33" s="35" t="s">
        <v>1052</v>
      </c>
      <c r="B33" s="38"/>
      <c r="C33" s="37">
        <v>1</v>
      </c>
    </row>
    <row r="34" spans="1:6" x14ac:dyDescent="0.3">
      <c r="A34" s="35" t="s">
        <v>1053</v>
      </c>
      <c r="B34" s="38"/>
      <c r="C34" s="37">
        <v>9</v>
      </c>
    </row>
    <row r="35" spans="1:6" x14ac:dyDescent="0.3">
      <c r="A35" s="35" t="s">
        <v>1054</v>
      </c>
      <c r="B35" s="38"/>
      <c r="C35" s="37">
        <v>9</v>
      </c>
    </row>
    <row r="36" spans="1:6" x14ac:dyDescent="0.3">
      <c r="A36" s="35" t="s">
        <v>1055</v>
      </c>
      <c r="B36" s="38"/>
      <c r="C36" s="37">
        <v>1</v>
      </c>
    </row>
    <row r="37" spans="1:6" x14ac:dyDescent="0.3">
      <c r="A37" s="35" t="s">
        <v>1056</v>
      </c>
      <c r="B37" s="38"/>
      <c r="C37" s="37">
        <v>8</v>
      </c>
    </row>
    <row r="38" spans="1:6" x14ac:dyDescent="0.3">
      <c r="A38" s="35" t="s">
        <v>1057</v>
      </c>
      <c r="B38" s="38"/>
      <c r="C38" s="22"/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4</v>
      </c>
    </row>
    <row r="44" spans="1:6" x14ac:dyDescent="0.3">
      <c r="A44" s="35" t="s">
        <v>114</v>
      </c>
      <c r="B44" s="38"/>
      <c r="C44" s="22"/>
    </row>
    <row r="45" spans="1:6" x14ac:dyDescent="0.3">
      <c r="A45" s="35" t="s">
        <v>1060</v>
      </c>
      <c r="B45" s="38"/>
      <c r="C45" s="37">
        <v>4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1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2"/>
      <c r="B49" s="41" t="s">
        <v>1064</v>
      </c>
      <c r="C49" s="17"/>
      <c r="D49" s="17"/>
      <c r="E49" s="17"/>
      <c r="F49" s="22"/>
    </row>
    <row r="50" spans="1:6" x14ac:dyDescent="0.3">
      <c r="A50" s="192"/>
      <c r="B50" s="41" t="s">
        <v>1065</v>
      </c>
      <c r="C50" s="17"/>
      <c r="D50" s="17"/>
      <c r="E50" s="17"/>
      <c r="F50" s="22"/>
    </row>
    <row r="51" spans="1:6" x14ac:dyDescent="0.3">
      <c r="A51" s="192"/>
      <c r="B51" s="41" t="s">
        <v>1066</v>
      </c>
      <c r="C51" s="17"/>
      <c r="D51" s="17"/>
      <c r="E51" s="17"/>
      <c r="F51" s="22"/>
    </row>
    <row r="52" spans="1:6" x14ac:dyDescent="0.3">
      <c r="A52" s="192"/>
      <c r="B52" s="41" t="s">
        <v>334</v>
      </c>
      <c r="C52" s="42">
        <v>2</v>
      </c>
      <c r="D52" s="42">
        <v>6</v>
      </c>
      <c r="E52" s="42">
        <v>0</v>
      </c>
      <c r="F52" s="37">
        <v>0</v>
      </c>
    </row>
    <row r="53" spans="1:6" x14ac:dyDescent="0.3">
      <c r="A53" s="192"/>
      <c r="B53" s="41" t="s">
        <v>1067</v>
      </c>
      <c r="C53" s="42">
        <v>22</v>
      </c>
      <c r="D53" s="42">
        <v>26</v>
      </c>
      <c r="E53" s="42">
        <v>1</v>
      </c>
      <c r="F53" s="37">
        <v>0</v>
      </c>
    </row>
    <row r="54" spans="1:6" x14ac:dyDescent="0.3">
      <c r="A54" s="192"/>
      <c r="B54" s="41" t="s">
        <v>1068</v>
      </c>
      <c r="C54" s="42">
        <v>11</v>
      </c>
      <c r="D54" s="42">
        <v>7</v>
      </c>
      <c r="E54" s="42">
        <v>0</v>
      </c>
      <c r="F54" s="37">
        <v>0</v>
      </c>
    </row>
    <row r="55" spans="1:6" x14ac:dyDescent="0.3">
      <c r="A55" s="192"/>
      <c r="B55" s="41" t="s">
        <v>1069</v>
      </c>
      <c r="C55" s="17"/>
      <c r="D55" s="17"/>
      <c r="E55" s="17"/>
      <c r="F55" s="22"/>
    </row>
    <row r="56" spans="1:6" x14ac:dyDescent="0.3">
      <c r="A56" s="192"/>
      <c r="B56" s="41" t="s">
        <v>1070</v>
      </c>
      <c r="C56" s="17"/>
      <c r="D56" s="17"/>
      <c r="E56" s="17"/>
      <c r="F56" s="22"/>
    </row>
    <row r="57" spans="1:6" x14ac:dyDescent="0.3">
      <c r="A57" s="192"/>
      <c r="B57" s="41" t="s">
        <v>1071</v>
      </c>
      <c r="C57" s="42">
        <v>0</v>
      </c>
      <c r="D57" s="42">
        <v>1</v>
      </c>
      <c r="E57" s="42">
        <v>0</v>
      </c>
      <c r="F57" s="37">
        <v>0</v>
      </c>
    </row>
    <row r="58" spans="1:6" x14ac:dyDescent="0.3">
      <c r="A58" s="192"/>
      <c r="B58" s="41" t="s">
        <v>1072</v>
      </c>
      <c r="C58" s="17"/>
      <c r="D58" s="17"/>
      <c r="E58" s="17"/>
      <c r="F58" s="22"/>
    </row>
    <row r="59" spans="1:6" x14ac:dyDescent="0.3">
      <c r="A59" s="192"/>
      <c r="B59" s="41" t="s">
        <v>1073</v>
      </c>
      <c r="C59" s="17"/>
      <c r="D59" s="17"/>
      <c r="E59" s="17"/>
      <c r="F59" s="22"/>
    </row>
    <row r="60" spans="1:6" x14ac:dyDescent="0.3">
      <c r="A60" s="192"/>
      <c r="B60" s="41" t="s">
        <v>405</v>
      </c>
      <c r="C60" s="17"/>
      <c r="D60" s="17"/>
      <c r="E60" s="17"/>
      <c r="F60" s="22"/>
    </row>
    <row r="61" spans="1:6" x14ac:dyDescent="0.3">
      <c r="A61" s="192"/>
      <c r="B61" s="41" t="s">
        <v>1074</v>
      </c>
      <c r="C61" s="17"/>
      <c r="D61" s="17"/>
      <c r="E61" s="17"/>
      <c r="F61" s="22"/>
    </row>
    <row r="62" spans="1:6" x14ac:dyDescent="0.3">
      <c r="A62" s="192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3">
      <c r="A63" s="192"/>
      <c r="B63" s="41" t="s">
        <v>1076</v>
      </c>
      <c r="C63" s="17"/>
      <c r="D63" s="17"/>
      <c r="E63" s="17"/>
      <c r="F63" s="22"/>
    </row>
    <row r="64" spans="1:6" x14ac:dyDescent="0.3">
      <c r="A64" s="192"/>
      <c r="B64" s="41" t="s">
        <v>1077</v>
      </c>
      <c r="C64" s="42">
        <v>11</v>
      </c>
      <c r="D64" s="42">
        <v>4</v>
      </c>
      <c r="E64" s="42">
        <v>0</v>
      </c>
      <c r="F64" s="37">
        <v>0</v>
      </c>
    </row>
    <row r="65" spans="1:6" x14ac:dyDescent="0.3">
      <c r="A65" s="192"/>
      <c r="B65" s="41" t="s">
        <v>1078</v>
      </c>
      <c r="C65" s="17"/>
      <c r="D65" s="17"/>
      <c r="E65" s="17"/>
      <c r="F65" s="22"/>
    </row>
    <row r="66" spans="1:6" x14ac:dyDescent="0.3">
      <c r="A66" s="193"/>
      <c r="B66" s="41" t="s">
        <v>1079</v>
      </c>
      <c r="C66" s="17"/>
      <c r="D66" s="17"/>
      <c r="E66" s="17"/>
      <c r="F66" s="22"/>
    </row>
    <row r="67" spans="1:6" x14ac:dyDescent="0.3">
      <c r="A67" s="186" t="s">
        <v>1080</v>
      </c>
      <c r="B67" s="187"/>
      <c r="C67" s="43">
        <v>47</v>
      </c>
      <c r="D67" s="43">
        <v>44</v>
      </c>
      <c r="E67" s="43">
        <v>1</v>
      </c>
      <c r="F67" s="43">
        <v>0</v>
      </c>
    </row>
    <row r="68" spans="1:6" x14ac:dyDescent="0.3">
      <c r="A68" s="191" t="s">
        <v>974</v>
      </c>
      <c r="B68" s="41" t="s">
        <v>1081</v>
      </c>
      <c r="C68" s="17"/>
      <c r="D68" s="17"/>
      <c r="E68" s="17"/>
      <c r="F68" s="22"/>
    </row>
    <row r="69" spans="1:6" x14ac:dyDescent="0.3">
      <c r="A69" s="192"/>
      <c r="B69" s="41" t="s">
        <v>1082</v>
      </c>
      <c r="C69" s="17"/>
      <c r="D69" s="17"/>
      <c r="E69" s="17"/>
      <c r="F69" s="22"/>
    </row>
    <row r="70" spans="1:6" x14ac:dyDescent="0.3">
      <c r="A70" s="193"/>
      <c r="B70" s="41" t="s">
        <v>111</v>
      </c>
      <c r="C70" s="17"/>
      <c r="D70" s="17"/>
      <c r="E70" s="17"/>
      <c r="F70" s="22"/>
    </row>
    <row r="71" spans="1:6" x14ac:dyDescent="0.3">
      <c r="A71" s="186" t="s">
        <v>1083</v>
      </c>
      <c r="B71" s="187"/>
      <c r="C71" s="44"/>
      <c r="D71" s="44"/>
      <c r="E71" s="44"/>
      <c r="F71" s="44"/>
    </row>
    <row r="72" spans="1:6" x14ac:dyDescent="0.3">
      <c r="A72" s="6"/>
    </row>
  </sheetData>
  <sheetProtection algorithmName="SHA-512" hashValue="Xu0FUOF5q838evXgx7JqGNTJY40y7v5djCQGhwS32qj1aLY6RyVPJ2npyw4mz8N0ugIKd1qqeIlREplT2cBKHA==" saltValue="P50lNiBNhVnc3pGui4RsP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9" t="s">
        <v>1086</v>
      </c>
      <c r="B5" s="13" t="s">
        <v>1087</v>
      </c>
      <c r="C5" s="23">
        <v>111</v>
      </c>
    </row>
    <row r="6" spans="1:3" x14ac:dyDescent="0.3">
      <c r="A6" s="180"/>
      <c r="B6" s="13" t="s">
        <v>1029</v>
      </c>
      <c r="C6" s="23">
        <v>30</v>
      </c>
    </row>
    <row r="7" spans="1:3" x14ac:dyDescent="0.3">
      <c r="A7" s="180"/>
      <c r="B7" s="13" t="s">
        <v>1088</v>
      </c>
      <c r="C7" s="23">
        <v>340</v>
      </c>
    </row>
    <row r="8" spans="1:3" x14ac:dyDescent="0.3">
      <c r="A8" s="180"/>
      <c r="B8" s="13" t="s">
        <v>1089</v>
      </c>
      <c r="C8" s="23">
        <v>45</v>
      </c>
    </row>
    <row r="9" spans="1:3" x14ac:dyDescent="0.3">
      <c r="A9" s="180"/>
      <c r="B9" s="13" t="s">
        <v>1031</v>
      </c>
      <c r="C9" s="23">
        <v>1</v>
      </c>
    </row>
    <row r="10" spans="1:3" x14ac:dyDescent="0.3">
      <c r="A10" s="180"/>
      <c r="B10" s="13" t="s">
        <v>1032</v>
      </c>
      <c r="C10" s="23">
        <v>1</v>
      </c>
    </row>
    <row r="11" spans="1:3" x14ac:dyDescent="0.3">
      <c r="A11" s="180"/>
      <c r="B11" s="13" t="s">
        <v>1090</v>
      </c>
      <c r="C11" s="23">
        <v>0</v>
      </c>
    </row>
    <row r="12" spans="1:3" x14ac:dyDescent="0.3">
      <c r="A12" s="181"/>
      <c r="B12" s="13" t="s">
        <v>1091</v>
      </c>
      <c r="C12" s="23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206</v>
      </c>
    </row>
    <row r="17" spans="1:3" x14ac:dyDescent="0.3">
      <c r="A17" s="21" t="s">
        <v>1094</v>
      </c>
      <c r="B17" s="16"/>
      <c r="C17" s="23">
        <v>102</v>
      </c>
    </row>
    <row r="18" spans="1:3" x14ac:dyDescent="0.3">
      <c r="A18" s="21" t="s">
        <v>1095</v>
      </c>
      <c r="B18" s="16"/>
      <c r="C18" s="23">
        <v>21</v>
      </c>
    </row>
    <row r="19" spans="1:3" x14ac:dyDescent="0.3">
      <c r="A19" s="21" t="s">
        <v>1096</v>
      </c>
      <c r="B19" s="16"/>
      <c r="C19" s="23">
        <v>77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6"/>
      <c r="C23" s="23">
        <v>0</v>
      </c>
    </row>
    <row r="24" spans="1:3" x14ac:dyDescent="0.3">
      <c r="A24" s="21" t="s">
        <v>1099</v>
      </c>
      <c r="B24" s="16"/>
      <c r="C24" s="23">
        <v>5</v>
      </c>
    </row>
    <row r="25" spans="1:3" x14ac:dyDescent="0.3">
      <c r="A25" s="21" t="s">
        <v>1100</v>
      </c>
      <c r="B25" s="16"/>
      <c r="C25" s="23">
        <v>0</v>
      </c>
    </row>
    <row r="26" spans="1:3" x14ac:dyDescent="0.3">
      <c r="A26" s="21" t="s">
        <v>1101</v>
      </c>
      <c r="B26" s="16"/>
      <c r="C26" s="23">
        <v>0</v>
      </c>
    </row>
    <row r="27" spans="1:3" x14ac:dyDescent="0.3">
      <c r="A27" s="21" t="s">
        <v>1102</v>
      </c>
      <c r="B27" s="16"/>
      <c r="C27" s="23">
        <v>0</v>
      </c>
    </row>
    <row r="28" spans="1:3" x14ac:dyDescent="0.3">
      <c r="A28" s="21" t="s">
        <v>1103</v>
      </c>
      <c r="B28" s="16"/>
      <c r="C28" s="23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6"/>
      <c r="C32" s="23">
        <v>12</v>
      </c>
    </row>
    <row r="33" spans="1:3" x14ac:dyDescent="0.3">
      <c r="A33" s="21" t="s">
        <v>1106</v>
      </c>
      <c r="B33" s="16"/>
      <c r="C33" s="23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5</v>
      </c>
    </row>
    <row r="38" spans="1:3" x14ac:dyDescent="0.3">
      <c r="A38" s="21" t="s">
        <v>1108</v>
      </c>
      <c r="B38" s="16"/>
      <c r="C38" s="23">
        <v>5</v>
      </c>
    </row>
    <row r="39" spans="1:3" x14ac:dyDescent="0.3">
      <c r="A39" s="21" t="s">
        <v>1109</v>
      </c>
      <c r="B39" s="16"/>
      <c r="C39" s="23">
        <v>161</v>
      </c>
    </row>
    <row r="40" spans="1:3" x14ac:dyDescent="0.3">
      <c r="A40" s="21" t="s">
        <v>1110</v>
      </c>
      <c r="B40" s="16"/>
      <c r="C40" s="23">
        <v>24</v>
      </c>
    </row>
    <row r="41" spans="1:3" x14ac:dyDescent="0.3">
      <c r="A41" s="21" t="s">
        <v>1111</v>
      </c>
      <c r="B41" s="16"/>
      <c r="C41" s="23">
        <v>89</v>
      </c>
    </row>
    <row r="42" spans="1:3" x14ac:dyDescent="0.3">
      <c r="A42" s="21" t="s">
        <v>1112</v>
      </c>
      <c r="B42" s="16"/>
      <c r="C42" s="23">
        <v>45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0</v>
      </c>
    </row>
    <row r="47" spans="1:3" x14ac:dyDescent="0.3">
      <c r="A47" s="21" t="s">
        <v>1115</v>
      </c>
      <c r="B47" s="16"/>
      <c r="C47" s="23">
        <v>6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9" t="s">
        <v>1117</v>
      </c>
      <c r="B51" s="13" t="s">
        <v>1118</v>
      </c>
      <c r="C51" s="23">
        <v>30</v>
      </c>
    </row>
    <row r="52" spans="1:6" x14ac:dyDescent="0.3">
      <c r="A52" s="180"/>
      <c r="B52" s="13" t="s">
        <v>1119</v>
      </c>
      <c r="C52" s="23">
        <v>46</v>
      </c>
    </row>
    <row r="53" spans="1:6" x14ac:dyDescent="0.3">
      <c r="A53" s="180"/>
      <c r="B53" s="13" t="s">
        <v>1120</v>
      </c>
      <c r="C53" s="23">
        <v>22</v>
      </c>
    </row>
    <row r="54" spans="1:6" x14ac:dyDescent="0.3">
      <c r="A54" s="181"/>
      <c r="B54" s="13" t="s">
        <v>1121</v>
      </c>
      <c r="C54" s="23">
        <v>1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1060</v>
      </c>
      <c r="B60" s="16"/>
      <c r="C60" s="23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9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3">
      <c r="A64" s="180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80"/>
      <c r="B65" s="13" t="s">
        <v>1065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3">
      <c r="A66" s="180"/>
      <c r="B66" s="13" t="s">
        <v>1066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3">
      <c r="A67" s="180"/>
      <c r="B67" s="13" t="s">
        <v>334</v>
      </c>
      <c r="C67" s="14">
        <v>7</v>
      </c>
      <c r="D67" s="14">
        <v>9</v>
      </c>
      <c r="E67" s="14">
        <v>0</v>
      </c>
      <c r="F67" s="23">
        <v>1</v>
      </c>
    </row>
    <row r="68" spans="1:6" x14ac:dyDescent="0.3">
      <c r="A68" s="180"/>
      <c r="B68" s="13" t="s">
        <v>1122</v>
      </c>
      <c r="C68" s="14">
        <v>182</v>
      </c>
      <c r="D68" s="14">
        <v>88</v>
      </c>
      <c r="E68" s="14">
        <v>45</v>
      </c>
      <c r="F68" s="23">
        <v>12</v>
      </c>
    </row>
    <row r="69" spans="1:6" x14ac:dyDescent="0.3">
      <c r="A69" s="180"/>
      <c r="B69" s="13" t="s">
        <v>1123</v>
      </c>
      <c r="C69" s="14">
        <v>71</v>
      </c>
      <c r="D69" s="14">
        <v>15</v>
      </c>
      <c r="E69" s="14">
        <v>2</v>
      </c>
      <c r="F69" s="23">
        <v>0</v>
      </c>
    </row>
    <row r="70" spans="1:6" x14ac:dyDescent="0.3">
      <c r="A70" s="180"/>
      <c r="B70" s="13" t="s">
        <v>1069</v>
      </c>
      <c r="C70" s="14">
        <v>2</v>
      </c>
      <c r="D70" s="14">
        <v>2</v>
      </c>
      <c r="E70" s="14">
        <v>2</v>
      </c>
      <c r="F70" s="23">
        <v>0</v>
      </c>
    </row>
    <row r="71" spans="1:6" x14ac:dyDescent="0.3">
      <c r="A71" s="180"/>
      <c r="B71" s="13" t="s">
        <v>1124</v>
      </c>
      <c r="C71" s="14">
        <v>0</v>
      </c>
      <c r="D71" s="14">
        <v>1</v>
      </c>
      <c r="E71" s="14">
        <v>0</v>
      </c>
      <c r="F71" s="23">
        <v>0</v>
      </c>
    </row>
    <row r="72" spans="1:6" x14ac:dyDescent="0.3">
      <c r="A72" s="180"/>
      <c r="B72" s="13" t="s">
        <v>1125</v>
      </c>
      <c r="C72" s="14">
        <v>8</v>
      </c>
      <c r="D72" s="14">
        <v>16</v>
      </c>
      <c r="E72" s="14">
        <v>12</v>
      </c>
      <c r="F72" s="23">
        <v>3</v>
      </c>
    </row>
    <row r="73" spans="1:6" x14ac:dyDescent="0.3">
      <c r="A73" s="180"/>
      <c r="B73" s="13" t="s">
        <v>1126</v>
      </c>
      <c r="C73" s="14">
        <v>2</v>
      </c>
      <c r="D73" s="14">
        <v>0</v>
      </c>
      <c r="E73" s="14">
        <v>0</v>
      </c>
      <c r="F73" s="23">
        <v>1</v>
      </c>
    </row>
    <row r="74" spans="1:6" x14ac:dyDescent="0.3">
      <c r="A74" s="180"/>
      <c r="B74" s="13" t="s">
        <v>1073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3">
      <c r="A75" s="180"/>
      <c r="B75" s="13" t="s">
        <v>405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3">
      <c r="A76" s="180"/>
      <c r="B76" s="13" t="s">
        <v>1074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3">
      <c r="A77" s="180"/>
      <c r="B77" s="13" t="s">
        <v>1075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3">
      <c r="A78" s="180"/>
      <c r="B78" s="13" t="s">
        <v>1076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3">
      <c r="A79" s="180"/>
      <c r="B79" s="13" t="s">
        <v>1077</v>
      </c>
      <c r="C79" s="14">
        <v>80</v>
      </c>
      <c r="D79" s="14">
        <v>57</v>
      </c>
      <c r="E79" s="14">
        <v>38</v>
      </c>
      <c r="F79" s="23">
        <v>4</v>
      </c>
    </row>
    <row r="80" spans="1:6" x14ac:dyDescent="0.3">
      <c r="A80" s="180"/>
      <c r="B80" s="13" t="s">
        <v>1078</v>
      </c>
      <c r="C80" s="14">
        <v>32</v>
      </c>
      <c r="D80" s="14">
        <v>18</v>
      </c>
      <c r="E80" s="14">
        <v>3</v>
      </c>
      <c r="F80" s="23">
        <v>0</v>
      </c>
    </row>
    <row r="81" spans="1:6" x14ac:dyDescent="0.3">
      <c r="A81" s="181"/>
      <c r="B81" s="13" t="s">
        <v>1079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3">
      <c r="A82" s="194" t="s">
        <v>1080</v>
      </c>
      <c r="B82" s="195"/>
      <c r="C82" s="30">
        <v>384</v>
      </c>
      <c r="D82" s="30">
        <v>206</v>
      </c>
      <c r="E82" s="30">
        <v>102</v>
      </c>
      <c r="F82" s="30">
        <v>21</v>
      </c>
    </row>
    <row r="83" spans="1:6" x14ac:dyDescent="0.3">
      <c r="A83" s="179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3">
      <c r="A84" s="180"/>
      <c r="B84" s="13" t="s">
        <v>1082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3">
      <c r="A85" s="181"/>
      <c r="B85" s="13" t="s">
        <v>111</v>
      </c>
      <c r="C85" s="14">
        <v>3</v>
      </c>
      <c r="D85" s="14">
        <v>0</v>
      </c>
      <c r="E85" s="14">
        <v>0</v>
      </c>
      <c r="F85" s="23">
        <v>0</v>
      </c>
    </row>
    <row r="86" spans="1:6" x14ac:dyDescent="0.3">
      <c r="A86" s="194" t="s">
        <v>1128</v>
      </c>
      <c r="B86" s="195"/>
      <c r="C86" s="30">
        <v>3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Vq6dttpDK+Q3KLqbkbGcTnzG4Sp2EBR/wlaL1L3iofrDmE3lEPV03Ebbc/ZaKS/YqGntGkcV189NoFgLCGL80A==" saltValue="1KPYnmvEwbScm1r7zOl9k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2</v>
      </c>
    </row>
    <row r="6" spans="1:3" x14ac:dyDescent="0.3">
      <c r="A6" s="12" t="s">
        <v>1132</v>
      </c>
      <c r="B6" s="16"/>
      <c r="C6" s="23">
        <v>739</v>
      </c>
    </row>
    <row r="7" spans="1:3" x14ac:dyDescent="0.3">
      <c r="A7" s="12" t="s">
        <v>1133</v>
      </c>
      <c r="B7" s="16"/>
      <c r="C7" s="23">
        <v>0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13</v>
      </c>
    </row>
    <row r="14" spans="1:3" x14ac:dyDescent="0.3">
      <c r="A14" s="12" t="s">
        <v>1132</v>
      </c>
      <c r="B14" s="16"/>
      <c r="C14" s="23">
        <v>81</v>
      </c>
    </row>
    <row r="15" spans="1:3" x14ac:dyDescent="0.3">
      <c r="A15" s="12" t="s">
        <v>1137</v>
      </c>
      <c r="B15" s="16"/>
      <c r="C15" s="23">
        <v>0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18</v>
      </c>
    </row>
    <row r="22" spans="1:3" x14ac:dyDescent="0.3">
      <c r="A22" s="12" t="s">
        <v>1139</v>
      </c>
      <c r="B22" s="16"/>
      <c r="C22" s="23">
        <v>18</v>
      </c>
    </row>
    <row r="23" spans="1:3" x14ac:dyDescent="0.3">
      <c r="A23" s="12" t="s">
        <v>1140</v>
      </c>
      <c r="B23" s="16"/>
      <c r="C23" s="23">
        <v>9</v>
      </c>
    </row>
    <row r="24" spans="1:3" x14ac:dyDescent="0.3">
      <c r="A24" s="12" t="s">
        <v>1141</v>
      </c>
      <c r="B24" s="16"/>
      <c r="C24" s="23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7</v>
      </c>
    </row>
    <row r="29" spans="1:3" x14ac:dyDescent="0.3">
      <c r="A29" s="12" t="s">
        <v>1144</v>
      </c>
      <c r="B29" s="16"/>
      <c r="C29" s="23">
        <v>0</v>
      </c>
    </row>
    <row r="30" spans="1:3" x14ac:dyDescent="0.3">
      <c r="A30" s="12" t="s">
        <v>1145</v>
      </c>
      <c r="B30" s="16"/>
      <c r="C30" s="23">
        <v>2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0</v>
      </c>
    </row>
    <row r="35" spans="1:3" x14ac:dyDescent="0.3">
      <c r="A35" s="12" t="s">
        <v>1148</v>
      </c>
      <c r="B35" s="16"/>
      <c r="C35" s="23">
        <v>1</v>
      </c>
    </row>
    <row r="36" spans="1:3" x14ac:dyDescent="0.3">
      <c r="A36" s="12" t="s">
        <v>1149</v>
      </c>
      <c r="B36" s="16"/>
      <c r="C36" s="23">
        <v>4</v>
      </c>
    </row>
    <row r="37" spans="1:3" x14ac:dyDescent="0.3">
      <c r="A37" s="6"/>
    </row>
  </sheetData>
  <sheetProtection algorithmName="SHA-512" hashValue="TLDv0rLigAgv15pv2ONEZXRRFpe3qnD49QmQf9CzJeCrSs4yJGYCHZb1iTvNjb5xSkycl81JyDhpNx8ip6oSKQ==" saltValue="WGFMIPaogUDCwR7YsnIG7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31</v>
      </c>
    </row>
    <row r="6" spans="1:3" x14ac:dyDescent="0.3">
      <c r="A6" s="12" t="s">
        <v>1153</v>
      </c>
      <c r="B6" s="16"/>
      <c r="C6" s="23">
        <v>0</v>
      </c>
    </row>
    <row r="7" spans="1:3" x14ac:dyDescent="0.3">
      <c r="A7" s="12" t="s">
        <v>1154</v>
      </c>
      <c r="B7" s="16"/>
      <c r="C7" s="23">
        <v>0</v>
      </c>
    </row>
    <row r="8" spans="1:3" x14ac:dyDescent="0.3">
      <c r="A8" s="12" t="s">
        <v>1155</v>
      </c>
      <c r="B8" s="16"/>
      <c r="C8" s="23">
        <v>2</v>
      </c>
    </row>
    <row r="9" spans="1:3" x14ac:dyDescent="0.3">
      <c r="A9" s="12" t="s">
        <v>1156</v>
      </c>
      <c r="B9" s="16"/>
      <c r="C9" s="23">
        <v>0</v>
      </c>
    </row>
    <row r="10" spans="1:3" x14ac:dyDescent="0.3">
      <c r="A10" s="12" t="s">
        <v>1157</v>
      </c>
      <c r="B10" s="16"/>
      <c r="C10" s="23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10</v>
      </c>
    </row>
    <row r="15" spans="1:3" x14ac:dyDescent="0.3">
      <c r="A15" s="12" t="s">
        <v>1160</v>
      </c>
      <c r="B15" s="16"/>
      <c r="C15" s="23">
        <v>5</v>
      </c>
    </row>
    <row r="16" spans="1:3" x14ac:dyDescent="0.3">
      <c r="A16" s="12" t="s">
        <v>1161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0</v>
      </c>
    </row>
    <row r="21" spans="1:3" x14ac:dyDescent="0.3">
      <c r="A21" s="12" t="s">
        <v>1164</v>
      </c>
      <c r="B21" s="16"/>
      <c r="C21" s="23">
        <v>0</v>
      </c>
    </row>
    <row r="22" spans="1:3" x14ac:dyDescent="0.3">
      <c r="A22" s="12" t="s">
        <v>1165</v>
      </c>
      <c r="B22" s="16"/>
      <c r="C22" s="23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3">
        <v>0</v>
      </c>
    </row>
    <row r="27" spans="1:3" x14ac:dyDescent="0.3">
      <c r="A27" s="12" t="s">
        <v>1168</v>
      </c>
      <c r="B27" s="16"/>
      <c r="C27" s="23">
        <v>0</v>
      </c>
    </row>
    <row r="28" spans="1:3" x14ac:dyDescent="0.3">
      <c r="A28" s="12" t="s">
        <v>1169</v>
      </c>
      <c r="B28" s="16"/>
      <c r="C28" s="23">
        <v>0</v>
      </c>
    </row>
    <row r="29" spans="1:3" x14ac:dyDescent="0.3">
      <c r="A29" s="12" t="s">
        <v>1170</v>
      </c>
      <c r="B29" s="16"/>
      <c r="C29" s="23">
        <v>0</v>
      </c>
    </row>
    <row r="30" spans="1:3" x14ac:dyDescent="0.3">
      <c r="A30" s="12" t="s">
        <v>1171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3">
        <v>0</v>
      </c>
    </row>
    <row r="35" spans="1:3" x14ac:dyDescent="0.3">
      <c r="A35" s="12" t="s">
        <v>1174</v>
      </c>
      <c r="B35" s="16"/>
      <c r="C35" s="23">
        <v>0</v>
      </c>
    </row>
    <row r="36" spans="1:3" x14ac:dyDescent="0.3">
      <c r="A36" s="12" t="s">
        <v>1175</v>
      </c>
      <c r="B36" s="16"/>
      <c r="C36" s="23">
        <v>0</v>
      </c>
    </row>
    <row r="37" spans="1:3" x14ac:dyDescent="0.3">
      <c r="A37" s="12" t="s">
        <v>1093</v>
      </c>
      <c r="B37" s="16"/>
      <c r="C37" s="23">
        <v>1</v>
      </c>
    </row>
    <row r="38" spans="1:3" x14ac:dyDescent="0.3">
      <c r="A38" s="12" t="s">
        <v>1176</v>
      </c>
      <c r="B38" s="16"/>
      <c r="C38" s="23">
        <v>0</v>
      </c>
    </row>
    <row r="39" spans="1:3" x14ac:dyDescent="0.3">
      <c r="A39" s="12" t="s">
        <v>1177</v>
      </c>
      <c r="B39" s="16"/>
      <c r="C39" s="23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3">
        <v>0</v>
      </c>
    </row>
    <row r="44" spans="1:3" x14ac:dyDescent="0.3">
      <c r="A44" s="12" t="s">
        <v>1174</v>
      </c>
      <c r="B44" s="16"/>
      <c r="C44" s="23">
        <v>0</v>
      </c>
    </row>
    <row r="45" spans="1:3" x14ac:dyDescent="0.3">
      <c r="A45" s="12" t="s">
        <v>1175</v>
      </c>
      <c r="B45" s="16"/>
      <c r="C45" s="23">
        <v>0</v>
      </c>
    </row>
    <row r="46" spans="1:3" x14ac:dyDescent="0.3">
      <c r="A46" s="12" t="s">
        <v>1093</v>
      </c>
      <c r="B46" s="16"/>
      <c r="C46" s="23">
        <v>0</v>
      </c>
    </row>
    <row r="47" spans="1:3" x14ac:dyDescent="0.3">
      <c r="A47" s="12" t="s">
        <v>1176</v>
      </c>
      <c r="B47" s="16"/>
      <c r="C47" s="23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3">
        <v>3</v>
      </c>
    </row>
    <row r="52" spans="1:3" x14ac:dyDescent="0.3">
      <c r="A52" s="12" t="s">
        <v>1174</v>
      </c>
      <c r="B52" s="16"/>
      <c r="C52" s="23">
        <v>0</v>
      </c>
    </row>
    <row r="53" spans="1:3" x14ac:dyDescent="0.3">
      <c r="A53" s="12" t="s">
        <v>1175</v>
      </c>
      <c r="B53" s="16"/>
      <c r="C53" s="23">
        <v>0</v>
      </c>
    </row>
    <row r="54" spans="1:3" x14ac:dyDescent="0.3">
      <c r="A54" s="12" t="s">
        <v>1093</v>
      </c>
      <c r="B54" s="16"/>
      <c r="C54" s="23">
        <v>1</v>
      </c>
    </row>
    <row r="55" spans="1:3" x14ac:dyDescent="0.3">
      <c r="A55" s="12" t="s">
        <v>1176</v>
      </c>
      <c r="B55" s="16"/>
      <c r="C55" s="23">
        <v>1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3">
        <v>0</v>
      </c>
    </row>
    <row r="60" spans="1:3" x14ac:dyDescent="0.3">
      <c r="A60" s="12" t="s">
        <v>1174</v>
      </c>
      <c r="B60" s="16"/>
      <c r="C60" s="23">
        <v>0</v>
      </c>
    </row>
    <row r="61" spans="1:3" x14ac:dyDescent="0.3">
      <c r="A61" s="12" t="s">
        <v>1175</v>
      </c>
      <c r="B61" s="16"/>
      <c r="C61" s="23">
        <v>0</v>
      </c>
    </row>
    <row r="62" spans="1:3" x14ac:dyDescent="0.3">
      <c r="A62" s="12" t="s">
        <v>1093</v>
      </c>
      <c r="B62" s="16"/>
      <c r="C62" s="23">
        <v>0</v>
      </c>
    </row>
    <row r="63" spans="1:3" x14ac:dyDescent="0.3">
      <c r="A63" s="12" t="s">
        <v>1176</v>
      </c>
      <c r="B63" s="16"/>
      <c r="C63" s="23">
        <v>0</v>
      </c>
    </row>
    <row r="64" spans="1:3" x14ac:dyDescent="0.3">
      <c r="A64" s="6"/>
    </row>
  </sheetData>
  <sheetProtection algorithmName="SHA-512" hashValue="d8CkPp2vtqNdUIm21tvZFpuXbVxYG2SuGv7XK6JMOTFoBoc9YES84W2Bq18C8/IoJRxgqYNTGpo/yQktxiYnBg==" saltValue="rwMVDZrF6uN/pzWd3GLz6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>
      <selection activeCell="A19" sqref="A19"/>
    </sheetView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6" t="s">
        <v>645</v>
      </c>
      <c r="B4" s="197"/>
      <c r="C4" s="30">
        <v>144</v>
      </c>
      <c r="D4" s="30">
        <v>156</v>
      </c>
      <c r="E4" s="31">
        <v>-1</v>
      </c>
      <c r="F4" s="30">
        <v>306</v>
      </c>
      <c r="G4" s="30">
        <v>248</v>
      </c>
      <c r="H4" s="30">
        <v>102</v>
      </c>
      <c r="I4" s="30">
        <v>75</v>
      </c>
      <c r="J4" s="30">
        <v>0</v>
      </c>
      <c r="K4" s="30">
        <v>0</v>
      </c>
      <c r="L4" s="30">
        <v>0</v>
      </c>
      <c r="M4" s="30">
        <v>0</v>
      </c>
      <c r="N4" s="30">
        <v>17</v>
      </c>
      <c r="O4" s="30">
        <v>0</v>
      </c>
      <c r="P4" s="30">
        <v>300</v>
      </c>
    </row>
    <row r="5" spans="1:16" ht="40.799999999999997" x14ac:dyDescent="0.3">
      <c r="A5" s="46" t="s">
        <v>646</v>
      </c>
      <c r="B5" s="46" t="s">
        <v>647</v>
      </c>
      <c r="C5" s="14">
        <v>0</v>
      </c>
      <c r="D5" s="14">
        <v>6</v>
      </c>
      <c r="E5" s="29">
        <v>-1</v>
      </c>
      <c r="F5" s="14">
        <v>10</v>
      </c>
      <c r="G5" s="14">
        <v>6</v>
      </c>
      <c r="H5" s="14">
        <v>2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3">
        <v>9</v>
      </c>
    </row>
    <row r="6" spans="1:16" ht="30.6" x14ac:dyDescent="0.3">
      <c r="A6" s="46" t="s">
        <v>648</v>
      </c>
      <c r="B6" s="46" t="s">
        <v>649</v>
      </c>
      <c r="C6" s="14">
        <v>79</v>
      </c>
      <c r="D6" s="14">
        <v>94</v>
      </c>
      <c r="E6" s="29">
        <v>-1</v>
      </c>
      <c r="F6" s="14">
        <v>158</v>
      </c>
      <c r="G6" s="14">
        <v>142</v>
      </c>
      <c r="H6" s="14">
        <v>64</v>
      </c>
      <c r="I6" s="14">
        <v>46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169</v>
      </c>
    </row>
    <row r="7" spans="1:16" ht="20.399999999999999" x14ac:dyDescent="0.3">
      <c r="A7" s="46" t="s">
        <v>650</v>
      </c>
      <c r="B7" s="46" t="s">
        <v>651</v>
      </c>
      <c r="C7" s="14">
        <v>4</v>
      </c>
      <c r="D7" s="14">
        <v>3</v>
      </c>
      <c r="E7" s="29">
        <v>0</v>
      </c>
      <c r="F7" s="14">
        <v>3</v>
      </c>
      <c r="G7" s="14">
        <v>3</v>
      </c>
      <c r="H7" s="14">
        <v>2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0</v>
      </c>
      <c r="P7" s="23">
        <v>3</v>
      </c>
    </row>
    <row r="8" spans="1:16" ht="30.6" x14ac:dyDescent="0.3">
      <c r="A8" s="46" t="s">
        <v>652</v>
      </c>
      <c r="B8" s="46" t="s">
        <v>653</v>
      </c>
      <c r="C8" s="14">
        <v>2</v>
      </c>
      <c r="D8" s="14">
        <v>1</v>
      </c>
      <c r="E8" s="29">
        <v>1</v>
      </c>
      <c r="F8" s="14">
        <v>0</v>
      </c>
      <c r="G8" s="14">
        <v>3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6" t="s">
        <v>654</v>
      </c>
      <c r="B9" s="46" t="s">
        <v>655</v>
      </c>
      <c r="C9" s="14">
        <v>6</v>
      </c>
      <c r="D9" s="14">
        <v>6</v>
      </c>
      <c r="E9" s="29">
        <v>0</v>
      </c>
      <c r="F9" s="14">
        <v>5</v>
      </c>
      <c r="G9" s="14">
        <v>5</v>
      </c>
      <c r="H9" s="14">
        <v>4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7</v>
      </c>
    </row>
    <row r="10" spans="1:16" ht="20.399999999999999" x14ac:dyDescent="0.3">
      <c r="A10" s="46" t="s">
        <v>656</v>
      </c>
      <c r="B10" s="46" t="s">
        <v>657</v>
      </c>
      <c r="C10" s="14">
        <v>51</v>
      </c>
      <c r="D10" s="14">
        <v>45</v>
      </c>
      <c r="E10" s="29">
        <v>0</v>
      </c>
      <c r="F10" s="14">
        <v>130</v>
      </c>
      <c r="G10" s="14">
        <v>89</v>
      </c>
      <c r="H10" s="14">
        <v>29</v>
      </c>
      <c r="I10" s="14">
        <v>24</v>
      </c>
      <c r="J10" s="14">
        <v>0</v>
      </c>
      <c r="K10" s="14">
        <v>0</v>
      </c>
      <c r="L10" s="14">
        <v>0</v>
      </c>
      <c r="M10" s="14">
        <v>0</v>
      </c>
      <c r="N10" s="14">
        <v>15</v>
      </c>
      <c r="O10" s="14">
        <v>0</v>
      </c>
      <c r="P10" s="23">
        <v>112</v>
      </c>
    </row>
    <row r="11" spans="1:16" ht="30.6" x14ac:dyDescent="0.3">
      <c r="A11" s="46" t="s">
        <v>658</v>
      </c>
      <c r="B11" s="46" t="s">
        <v>659</v>
      </c>
      <c r="C11" s="14">
        <v>2</v>
      </c>
      <c r="D11" s="14">
        <v>1</v>
      </c>
      <c r="E11" s="29">
        <v>1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9XouQ4NjqnC5C12hOwyFj9cLAzf3FWYsuq7fLW0JE2Qk5J4Tq8LTAmSFki9UjRT++NXJHQ7pEQV4QBYrl1y6AQ==" saltValue="zthq+mOehqi18i/7klSv5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2024-05-14T11:56:49Z</dcterms:created>
  <dcterms:modified xsi:type="dcterms:W3CDTF">2024-06-07T10:46:21Z</dcterms:modified>
</cp:coreProperties>
</file>