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6.xml" ContentType="application/vnd.openxmlformats-officedocument.drawing+xml"/>
  <Override PartName="/xl/charts/chart32.xml" ContentType="application/vnd.openxmlformats-officedocument.drawingml.chart+xml"/>
  <Override PartName="/xl/drawings/drawing17.xml" ContentType="application/vnd.openxmlformats-officedocument.drawingml.chartshapes+xml"/>
  <Override PartName="/xl/charts/chart33.xml" ContentType="application/vnd.openxmlformats-officedocument.drawingml.chart+xml"/>
  <Override PartName="/xl/drawings/drawing18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19.xml" ContentType="application/vnd.openxmlformats-officedocument.drawing+xml"/>
  <Override PartName="/xl/charts/chart41.xml" ContentType="application/vnd.openxmlformats-officedocument.drawingml.chart+xml"/>
  <Override PartName="/xl/drawings/drawing20.xml" ContentType="application/vnd.openxmlformats-officedocument.drawingml.chartshapes+xml"/>
  <Override PartName="/xl/charts/chart42.xml" ContentType="application/vnd.openxmlformats-officedocument.drawingml.chart+xml"/>
  <Override PartName="/xl/drawings/drawing21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2.xml" ContentType="application/vnd.openxmlformats-officedocument.drawing+xml"/>
  <Override PartName="/xl/charts/chart47.xml" ContentType="application/vnd.openxmlformats-officedocument.drawingml.chart+xml"/>
  <Override PartName="/xl/drawings/drawing23.xml" ContentType="application/vnd.openxmlformats-officedocument.drawingml.chartshapes+xml"/>
  <Override PartName="/xl/charts/chart48.xml" ContentType="application/vnd.openxmlformats-officedocument.drawingml.chart+xml"/>
  <Override PartName="/xl/drawings/drawing24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83" documentId="13_ncr:1_{CFE1F0C5-6CCE-4DA4-BC84-74873E35CCCB}" xr6:coauthVersionLast="47" xr6:coauthVersionMax="47" xr10:uidLastSave="{E02F74E9-0CEB-4042-B1FC-506920EA264E}"/>
  <workbookProtection workbookAlgorithmName="SHA-512" workbookHashValue="XXv2lZlnF5zjP+ilcQyIlfXwdwKmKqdy1V5RMgWIWu3Nq0Ckf5LYYmZNq5k9uc4UKT+SpjWPpFZhqOwvirbU7Q==" workbookSaltValue="7q996VlGnmAkdayyRBqpx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4" r:id="rId3"/>
    <sheet name="DatosMenores" sheetId="5" r:id="rId4"/>
    <sheet name="DatosViolenciaDoméstica" sheetId="6" r:id="rId5"/>
    <sheet name="DatosViolenciaGénero" sheetId="7" r:id="rId6"/>
    <sheet name="DatosSiniestralidadLaboral" sheetId="8" r:id="rId7"/>
    <sheet name="DatosExtranjería" sheetId="9" r:id="rId8"/>
    <sheet name="DatosSeguridadVial" sheetId="10" r:id="rId9"/>
    <sheet name="DatosMedioAmbiente" sheetId="11" r:id="rId10"/>
    <sheet name="DatosDelitosInf" sheetId="12" r:id="rId11"/>
    <sheet name="DatosExpedientesProteccionMenor" sheetId="13" r:id="rId12"/>
    <sheet name="DatosExpedientesGubernativos" sheetId="15" r:id="rId13"/>
    <sheet name="DatosDiscapacidad" sheetId="16" r:id="rId14"/>
    <sheet name="InformeDatosGrales" sheetId="22" r:id="rId15"/>
    <sheet name="InformeDelitos" sheetId="23" r:id="rId16"/>
    <sheet name="InformeDatosMenores" sheetId="24" r:id="rId17"/>
    <sheet name="InformeViolenciaDoméstica" sheetId="25" r:id="rId18"/>
    <sheet name="InformeViolenciaGénero" sheetId="26" r:id="rId19"/>
    <sheet name="InformeSinLaboral" sheetId="27" r:id="rId20"/>
    <sheet name="InformeSeguridadVial" sheetId="28" r:id="rId21"/>
    <sheet name="InformeMedioAmbiente" sheetId="29" r:id="rId22"/>
    <sheet name="Aux" sheetId="21" state="hidden" r:id="rId23"/>
    <sheet name="TablasVGeneroAux" sheetId="20" state="hidden" r:id="rId24"/>
    <sheet name="TablasVDomesticaAux" sheetId="19" state="hidden" r:id="rId25"/>
    <sheet name="TablasMenoresAux" sheetId="18" state="hidden" r:id="rId26"/>
    <sheet name="TablasDelitosAux" sheetId="17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9" l="1"/>
  <c r="Y6" i="29"/>
  <c r="X6" i="29"/>
  <c r="W6" i="29"/>
  <c r="V6" i="29"/>
  <c r="U6" i="29"/>
  <c r="R6" i="29"/>
  <c r="Q6" i="29"/>
  <c r="P6" i="29"/>
  <c r="O6" i="29"/>
  <c r="N6" i="29"/>
  <c r="M6" i="29"/>
  <c r="D11" i="26"/>
  <c r="D10" i="26"/>
  <c r="D9" i="26"/>
  <c r="D8" i="26"/>
  <c r="D7" i="26"/>
  <c r="D6" i="26"/>
  <c r="G5" i="26"/>
  <c r="D5" i="26"/>
  <c r="G4" i="26"/>
  <c r="D4" i="26"/>
  <c r="D9" i="25"/>
  <c r="D8" i="25"/>
  <c r="D7" i="25"/>
  <c r="D6" i="25"/>
  <c r="G5" i="25"/>
  <c r="D5" i="25"/>
  <c r="G4" i="25"/>
  <c r="D4" i="25"/>
  <c r="AX17" i="24"/>
  <c r="AX16" i="24"/>
  <c r="AX15" i="24"/>
  <c r="AX14" i="24"/>
  <c r="AX13" i="24"/>
  <c r="AX12" i="24"/>
  <c r="AX11" i="24"/>
  <c r="AT11" i="24"/>
  <c r="AS11" i="24"/>
  <c r="AR11" i="24"/>
  <c r="AQ11" i="24"/>
  <c r="AP11" i="24"/>
  <c r="AL11" i="24"/>
  <c r="AK11" i="24"/>
  <c r="AJ11" i="24"/>
  <c r="AI11" i="24"/>
  <c r="AH11" i="24"/>
  <c r="AG11" i="24"/>
  <c r="AF11" i="24"/>
  <c r="AE11" i="24"/>
  <c r="AX10" i="24"/>
  <c r="H10" i="24"/>
  <c r="G10" i="24"/>
  <c r="F10" i="24"/>
  <c r="E10" i="24"/>
  <c r="D10" i="24"/>
  <c r="AX9" i="24"/>
  <c r="AX8" i="24"/>
  <c r="AU8" i="24"/>
  <c r="AT8" i="24"/>
  <c r="AS8" i="24"/>
  <c r="AR8" i="24"/>
  <c r="AQ8" i="24"/>
  <c r="AP8" i="24"/>
  <c r="AM8" i="24"/>
  <c r="AL8" i="24"/>
  <c r="AK8" i="24"/>
  <c r="AJ8" i="24"/>
  <c r="AI8" i="24"/>
  <c r="AH8" i="24"/>
  <c r="AG8" i="24"/>
  <c r="AF8" i="24"/>
  <c r="AE8" i="24"/>
  <c r="AA8" i="24"/>
  <c r="Z8" i="24"/>
  <c r="Y8" i="24"/>
  <c r="X8" i="24"/>
  <c r="W8" i="24"/>
  <c r="V8" i="24"/>
  <c r="U8" i="24"/>
  <c r="T8" i="24"/>
  <c r="S8" i="24"/>
  <c r="P8" i="24"/>
  <c r="O8" i="24"/>
  <c r="N8" i="24"/>
  <c r="M8" i="24"/>
  <c r="L8" i="24"/>
  <c r="H8" i="24"/>
  <c r="G8" i="24"/>
  <c r="F8" i="24"/>
  <c r="E8" i="24"/>
  <c r="D8" i="24"/>
  <c r="AX7" i="24"/>
  <c r="BM66" i="22"/>
  <c r="BL66" i="22"/>
  <c r="BK66" i="22"/>
  <c r="BL53" i="22"/>
  <c r="BK53" i="22"/>
  <c r="CN7" i="22"/>
  <c r="CM7" i="22"/>
  <c r="CG7" i="22"/>
  <c r="CF7" i="22"/>
  <c r="CA7" i="22"/>
  <c r="BZ7" i="22"/>
  <c r="BY7" i="22"/>
  <c r="BU7" i="22"/>
  <c r="BT7" i="22"/>
  <c r="BS7" i="22"/>
  <c r="BR7" i="22"/>
  <c r="BQ7" i="22"/>
  <c r="BP7" i="22"/>
  <c r="BO7" i="22"/>
  <c r="BN7" i="22"/>
  <c r="BM7" i="22"/>
  <c r="BL7" i="22"/>
  <c r="BK7" i="22"/>
  <c r="BG7" i="22"/>
  <c r="BF7" i="22"/>
  <c r="BE7" i="22"/>
  <c r="BA7" i="22"/>
  <c r="AZ7" i="22"/>
  <c r="AY7" i="22"/>
  <c r="AX7" i="22"/>
  <c r="AW7" i="22"/>
  <c r="AV7" i="22"/>
  <c r="AR7" i="22"/>
  <c r="AQ7" i="22"/>
  <c r="AP7" i="22"/>
  <c r="AK7" i="22"/>
  <c r="AJ7" i="22"/>
  <c r="AI7" i="22"/>
  <c r="AH7" i="22"/>
  <c r="AC7" i="22"/>
  <c r="AB7" i="22"/>
  <c r="AA7" i="22"/>
  <c r="Z7" i="22"/>
  <c r="U7" i="22"/>
  <c r="T7" i="22"/>
  <c r="S7" i="22"/>
  <c r="R7" i="22"/>
  <c r="Q7" i="22"/>
  <c r="M7" i="22"/>
  <c r="L7" i="22"/>
  <c r="K7" i="22"/>
  <c r="J7" i="22"/>
  <c r="I7" i="22"/>
  <c r="E7" i="22"/>
  <c r="D7" i="22"/>
  <c r="C7" i="22"/>
  <c r="V7" i="22"/>
  <c r="N7" i="22"/>
  <c r="C16" i="20"/>
  <c r="C15" i="20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4" i="18"/>
  <c r="C13" i="18"/>
  <c r="C12" i="18"/>
  <c r="C11" i="18"/>
  <c r="C10" i="18"/>
  <c r="C9" i="18"/>
  <c r="C8" i="18"/>
  <c r="C7" i="18"/>
  <c r="C6" i="18"/>
  <c r="C5" i="18"/>
  <c r="C4" i="18"/>
  <c r="D122" i="17"/>
  <c r="D121" i="17"/>
  <c r="D120" i="17"/>
  <c r="D119" i="17"/>
  <c r="D118" i="17"/>
  <c r="D117" i="17"/>
  <c r="D116" i="17"/>
  <c r="D115" i="17"/>
  <c r="D114" i="17"/>
  <c r="D113" i="17"/>
  <c r="D112" i="17"/>
  <c r="D111" i="17"/>
  <c r="D110" i="17"/>
  <c r="D109" i="17"/>
  <c r="D108" i="17"/>
  <c r="D107" i="17"/>
  <c r="D106" i="17"/>
  <c r="D105" i="17"/>
  <c r="D104" i="17"/>
  <c r="D103" i="17"/>
  <c r="D102" i="17"/>
  <c r="D101" i="17"/>
  <c r="D100" i="17"/>
  <c r="D99" i="17"/>
  <c r="D98" i="17"/>
  <c r="D97" i="17"/>
  <c r="D96" i="17"/>
  <c r="D95" i="17"/>
  <c r="D94" i="17"/>
  <c r="D93" i="17"/>
  <c r="D92" i="17"/>
  <c r="D91" i="17"/>
  <c r="D90" i="17"/>
  <c r="D89" i="17"/>
  <c r="D88" i="17"/>
  <c r="D87" i="17"/>
  <c r="E81" i="17"/>
  <c r="D81" i="17"/>
  <c r="E80" i="17"/>
  <c r="D80" i="17"/>
  <c r="E79" i="17"/>
  <c r="D79" i="17"/>
  <c r="E78" i="17"/>
  <c r="D78" i="17"/>
  <c r="E77" i="17"/>
  <c r="D77" i="17"/>
  <c r="E76" i="17"/>
  <c r="D76" i="17"/>
  <c r="E75" i="17"/>
  <c r="D75" i="17"/>
  <c r="E74" i="17"/>
  <c r="D74" i="17"/>
  <c r="E73" i="17"/>
  <c r="D73" i="17"/>
  <c r="E72" i="17"/>
  <c r="D72" i="17"/>
  <c r="E71" i="17"/>
  <c r="D71" i="17"/>
  <c r="E70" i="17"/>
  <c r="D70" i="17"/>
  <c r="E69" i="17"/>
  <c r="D69" i="17"/>
  <c r="E68" i="17"/>
  <c r="D68" i="17"/>
  <c r="E67" i="17"/>
  <c r="D67" i="17"/>
  <c r="E66" i="17"/>
  <c r="D66" i="17"/>
  <c r="E65" i="17"/>
  <c r="D65" i="17"/>
  <c r="E64" i="17"/>
  <c r="D64" i="17"/>
  <c r="E63" i="17"/>
  <c r="D63" i="17"/>
  <c r="E62" i="17"/>
  <c r="E82" i="17" s="1"/>
  <c r="D62" i="17"/>
  <c r="E61" i="17"/>
  <c r="D61" i="17"/>
  <c r="E60" i="17"/>
  <c r="D60" i="17"/>
  <c r="E59" i="17"/>
  <c r="D59" i="17"/>
  <c r="E58" i="17"/>
  <c r="D58" i="17"/>
  <c r="E57" i="17"/>
  <c r="D57" i="17"/>
  <c r="E56" i="17"/>
  <c r="D56" i="17"/>
  <c r="E55" i="17"/>
  <c r="D55" i="17"/>
  <c r="E54" i="17"/>
  <c r="D54" i="17"/>
  <c r="E53" i="17"/>
  <c r="D53" i="17"/>
  <c r="E52" i="17"/>
  <c r="D52" i="17"/>
  <c r="E51" i="17"/>
  <c r="D51" i="17"/>
  <c r="E50" i="17"/>
  <c r="D50" i="17"/>
  <c r="E49" i="17"/>
  <c r="D49" i="17"/>
  <c r="L42" i="17"/>
  <c r="K42" i="17"/>
  <c r="J42" i="17"/>
  <c r="I42" i="17"/>
  <c r="H42" i="17"/>
  <c r="G42" i="17"/>
  <c r="F42" i="17"/>
  <c r="E42" i="17"/>
  <c r="D42" i="17"/>
  <c r="L41" i="17"/>
  <c r="K41" i="17"/>
  <c r="J41" i="17"/>
  <c r="I41" i="17"/>
  <c r="H41" i="17"/>
  <c r="G41" i="17"/>
  <c r="F41" i="17"/>
  <c r="E41" i="17"/>
  <c r="D41" i="17"/>
  <c r="L40" i="17"/>
  <c r="K40" i="17"/>
  <c r="J40" i="17"/>
  <c r="I40" i="17"/>
  <c r="H40" i="17"/>
  <c r="G40" i="17"/>
  <c r="F40" i="17"/>
  <c r="E40" i="17"/>
  <c r="D40" i="17"/>
  <c r="L39" i="17"/>
  <c r="K39" i="17"/>
  <c r="J39" i="17"/>
  <c r="I39" i="17"/>
  <c r="H39" i="17"/>
  <c r="G39" i="17"/>
  <c r="F39" i="17"/>
  <c r="E39" i="17"/>
  <c r="D39" i="17"/>
  <c r="L38" i="17"/>
  <c r="K38" i="17"/>
  <c r="J38" i="17"/>
  <c r="I38" i="17"/>
  <c r="H38" i="17"/>
  <c r="G38" i="17"/>
  <c r="F38" i="17"/>
  <c r="E38" i="17"/>
  <c r="D38" i="17"/>
  <c r="L37" i="17"/>
  <c r="K37" i="17"/>
  <c r="J37" i="17"/>
  <c r="I37" i="17"/>
  <c r="H37" i="17"/>
  <c r="G37" i="17"/>
  <c r="F37" i="17"/>
  <c r="E37" i="17"/>
  <c r="D37" i="17"/>
  <c r="L36" i="17"/>
  <c r="K36" i="17"/>
  <c r="J36" i="17"/>
  <c r="I36" i="17"/>
  <c r="H36" i="17"/>
  <c r="G36" i="17"/>
  <c r="F36" i="17"/>
  <c r="E36" i="17"/>
  <c r="D36" i="17"/>
  <c r="L35" i="17"/>
  <c r="K35" i="17"/>
  <c r="J35" i="17"/>
  <c r="I35" i="17"/>
  <c r="H35" i="17"/>
  <c r="G35" i="17"/>
  <c r="F35" i="17"/>
  <c r="E35" i="17"/>
  <c r="D35" i="17"/>
  <c r="L34" i="17"/>
  <c r="K34" i="17"/>
  <c r="J34" i="17"/>
  <c r="I34" i="17"/>
  <c r="H34" i="17"/>
  <c r="G34" i="17"/>
  <c r="F34" i="17"/>
  <c r="E34" i="17"/>
  <c r="D34" i="17"/>
  <c r="L33" i="17"/>
  <c r="K33" i="17"/>
  <c r="J33" i="17"/>
  <c r="I33" i="17"/>
  <c r="H33" i="17"/>
  <c r="G33" i="17"/>
  <c r="F33" i="17"/>
  <c r="E33" i="17"/>
  <c r="D33" i="17"/>
  <c r="L32" i="17"/>
  <c r="K32" i="17"/>
  <c r="J32" i="17"/>
  <c r="I32" i="17"/>
  <c r="H32" i="17"/>
  <c r="G32" i="17"/>
  <c r="F32" i="17"/>
  <c r="E32" i="17"/>
  <c r="D32" i="17"/>
  <c r="L31" i="17"/>
  <c r="K31" i="17"/>
  <c r="J31" i="17"/>
  <c r="I31" i="17"/>
  <c r="H31" i="17"/>
  <c r="G31" i="17"/>
  <c r="F31" i="17"/>
  <c r="E31" i="17"/>
  <c r="D31" i="17"/>
  <c r="L30" i="17"/>
  <c r="K30" i="17"/>
  <c r="J30" i="17"/>
  <c r="I30" i="17"/>
  <c r="H30" i="17"/>
  <c r="G30" i="17"/>
  <c r="F30" i="17"/>
  <c r="E30" i="17"/>
  <c r="D30" i="17"/>
  <c r="L29" i="17"/>
  <c r="K29" i="17"/>
  <c r="J29" i="17"/>
  <c r="I29" i="17"/>
  <c r="H29" i="17"/>
  <c r="G29" i="17"/>
  <c r="F29" i="17"/>
  <c r="E29" i="17"/>
  <c r="D29" i="17"/>
  <c r="L28" i="17"/>
  <c r="K28" i="17"/>
  <c r="J28" i="17"/>
  <c r="I28" i="17"/>
  <c r="H28" i="17"/>
  <c r="G28" i="17"/>
  <c r="F28" i="17"/>
  <c r="E28" i="17"/>
  <c r="D28" i="17"/>
  <c r="L27" i="17"/>
  <c r="K27" i="17"/>
  <c r="J27" i="17"/>
  <c r="I27" i="17"/>
  <c r="H27" i="17"/>
  <c r="G27" i="17"/>
  <c r="F27" i="17"/>
  <c r="E27" i="17"/>
  <c r="D27" i="17"/>
  <c r="L26" i="17"/>
  <c r="K26" i="17"/>
  <c r="J26" i="17"/>
  <c r="I26" i="17"/>
  <c r="H26" i="17"/>
  <c r="G26" i="17"/>
  <c r="F26" i="17"/>
  <c r="E26" i="17"/>
  <c r="D26" i="17"/>
  <c r="L25" i="17"/>
  <c r="K25" i="17"/>
  <c r="J25" i="17"/>
  <c r="I25" i="17"/>
  <c r="H25" i="17"/>
  <c r="G25" i="17"/>
  <c r="F25" i="17"/>
  <c r="E25" i="17"/>
  <c r="D25" i="17"/>
  <c r="L24" i="17"/>
  <c r="K24" i="17"/>
  <c r="J24" i="17"/>
  <c r="I24" i="17"/>
  <c r="H24" i="17"/>
  <c r="G24" i="17"/>
  <c r="F24" i="17"/>
  <c r="E24" i="17"/>
  <c r="D24" i="17"/>
  <c r="L23" i="17"/>
  <c r="K23" i="17"/>
  <c r="J23" i="17"/>
  <c r="I23" i="17"/>
  <c r="H23" i="17"/>
  <c r="G23" i="17"/>
  <c r="F23" i="17"/>
  <c r="E23" i="17"/>
  <c r="D23" i="17"/>
  <c r="L22" i="17"/>
  <c r="K22" i="17"/>
  <c r="J22" i="17"/>
  <c r="I22" i="17"/>
  <c r="H22" i="17"/>
  <c r="G22" i="17"/>
  <c r="F22" i="17"/>
  <c r="E22" i="17"/>
  <c r="D22" i="17"/>
  <c r="L21" i="17"/>
  <c r="K21" i="17"/>
  <c r="J21" i="17"/>
  <c r="I21" i="17"/>
  <c r="H21" i="17"/>
  <c r="G21" i="17"/>
  <c r="F21" i="17"/>
  <c r="E21" i="17"/>
  <c r="D21" i="17"/>
  <c r="L20" i="17"/>
  <c r="K20" i="17"/>
  <c r="J20" i="17"/>
  <c r="J43" i="17" s="1"/>
  <c r="I20" i="17"/>
  <c r="H20" i="17"/>
  <c r="G20" i="17"/>
  <c r="F20" i="17"/>
  <c r="E20" i="17"/>
  <c r="D20" i="17"/>
  <c r="L19" i="17"/>
  <c r="K19" i="17"/>
  <c r="J19" i="17"/>
  <c r="I19" i="17"/>
  <c r="H19" i="17"/>
  <c r="G19" i="17"/>
  <c r="F19" i="17"/>
  <c r="E19" i="17"/>
  <c r="D19" i="17"/>
  <c r="L18" i="17"/>
  <c r="K18" i="17"/>
  <c r="J18" i="17"/>
  <c r="I18" i="17"/>
  <c r="H18" i="17"/>
  <c r="G18" i="17"/>
  <c r="F18" i="17"/>
  <c r="F43" i="17" s="1"/>
  <c r="E18" i="17"/>
  <c r="D18" i="17"/>
  <c r="L17" i="17"/>
  <c r="K17" i="17"/>
  <c r="J17" i="17"/>
  <c r="I17" i="17"/>
  <c r="H17" i="17"/>
  <c r="G17" i="17"/>
  <c r="F17" i="17"/>
  <c r="E17" i="17"/>
  <c r="D17" i="17"/>
  <c r="L16" i="17"/>
  <c r="K16" i="17"/>
  <c r="J16" i="17"/>
  <c r="I16" i="17"/>
  <c r="H16" i="17"/>
  <c r="G16" i="17"/>
  <c r="F16" i="17"/>
  <c r="E16" i="17"/>
  <c r="D16" i="17"/>
  <c r="L15" i="17"/>
  <c r="K15" i="17"/>
  <c r="J15" i="17"/>
  <c r="I15" i="17"/>
  <c r="H15" i="17"/>
  <c r="G15" i="17"/>
  <c r="F15" i="17"/>
  <c r="E15" i="17"/>
  <c r="D15" i="17"/>
  <c r="L14" i="17"/>
  <c r="K14" i="17"/>
  <c r="J14" i="17"/>
  <c r="I14" i="17"/>
  <c r="H14" i="17"/>
  <c r="G14" i="17"/>
  <c r="F14" i="17"/>
  <c r="E14" i="17"/>
  <c r="D14" i="17"/>
  <c r="L13" i="17"/>
  <c r="K13" i="17"/>
  <c r="J13" i="17"/>
  <c r="I13" i="17"/>
  <c r="H13" i="17"/>
  <c r="G13" i="17"/>
  <c r="F13" i="17"/>
  <c r="E13" i="17"/>
  <c r="D13" i="17"/>
  <c r="L12" i="17"/>
  <c r="K12" i="17"/>
  <c r="J12" i="17"/>
  <c r="I12" i="17"/>
  <c r="H12" i="17"/>
  <c r="G12" i="17"/>
  <c r="F12" i="17"/>
  <c r="E12" i="17"/>
  <c r="D12" i="17"/>
  <c r="L11" i="17"/>
  <c r="K11" i="17"/>
  <c r="J11" i="17"/>
  <c r="I11" i="17"/>
  <c r="H11" i="17"/>
  <c r="G11" i="17"/>
  <c r="F11" i="17"/>
  <c r="E11" i="17"/>
  <c r="D11" i="17"/>
  <c r="D123" i="17"/>
  <c r="D82" i="17"/>
  <c r="G43" i="17"/>
  <c r="E43" i="17" l="1"/>
  <c r="L43" i="17"/>
  <c r="K43" i="17"/>
  <c r="I43" i="17"/>
  <c r="D43" i="17"/>
  <c r="H43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9BF5A1C-D908-4E8C-939C-0235C4395F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D246B0A-D39C-4D37-B0FA-45CFC0877D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7297299-7566-4DBF-A60D-B54E9252753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ACD082EA-A7EE-418B-AD37-DA28547DD63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4C983D3-D34F-48FE-8C15-040689B3786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37A1F3B-9A1F-46F8-9D00-4A41A284E14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8D2C25B-48C9-4B02-B555-25112F319B4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F5AFDFD-2649-4FBC-9958-B23ACB11D14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466D5F1-2F5A-4C0A-B035-55E4AC58D2B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DC346BA9-52FE-4BF3-9F33-0882B1B857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9CCEBED-5401-4A1A-958A-ED7F79EBF09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219E30B-E6BC-449B-B9E6-42D532527C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AFE7E95-0878-47BB-B5D0-0A3A08AE2A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70BDDD8-D39D-4972-B05A-93D86EA749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7B7AB03-54D5-48F7-BC01-30F2907AA5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10A30664-9CD9-4B03-B00B-78476E10A96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34155F48-980C-4833-A3F2-612F44515B9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959E9AF-8609-43D1-983B-F83C9B0E49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BCD44F7B-852C-4073-9889-E092F37BAB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19A09C0-47E2-4AC3-9714-92467149FC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C58FF7B3-8023-49A4-8AC3-5F6269DB99E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43F2F4A-41A0-4FF6-AD5C-A0328EAAC6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63F8AC5-69D5-4F9A-B2D7-07BF1FE704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7CA7241-8E05-4ADE-BECC-2A925D860F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467106B-16BE-4B9B-89A2-215FADC6F9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ED10C798-A947-46C4-9B00-1D50B03357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EA7AB79-CE12-47F7-A332-517CBF437E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A73379F-5F64-4DF3-AC03-51FEE77E274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EA895F36-F9B6-49F7-918C-30D6326C60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E3DEDAAE-8135-4D34-A29C-1C297BFE20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7A86657-85D5-45FC-AE93-9074EF6412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C103E44-E99E-4B94-9949-74027D74A36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<sst xmlns="http://schemas.openxmlformats.org/spreadsheetml/2006/main" count="2701" uniqueCount="1527">
  <si>
    <t>ESTADÍSTICAS ANUALES DE LA FISCALÍA GENERAL DEL ESTADO</t>
  </si>
  <si>
    <t xml:space="preserve">Para poder visualizar una estadística, es preciso especificar el año, el tipo de Fiscalía, la provincia o CC.AA, la Fiscalía y una estadística. Posteriormente habrá que pulsar en el botón Aplicar. </t>
  </si>
  <si>
    <t>Año</t>
  </si>
  <si>
    <t>2023</t>
  </si>
  <si>
    <t>Tipo de Fiscalía</t>
  </si>
  <si>
    <t>Fiscalía Provincial</t>
  </si>
  <si>
    <t>Provincia / CCAA</t>
  </si>
  <si>
    <t>Barcelona</t>
  </si>
  <si>
    <t>Fiscalía</t>
  </si>
  <si>
    <t>(Todos los Valores de Columna)</t>
  </si>
  <si>
    <t>Estadística</t>
  </si>
  <si>
    <t>Todas las Hojas</t>
  </si>
  <si>
    <t>Estadísticas DatosGenerales</t>
  </si>
  <si>
    <t>DILIGENCIAS PREVIAS</t>
  </si>
  <si>
    <t>Descripción Nivel 2</t>
  </si>
  <si>
    <t>Descripción Nivel 3</t>
  </si>
  <si>
    <t>2022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</si>
  <si>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</si>
  <si>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</si>
  <si>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</si>
  <si>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</si>
  <si>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</si>
  <si>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</si>
  <si>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</si>
  <si>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</si>
  <si>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</si>
  <si>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</si>
  <si>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</si>
  <si>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</si>
  <si>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</si>
  <si>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</si>
  <si>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</si>
  <si>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</si>
  <si>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</si>
  <si>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</si>
  <si>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</si>
  <si>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</si>
  <si>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</si>
  <si>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</si>
  <si>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</si>
  <si>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</si>
  <si>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</si>
  <si>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</si>
  <si>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</si>
  <si>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</si>
  <si>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</si>
  <si>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</si>
  <si>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</si>
  <si>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</si>
  <si>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</si>
  <si>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</si>
  <si>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</si>
  <si>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</si>
  <si>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</si>
  <si>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</si>
  <si>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</si>
  <si>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</si>
  <si>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</si>
  <si>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</si>
  <si>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</si>
  <si>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</si>
  <si>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</si>
  <si>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</si>
  <si>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</si>
  <si>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</si>
  <si>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</si>
  <si>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</si>
  <si>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</si>
  <si>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</si>
  <si>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</si>
  <si>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</si>
  <si>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</si>
  <si>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</si>
  <si>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</si>
  <si>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</si>
  <si>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</si>
  <si>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</si>
  <si>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</si>
  <si>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</si>
  <si>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</si>
  <si>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</si>
  <si>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</si>
  <si>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</si>
  <si>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</si>
  <si>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</si>
  <si>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</si>
  <si>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</si>
  <si>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</si>
  <si>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</si>
  <si>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</si>
  <si>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</si>
  <si>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</si>
  <si>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</si>
  <si>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</si>
  <si>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</si>
  <si>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</si>
  <si>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</si>
  <si>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</si>
  <si>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</si>
  <si>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</si>
  <si>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</si>
  <si>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</si>
  <si>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</si>
  <si>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</si>
  <si>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</si>
  <si>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</si>
  <si>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</si>
  <si>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</si>
  <si>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</si>
  <si>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</si>
  <si>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</si>
  <si>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</si>
  <si>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</si>
  <si>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</si>
  <si>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</si>
  <si>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</si>
  <si>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</si>
  <si>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</si>
  <si>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</si>
  <si>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</si>
  <si>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</si>
  <si>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</si>
  <si>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</si>
  <si>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</si>
  <si>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</si>
  <si>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</si>
  <si>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</si>
  <si>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</si>
  <si>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</si>
  <si>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</si>
  <si>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</si>
  <si>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</si>
  <si>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</si>
  <si>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</si>
  <si>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</si>
  <si>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</si>
  <si>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</si>
  <si>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</si>
  <si>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</si>
  <si>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</si>
  <si>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</si>
  <si>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</si>
  <si>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</si>
  <si>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</si>
  <si>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</si>
  <si>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</si>
  <si>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</si>
  <si>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</si>
  <si>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</si>
  <si>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</si>
  <si>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</si>
  <si>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</si>
  <si>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</si>
  <si>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</si>
  <si>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</si>
  <si>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</si>
  <si>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</si>
  <si>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</si>
  <si>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</si>
  <si>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</si>
  <si>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</si>
  <si>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</si>
  <si>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</si>
  <si>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</si>
  <si>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</si>
  <si>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</si>
  <si>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</si>
  <si>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</si>
  <si>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</si>
  <si>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</si>
  <si>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</si>
  <si>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</si>
  <si>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</si>
  <si>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</si>
  <si>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</si>
  <si>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</si>
  <si>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</si>
  <si>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</si>
  <si>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</si>
  <si>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</si>
  <si>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</si>
  <si>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</si>
  <si>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</si>
  <si>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</si>
  <si>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</si>
  <si>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</si>
  <si>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</si>
  <si>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</si>
  <si>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</si>
  <si>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</si>
  <si>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</si>
  <si>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</si>
  <si>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</si>
  <si>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</si>
  <si>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</si>
  <si>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</si>
  <si>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</si>
  <si>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</si>
  <si>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</si>
  <si>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</si>
  <si>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</si>
  <si>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</si>
  <si>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</si>
  <si>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</si>
  <si>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</si>
  <si>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</si>
  <si>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</si>
  <si>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</si>
  <si>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</si>
  <si>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</si>
  <si>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</si>
  <si>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</si>
  <si>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</si>
  <si>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</si>
  <si>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</si>
  <si>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</si>
  <si>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</si>
  <si>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</si>
  <si>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</si>
  <si>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</si>
  <si>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</si>
  <si>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</si>
  <si>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</si>
  <si>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</si>
  <si>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</si>
  <si>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</si>
  <si>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</si>
  <si>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</si>
  <si>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</si>
  <si>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</si>
  <si>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</si>
  <si>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</si>
  <si>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</si>
  <si>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</si>
  <si>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</si>
  <si>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</si>
  <si>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</si>
  <si>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</si>
  <si>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</si>
  <si>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</si>
  <si>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</si>
  <si>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</si>
  <si>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</si>
  <si>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</si>
  <si>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</si>
  <si>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</si>
  <si>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</si>
  <si>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</si>
  <si>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</si>
  <si>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</si>
  <si>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</si>
  <si>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</si>
  <si>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</si>
  <si>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</si>
  <si>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</si>
  <si>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</si>
  <si>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</si>
  <si>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</si>
  <si>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</si>
  <si>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</si>
  <si>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</si>
  <si>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</si>
  <si>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</si>
  <si>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</si>
  <si>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</si>
  <si>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</si>
  <si>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</si>
  <si>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</si>
  <si>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</si>
  <si>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</si>
  <si>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</si>
  <si>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</si>
  <si>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</si>
  <si>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</si>
  <si>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</si>
  <si>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</si>
  <si>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</si>
  <si>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</si>
  <si>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</si>
  <si>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</si>
  <si>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</si>
  <si>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</si>
  <si>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</si>
  <si>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</si>
  <si>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</si>
  <si>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</si>
  <si>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</si>
  <si>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</si>
  <si>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</si>
  <si>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</si>
  <si>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</si>
  <si>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</si>
  <si>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</si>
  <si>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</si>
  <si>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</si>
  <si>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</si>
  <si>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</si>
  <si>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</si>
  <si>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</si>
  <si>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</si>
  <si>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</si>
  <si>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</si>
  <si>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</si>
  <si>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</si>
  <si>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</si>
  <si>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</si>
  <si>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</si>
  <si>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</si>
  <si>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</si>
  <si>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</si>
  <si>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</si>
  <si>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</si>
  <si>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</si>
  <si>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</si>
  <si>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</si>
  <si>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</si>
  <si>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</si>
  <si>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</si>
  <si>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</si>
  <si>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</si>
  <si>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</si>
  <si>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</si>
  <si>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</si>
  <si>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</si>
  <si>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</si>
  <si>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</si>
  <si>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</si>
  <si>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</si>
  <si>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</si>
  <si>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</si>
  <si>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</si>
  <si>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</si>
  <si>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</si>
  <si>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</si>
  <si>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</si>
  <si>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</si>
  <si>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</si>
  <si>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</si>
  <si>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</si>
  <si>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</si>
  <si>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</si>
  <si>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</si>
  <si>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</si>
  <si>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</si>
  <si>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</si>
  <si>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</si>
  <si>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</si>
  <si>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</si>
  <si>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</si>
  <si>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</si>
  <si>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</si>
  <si>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</si>
  <si>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</si>
  <si>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</si>
  <si>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</si>
  <si>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</si>
  <si>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</si>
  <si>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</si>
  <si>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</si>
  <si>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</si>
  <si>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</si>
  <si>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</si>
  <si>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</si>
  <si>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</si>
  <si>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</si>
  <si>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</si>
  <si>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</si>
  <si>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</si>
  <si>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</si>
  <si>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</si>
  <si>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</si>
  <si>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</si>
  <si>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</si>
  <si>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</si>
  <si>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</si>
  <si>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</si>
  <si>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</si>
  <si>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</si>
  <si>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</si>
  <si>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</si>
  <si>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</si>
  <si>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</si>
  <si>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</si>
  <si>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</si>
  <si>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</si>
  <si>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</si>
  <si>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</si>
  <si>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</si>
  <si>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</si>
  <si>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</si>
  <si>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</si>
  <si>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</si>
  <si>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</si>
  <si>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</si>
  <si>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</si>
  <si>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</si>
  <si>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</si>
  <si>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</si>
  <si>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</si>
  <si>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</si>
  <si>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</si>
  <si>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</si>
  <si>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</si>
  <si>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</si>
  <si>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</si>
  <si>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</si>
  <si>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</si>
  <si>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</si>
  <si>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</si>
  <si>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</si>
  <si>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</si>
  <si>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</si>
  <si>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</si>
  <si>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</si>
  <si>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</si>
  <si>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</si>
  <si>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</si>
  <si>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</si>
  <si>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</si>
  <si>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</si>
  <si>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</si>
  <si>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</si>
  <si>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</si>
  <si>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</si>
  <si>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</si>
  <si>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</si>
  <si>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</si>
  <si>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</si>
  <si>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</si>
  <si>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</si>
  <si>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</si>
  <si>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</si>
  <si>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</si>
  <si>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</si>
  <si>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</si>
  <si>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</si>
  <si>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</si>
  <si>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</si>
  <si>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</si>
  <si>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</si>
  <si>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</si>
  <si>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</si>
  <si>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</si>
  <si>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</si>
  <si>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</si>
  <si>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</si>
  <si>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</si>
  <si>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</si>
  <si>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</si>
  <si>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</si>
  <si>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</si>
  <si>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</si>
  <si>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</si>
  <si>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</si>
  <si>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</si>
  <si>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</si>
  <si>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</si>
  <si>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</si>
  <si>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</si>
  <si>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</si>
  <si>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</si>
  <si>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</si>
  <si>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</si>
  <si>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</si>
  <si>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</si>
  <si>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</si>
  <si>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</si>
  <si>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</si>
  <si>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</si>
  <si>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</si>
  <si>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</si>
  <si>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</si>
  <si>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</si>
  <si>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</si>
  <si>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</si>
  <si>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</si>
  <si>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</si>
  <si>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</si>
  <si>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</si>
  <si>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</si>
  <si>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</si>
  <si>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</si>
  <si>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</si>
  <si>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</si>
  <si>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</si>
  <si>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</si>
  <si>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</si>
  <si>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</si>
  <si>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</si>
  <si>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</si>
  <si>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</si>
  <si>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</si>
  <si>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</si>
  <si>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</si>
  <si>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</si>
  <si>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</si>
  <si>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</si>
  <si>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</si>
  <si>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</si>
  <si>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</si>
  <si>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</si>
  <si>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</si>
  <si>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</si>
  <si>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</si>
  <si>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</si>
  <si>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</si>
  <si>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</si>
  <si>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</si>
  <si>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</si>
  <si>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</si>
  <si>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</si>
  <si>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</si>
  <si>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</si>
  <si>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</si>
  <si>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</si>
  <si>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</si>
  <si>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</si>
  <si>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</si>
  <si>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</si>
  <si>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</si>
  <si>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</si>
  <si>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</si>
  <si>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</si>
  <si>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</si>
  <si>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</si>
  <si>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</si>
  <si>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</si>
  <si>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</si>
  <si>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</si>
  <si>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</si>
  <si>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</si>
  <si>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</si>
  <si>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</si>
  <si>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</si>
  <si>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</si>
  <si>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</si>
  <si>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</si>
  <si>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</si>
  <si>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</si>
  <si>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</si>
  <si>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</si>
  <si>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</si>
  <si>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</si>
  <si>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</si>
  <si>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</si>
  <si>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</si>
  <si>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</si>
  <si>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</si>
  <si>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</si>
  <si>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</si>
  <si>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</si>
  <si>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</si>
  <si>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</si>
  <si>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</si>
  <si>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</si>
  <si>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</si>
  <si>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</si>
  <si>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</si>
  <si>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</si>
  <si>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</si>
  <si>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</si>
  <si>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</si>
  <si>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</si>
  <si>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</si>
  <si>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</si>
  <si>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</si>
  <si>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</si>
  <si>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</si>
  <si>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</si>
  <si>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</si>
  <si>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</si>
  <si>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</si>
  <si>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</si>
  <si>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</si>
  <si>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</si>
  <si>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</si>
  <si>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</si>
  <si>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</si>
  <si>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</si>
  <si>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</si>
  <si>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</si>
  <si>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</si>
  <si>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</si>
  <si>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</si>
  <si>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</si>
  <si>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</si>
  <si>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</si>
  <si>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</si>
  <si>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</si>
  <si>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</si>
  <si>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</si>
  <si>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</si>
  <si>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</si>
  <si>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</si>
  <si>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</si>
  <si>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</si>
  <si>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</si>
  <si>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</si>
  <si>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</si>
  <si>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</si>
  <si>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</si>
  <si>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</si>
  <si>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</si>
  <si>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</si>
  <si>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</si>
  <si>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</si>
  <si>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</si>
  <si>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</si>
  <si>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</si>
  <si>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</si>
  <si>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</si>
  <si>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</si>
  <si>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</si>
  <si>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</si>
  <si>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</si>
  <si>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</si>
  <si>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</si>
  <si>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</si>
  <si>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</si>
  <si>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</si>
  <si>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</si>
  <si>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</si>
  <si>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</si>
  <si>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</si>
  <si>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</si>
  <si>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</si>
  <si>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</si>
  <si>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</si>
  <si>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</si>
  <si>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</si>
  <si>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</si>
  <si>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</si>
  <si>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</si>
  <si>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</si>
  <si>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</si>
  <si>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</si>
  <si>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</si>
  <si>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</si>
  <si>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</si>
  <si>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</si>
  <si>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</si>
  <si>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</si>
  <si>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</si>
  <si>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</si>
  <si>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</si>
  <si>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</si>
  <si>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</si>
  <si>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</si>
  <si>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</si>
  <si>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</si>
  <si>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</si>
  <si>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</si>
  <si>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</si>
  <si>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</si>
  <si>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</si>
  <si>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</si>
  <si>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</si>
  <si>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</si>
  <si>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</si>
  <si>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</si>
  <si>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</si>
  <si>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</si>
  <si>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</si>
  <si>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</si>
  <si>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</si>
  <si>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</si>
  <si>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</si>
  <si>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</si>
  <si>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</si>
  <si>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</si>
  <si>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</si>
  <si>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</si>
  <si>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</si>
  <si>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</si>
  <si>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</si>
  <si>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</si>
  <si>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</si>
  <si>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</si>
  <si>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</si>
  <si>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</si>
  <si>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</si>
  <si>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</si>
  <si>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</si>
  <si>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</si>
  <si>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</si>
  <si>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</si>
  <si>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</si>
  <si>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</si>
  <si>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</si>
  <si>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</si>
  <si>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</si>
  <si>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</si>
  <si>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</si>
  <si>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</si>
  <si>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</si>
  <si>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</si>
  <si>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</si>
  <si>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</si>
  <si>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</si>
  <si>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</si>
  <si>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</si>
  <si>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</si>
  <si>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</si>
  <si>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</si>
  <si>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</si>
  <si>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</si>
  <si>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</si>
  <si>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</si>
  <si>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</si>
  <si>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</si>
  <si>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</si>
  <si>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</si>
  <si>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</si>
  <si>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</si>
  <si>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</si>
  <si>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</si>
  <si>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</si>
  <si>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</si>
  <si>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</si>
  <si>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</si>
  <si>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</si>
  <si>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</si>
  <si>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</si>
  <si>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</si>
  <si>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</si>
  <si>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</si>
  <si>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</si>
  <si>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</si>
  <si>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</si>
  <si>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</si>
  <si>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</si>
  <si>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</si>
  <si>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</si>
  <si>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</si>
  <si>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</si>
  <si>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</si>
  <si>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</si>
  <si>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</si>
  <si>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</si>
  <si>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</si>
  <si>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</si>
  <si>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</si>
  <si>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</si>
  <si>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</si>
  <si>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</si>
  <si>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</si>
  <si>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</si>
  <si>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</si>
  <si>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</si>
  <si>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</si>
  <si>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</si>
  <si>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</si>
  <si>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</si>
  <si>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</si>
  <si>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</si>
  <si>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</si>
  <si>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</si>
  <si>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</si>
  <si>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</si>
  <si>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</si>
  <si>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</si>
  <si>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</si>
  <si>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</si>
  <si>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</si>
  <si>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</si>
  <si>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</si>
  <si>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</si>
  <si>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</si>
  <si>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</si>
  <si>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</si>
  <si>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</si>
  <si>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</si>
  <si>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</si>
  <si>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</si>
  <si>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</si>
  <si>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</si>
  <si>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</si>
  <si>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</si>
  <si>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</si>
  <si>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</si>
  <si>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</si>
  <si>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</si>
  <si>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</si>
  <si>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</si>
  <si>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</si>
  <si>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</si>
  <si>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</si>
  <si>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</si>
  <si>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</si>
  <si>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</si>
  <si>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</si>
  <si>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</si>
  <si>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</si>
  <si>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</si>
  <si>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</si>
  <si>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</si>
  <si>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</si>
  <si>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</si>
  <si>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</si>
  <si>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</si>
  <si>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</si>
  <si>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</si>
  <si>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</si>
  <si>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</si>
  <si>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</si>
  <si>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</si>
  <si>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</si>
  <si>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</si>
  <si>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</si>
  <si>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</si>
  <si>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</si>
  <si>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</si>
  <si>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</si>
  <si>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</si>
  <si>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</si>
  <si>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</si>
  <si>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</si>
  <si>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</si>
  <si>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</si>
  <si>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</si>
  <si>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</si>
  <si>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</si>
  <si>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</si>
  <si>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</si>
  <si>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</si>
  <si>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</si>
  <si>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</si>
  <si>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</si>
  <si>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</si>
  <si>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</si>
  <si>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</si>
  <si>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</si>
  <si>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</si>
  <si>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</si>
  <si>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</si>
  <si>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</si>
  <si>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</si>
  <si>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</si>
  <si>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</si>
  <si>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</si>
  <si>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</si>
  <si>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</si>
  <si>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</si>
  <si>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</si>
  <si>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</si>
  <si>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</si>
  <si>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</si>
  <si>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</si>
  <si>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</si>
  <si>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</si>
  <si>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</si>
  <si>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</si>
  <si>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</si>
  <si>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</si>
  <si>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</si>
  <si>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</si>
  <si>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</si>
  <si>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</si>
  <si>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</si>
  <si>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</si>
  <si>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</si>
  <si>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</si>
  <si>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</si>
  <si>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</si>
  <si>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</si>
  <si>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</si>
  <si>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</si>
  <si>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</si>
  <si>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</si>
  <si>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</si>
  <si>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</si>
  <si>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</si>
  <si>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</si>
  <si>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</si>
  <si>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</si>
  <si>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</si>
  <si>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</si>
  <si>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</si>
  <si>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</si>
  <si>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</si>
  <si>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</si>
  <si>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</si>
  <si>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</si>
  <si>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</si>
  <si>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</si>
  <si>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</si>
  <si>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</si>
  <si>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</si>
  <si>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</si>
  <si>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</si>
  <si>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</si>
  <si>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</si>
  <si>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</si>
  <si>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</si>
  <si>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</si>
  <si>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</si>
  <si>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</si>
  <si>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</si>
  <si>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</si>
  <si>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</si>
  <si>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</si>
  <si>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</si>
  <si>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</si>
  <si>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</si>
  <si>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</si>
  <si>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</si>
  <si>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</si>
  <si>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</si>
  <si>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</si>
  <si>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</si>
  <si>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</si>
  <si>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</si>
  <si>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</si>
  <si>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</si>
  <si>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</si>
  <si>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</si>
  <si>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</si>
  <si>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</si>
  <si>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</si>
  <si>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</si>
  <si>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</si>
  <si>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</si>
  <si>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</si>
  <si>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</si>
  <si>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</si>
  <si>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</si>
  <si>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</si>
  <si>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</si>
  <si>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</si>
  <si>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</si>
  <si>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</si>
  <si>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</si>
  <si>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</si>
  <si>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</si>
  <si>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</si>
  <si>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</si>
  <si>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</si>
  <si>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</si>
  <si>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</si>
  <si>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</si>
  <si>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</si>
  <si>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</si>
  <si>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</si>
  <si>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</si>
  <si>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</si>
  <si>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</si>
  <si>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</si>
  <si>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</si>
  <si>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</si>
  <si>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</si>
  <si>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</si>
  <si>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</si>
  <si>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</si>
  <si>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</si>
  <si>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</si>
  <si>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</si>
  <si>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</si>
  <si>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</si>
  <si>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</si>
  <si>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</si>
  <si>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</si>
  <si>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</si>
  <si>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</si>
  <si>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</si>
  <si>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</si>
  <si>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</si>
  <si>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</si>
  <si>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</si>
  <si>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</si>
  <si>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</si>
  <si>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</si>
  <si>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</si>
  <si>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</si>
  <si>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</si>
  <si>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</si>
  <si>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</si>
  <si>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</si>
  <si>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</si>
  <si>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</si>
  <si>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</si>
  <si>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</si>
  <si>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</si>
  <si>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</si>
  <si>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</si>
  <si>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</si>
  <si>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</si>
  <si>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</si>
  <si>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</si>
  <si>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</si>
  <si>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</si>
  <si>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</si>
  <si>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</si>
  <si>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</si>
  <si>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</si>
  <si>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</si>
  <si>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</si>
  <si>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</si>
  <si>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</si>
  <si>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</si>
  <si>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</si>
  <si>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</si>
  <si>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</si>
  <si>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</si>
  <si>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</si>
  <si>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</si>
  <si>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</si>
  <si>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</si>
  <si>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</si>
  <si>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</si>
  <si>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</si>
  <si>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</si>
  <si>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</si>
  <si>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</si>
  <si>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</si>
  <si>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</si>
  <si>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</si>
  <si>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</si>
  <si>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</si>
  <si>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</si>
  <si>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</si>
  <si>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</si>
  <si>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</si>
  <si>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</si>
  <si>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</si>
  <si>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</si>
  <si>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</si>
  <si>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</si>
  <si>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</si>
  <si>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</si>
  <si>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</si>
  <si>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</si>
  <si>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</si>
  <si>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</si>
  <si>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</si>
  <si>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</si>
  <si>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</si>
  <si>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</si>
  <si>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</si>
  <si>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</si>
  <si>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</si>
  <si>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</si>
  <si>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</si>
  <si>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</si>
  <si>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</si>
  <si>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</si>
  <si>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</si>
  <si>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</si>
  <si>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</si>
  <si>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</si>
  <si>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</si>
  <si>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</si>
  <si>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</si>
  <si>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</si>
  <si>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</si>
  <si>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</si>
  <si>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</si>
  <si>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</si>
  <si>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</si>
  <si>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</si>
  <si>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</si>
  <si>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</si>
  <si>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</si>
  <si>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</si>
  <si>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</si>
  <si>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</si>
  <si>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</si>
  <si>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</si>
  <si>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</si>
  <si>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</si>
  <si>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</si>
  <si>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</si>
  <si>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</si>
  <si>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</si>
  <si>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</si>
  <si>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</si>
  <si>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</si>
  <si>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</si>
  <si>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</si>
  <si>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</si>
  <si>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</si>
  <si>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</si>
  <si>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</si>
  <si>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</si>
  <si>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</si>
  <si>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</si>
  <si>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</si>
  <si>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</si>
  <si>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</si>
  <si>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</si>
  <si>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</si>
  <si>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</si>
  <si>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</si>
  <si>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</si>
  <si>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</si>
  <si>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</si>
  <si>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</si>
  <si>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</si>
  <si>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</si>
  <si>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</si>
  <si>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</si>
  <si>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</si>
  <si>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</si>
  <si>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</si>
  <si>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</si>
  <si>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</si>
  <si>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</si>
  <si>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</si>
  <si>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</si>
  <si>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</si>
  <si>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</si>
  <si>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</si>
  <si>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</si>
  <si>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</si>
  <si>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</si>
  <si>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</si>
  <si>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</si>
  <si>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</si>
  <si>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</si>
  <si>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</si>
  <si>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</si>
  <si>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</si>
  <si>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</si>
  <si>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</si>
  <si>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</si>
  <si>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</si>
  <si>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</si>
  <si>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</si>
  <si>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</si>
  <si>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</si>
  <si>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</si>
  <si>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</si>
  <si>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</si>
  <si>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</si>
  <si>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</si>
  <si>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</si>
  <si>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</si>
  <si>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</si>
  <si>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</si>
  <si>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</si>
  <si>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</si>
  <si>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</si>
  <si>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</si>
  <si>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</si>
  <si>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</si>
  <si>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</si>
  <si>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</si>
  <si>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</si>
  <si>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</si>
  <si>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</si>
  <si>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</si>
  <si>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</si>
  <si>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</si>
  <si>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</si>
  <si>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</si>
  <si>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</si>
  <si>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</si>
  <si>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</si>
  <si>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</si>
  <si>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</si>
  <si>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</si>
  <si>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</si>
  <si>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</si>
  <si>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</si>
  <si>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</si>
  <si>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</si>
  <si>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</si>
  <si>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</si>
  <si>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</si>
  <si>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</si>
  <si>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</si>
  <si>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</si>
  <si>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</si>
  <si>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</si>
  <si>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</si>
  <si>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</si>
  <si>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</si>
  <si>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</si>
  <si>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</si>
  <si>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</si>
  <si>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</si>
  <si>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</si>
  <si>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</si>
  <si>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</si>
  <si>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</si>
  <si>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</si>
  <si>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</si>
  <si>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</si>
  <si>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</si>
  <si>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</si>
  <si>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</si>
  <si>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</si>
  <si>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</si>
  <si>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</si>
  <si>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</si>
  <si>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</si>
  <si>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</si>
  <si>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</si>
  <si>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</si>
  <si>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</si>
  <si>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</si>
  <si>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</si>
  <si>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</si>
  <si>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</si>
  <si>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</si>
  <si>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</si>
  <si>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</si>
  <si>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</si>
  <si>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</si>
  <si>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</si>
  <si>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</si>
  <si>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</si>
  <si>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</si>
  <si>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</si>
  <si>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</si>
  <si>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</si>
  <si>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</si>
  <si>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</si>
  <si>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</si>
  <si>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</si>
  <si>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</si>
  <si>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</si>
  <si>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</si>
  <si>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</si>
  <si>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</si>
  <si>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</si>
  <si>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</si>
  <si>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</si>
  <si>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</si>
  <si>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</si>
  <si>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</si>
  <si>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</si>
  <si>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</si>
  <si>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</si>
  <si>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</si>
  <si>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</si>
  <si>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</si>
  <si>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</si>
  <si>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</si>
  <si>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</si>
  <si>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</si>
  <si>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</si>
  <si>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</si>
  <si>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</si>
  <si>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</si>
  <si>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</si>
  <si>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</si>
  <si>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</si>
  <si>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</si>
  <si>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</si>
  <si>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</si>
  <si>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</si>
  <si>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</si>
  <si>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</si>
  <si>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</si>
  <si>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</si>
  <si>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</si>
  <si>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</si>
  <si>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</si>
  <si>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</si>
  <si>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</si>
  <si>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Urgentes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</si>
  <si>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</si>
  <si>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</si>
  <si>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</si>
  <si>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</si>
  <si>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</si>
  <si>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</si>
  <si>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</si>
  <si>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</si>
  <si>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</si>
  <si>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</si>
  <si>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</si>
  <si>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</si>
  <si>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</si>
  <si>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</si>
  <si>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</si>
  <si>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</si>
  <si>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</si>
  <si>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</si>
  <si>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</si>
  <si>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</si>
  <si>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Autos estimatorios de las solicitudes LJV presentadas por el fiscal para la provisión de apoyos</t>
  </si>
  <si>
    <t>Autos estimatorios dictados en el año</t>
  </si>
  <si>
    <t>Sentencias estimatorias en las demandas LEC presentadas por el Fiscal para la provisión de apoyos</t>
  </si>
  <si>
    <t>Sentencias estimatorias dictadas en el año</t>
  </si>
  <si>
    <t>Autos denegatorios de las solicitudes LJV presentadas por el fiscal para la provisión de apoyos</t>
  </si>
  <si>
    <t>Autos denegatorios dictados en el año</t>
  </si>
  <si>
    <t>Sentencias desestimatorias en las demandas LEC presentadas por el Fiscal para la provisión de apoyos</t>
  </si>
  <si>
    <t>Sentencias desestimatorias dictadas en el año</t>
  </si>
  <si>
    <t>Demandas/solicitudes para la provisión de apoyos presentadas por los particulares</t>
  </si>
  <si>
    <t>Diligencias preprocesales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</si>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</sst>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1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2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left" vertical="top"/>
    </xf>
    <xf numFmtId="3" fontId="9" fillId="2" borderId="2" xfId="0" applyNumberFormat="1" applyFont="1" applyFill="1" applyBorder="1" applyAlignment="1">
      <alignment horizontal="right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left" vertical="top"/>
    </xf>
    <xf numFmtId="0" fontId="14" fillId="2" borderId="0" xfId="0" applyFont="1" applyFill="1" applyAlignment="1">
      <alignment horizontal="left" vertical="top" wrapText="1"/>
    </xf>
    <xf numFmtId="0" fontId="14" fillId="3" borderId="2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5" borderId="3" xfId="0" applyFont="1" applyFill="1" applyBorder="1" applyAlignment="1">
      <alignment horizontal="left" vertical="top" wrapText="1"/>
    </xf>
    <xf numFmtId="3" fontId="16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4" fillId="3" borderId="3" xfId="0" applyFont="1" applyFill="1" applyBorder="1" applyAlignment="1">
      <alignment horizontal="center" vertical="top" wrapText="1"/>
    </xf>
    <xf numFmtId="0" fontId="15" fillId="4" borderId="3" xfId="0" applyFont="1" applyFill="1" applyBorder="1" applyAlignment="1">
      <alignment horizontal="left" vertical="top"/>
    </xf>
    <xf numFmtId="0" fontId="15" fillId="5" borderId="3" xfId="0" applyFont="1" applyFill="1" applyBorder="1" applyAlignment="1">
      <alignment horizontal="left" vertical="top"/>
    </xf>
    <xf numFmtId="3" fontId="16" fillId="2" borderId="1" xfId="0" applyNumberFormat="1" applyFont="1" applyFill="1" applyBorder="1" applyAlignment="1">
      <alignment horizontal="right" vertical="top" wrapText="1"/>
    </xf>
    <xf numFmtId="3" fontId="18" fillId="4" borderId="3" xfId="0" applyNumberFormat="1" applyFont="1" applyFill="1" applyBorder="1" applyAlignment="1">
      <alignment horizontal="right" vertical="top" wrapText="1"/>
    </xf>
    <xf numFmtId="0" fontId="7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8" fillId="5" borderId="1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14" fillId="3" borderId="1" xfId="0" applyFont="1" applyFill="1" applyBorder="1" applyAlignment="1">
      <alignment horizontal="center" vertical="top" wrapText="1"/>
    </xf>
    <xf numFmtId="164" fontId="16" fillId="2" borderId="2" xfId="0" applyNumberFormat="1" applyFont="1" applyFill="1" applyBorder="1" applyAlignment="1">
      <alignment horizontal="right" vertical="top" wrapText="1"/>
    </xf>
    <xf numFmtId="0" fontId="14" fillId="3" borderId="1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0" xfId="1" applyNumberFormat="1" applyFont="1" applyFill="1" applyBorder="1" applyAlignment="1">
      <alignment horizontal="center" vertical="center" wrapText="1"/>
    </xf>
    <xf numFmtId="165" fontId="21" fillId="7" borderId="11" xfId="1" applyNumberFormat="1" applyFont="1" applyFill="1" applyBorder="1" applyAlignment="1">
      <alignment horizontal="center" vertical="center" wrapText="1"/>
    </xf>
    <xf numFmtId="165" fontId="21" fillId="7" borderId="12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0" xfId="1" applyNumberFormat="1" applyFont="1" applyFill="1" applyBorder="1" applyAlignment="1">
      <alignment horizontal="center" vertical="center"/>
    </xf>
    <xf numFmtId="1" fontId="20" fillId="9" borderId="11" xfId="1" applyNumberFormat="1" applyFont="1" applyFill="1" applyBorder="1" applyAlignment="1">
      <alignment horizontal="center" vertical="center"/>
    </xf>
    <xf numFmtId="1" fontId="20" fillId="8" borderId="11" xfId="1" applyNumberFormat="1" applyFont="1" applyFill="1" applyBorder="1" applyAlignment="1">
      <alignment horizontal="center" vertical="center"/>
    </xf>
    <xf numFmtId="1" fontId="20" fillId="10" borderId="11" xfId="1" applyNumberFormat="1" applyFont="1" applyFill="1" applyBorder="1" applyAlignment="1">
      <alignment horizontal="center" vertical="center"/>
    </xf>
    <xf numFmtId="1" fontId="20" fillId="8" borderId="12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0" borderId="16" xfId="1" applyNumberFormat="1" applyFont="1" applyBorder="1" applyAlignment="1">
      <alignment horizontal="center" vertical="center" wrapText="1"/>
    </xf>
    <xf numFmtId="165" fontId="19" fillId="0" borderId="18" xfId="1" applyNumberFormat="1" applyBorder="1"/>
    <xf numFmtId="165" fontId="19" fillId="0" borderId="19" xfId="1" applyNumberFormat="1" applyBorder="1"/>
    <xf numFmtId="165" fontId="19" fillId="0" borderId="14" xfId="1" applyNumberFormat="1" applyBorder="1"/>
    <xf numFmtId="165" fontId="19" fillId="0" borderId="15" xfId="1" applyNumberFormat="1" applyBorder="1"/>
    <xf numFmtId="165" fontId="19" fillId="0" borderId="21" xfId="1" applyNumberFormat="1" applyBorder="1"/>
    <xf numFmtId="165" fontId="19" fillId="0" borderId="22" xfId="1" applyNumberFormat="1" applyBorder="1"/>
    <xf numFmtId="165" fontId="19" fillId="0" borderId="23" xfId="1" applyNumberFormat="1" applyBorder="1"/>
    <xf numFmtId="165" fontId="19" fillId="0" borderId="25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2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7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2" xfId="1" applyFont="1" applyFill="1" applyBorder="1" applyAlignment="1">
      <alignment horizontal="left" wrapText="1"/>
    </xf>
    <xf numFmtId="3" fontId="25" fillId="0" borderId="22" xfId="1" applyNumberFormat="1" applyFont="1" applyBorder="1" applyAlignment="1" applyProtection="1">
      <alignment wrapText="1"/>
      <protection hidden="1"/>
    </xf>
    <xf numFmtId="1" fontId="25" fillId="0" borderId="22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7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6" xfId="1" applyNumberFormat="1" applyFont="1" applyFill="1" applyBorder="1" applyAlignment="1" applyProtection="1">
      <alignment horizontal="left" wrapText="1"/>
      <protection hidden="1"/>
    </xf>
    <xf numFmtId="165" fontId="19" fillId="0" borderId="22" xfId="1" applyNumberFormat="1" applyBorder="1" applyProtection="1">
      <protection hidden="1"/>
    </xf>
    <xf numFmtId="0" fontId="24" fillId="7" borderId="29" xfId="1" applyFont="1" applyFill="1" applyBorder="1" applyAlignment="1" applyProtection="1">
      <alignment horizontal="left" wrapText="1"/>
      <protection hidden="1"/>
    </xf>
    <xf numFmtId="3" fontId="25" fillId="0" borderId="30" xfId="1" applyNumberFormat="1" applyFont="1" applyBorder="1" applyAlignment="1" applyProtection="1">
      <alignment wrapText="1"/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1" fontId="25" fillId="0" borderId="31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33" xfId="1" applyNumberFormat="1" applyFont="1" applyBorder="1" applyAlignment="1">
      <alignment horizontal="center" vertical="center"/>
    </xf>
    <xf numFmtId="3" fontId="29" fillId="0" borderId="27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38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5" xfId="1" applyNumberFormat="1" applyFont="1" applyBorder="1" applyAlignment="1">
      <alignment horizontal="center" vertical="center"/>
    </xf>
    <xf numFmtId="3" fontId="31" fillId="0" borderId="22" xfId="1" applyNumberFormat="1" applyFont="1" applyBorder="1" applyAlignment="1">
      <alignment horizontal="center" vertical="center"/>
    </xf>
    <xf numFmtId="3" fontId="31" fillId="0" borderId="32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6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39" xfId="1" applyFont="1" applyFill="1" applyBorder="1" applyAlignment="1">
      <alignment horizontal="right"/>
    </xf>
    <xf numFmtId="166" fontId="20" fillId="7" borderId="40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35" xfId="1" applyNumberFormat="1" applyFont="1" applyBorder="1" applyAlignment="1">
      <alignment horizontal="center" vertical="center" wrapText="1"/>
    </xf>
    <xf numFmtId="0" fontId="44" fillId="5" borderId="41" xfId="3" applyFont="1" applyFill="1" applyBorder="1" applyAlignment="1">
      <alignment horizontal="left" vertical="top" wrapText="1"/>
    </xf>
    <xf numFmtId="3" fontId="44" fillId="0" borderId="41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2" xfId="1" applyNumberFormat="1" applyFont="1" applyBorder="1" applyAlignment="1">
      <alignment horizontal="center" vertical="center"/>
    </xf>
    <xf numFmtId="3" fontId="24" fillId="0" borderId="35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2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2" xfId="1" applyFont="1" applyBorder="1" applyAlignment="1" applyProtection="1">
      <alignment horizontal="left" wrapText="1"/>
      <protection hidden="1"/>
    </xf>
    <xf numFmtId="3" fontId="25" fillId="0" borderId="35" xfId="1" applyNumberFormat="1" applyFont="1" applyBorder="1" applyAlignment="1" applyProtection="1">
      <alignment wrapText="1"/>
      <protection hidden="1"/>
    </xf>
    <xf numFmtId="1" fontId="25" fillId="0" borderId="26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6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39" xfId="1" applyFont="1" applyFill="1" applyBorder="1" applyAlignment="1" applyProtection="1">
      <alignment horizontal="right"/>
      <protection hidden="1"/>
    </xf>
    <xf numFmtId="166" fontId="20" fillId="7" borderId="40" xfId="1" applyNumberFormat="1" applyFont="1" applyFill="1" applyBorder="1" applyAlignment="1" applyProtection="1">
      <alignment horizontal="right"/>
      <protection locked="0" hidden="1"/>
    </xf>
    <xf numFmtId="3" fontId="25" fillId="0" borderId="42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7" fillId="4" borderId="8" xfId="0" applyFont="1" applyFill="1" applyBorder="1" applyAlignment="1">
      <alignment horizontal="left" vertical="top" wrapText="1"/>
    </xf>
    <xf numFmtId="0" fontId="17" fillId="4" borderId="9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15" fillId="4" borderId="6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/>
    </xf>
    <xf numFmtId="0" fontId="15" fillId="4" borderId="5" xfId="0" applyFont="1" applyFill="1" applyBorder="1" applyAlignment="1">
      <alignment horizontal="left" vertical="top"/>
    </xf>
    <xf numFmtId="0" fontId="15" fillId="4" borderId="6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 wrapText="1"/>
    </xf>
    <xf numFmtId="3" fontId="29" fillId="0" borderId="32" xfId="1" applyNumberFormat="1" applyFont="1" applyBorder="1" applyAlignment="1">
      <alignment horizontal="center" vertical="center" wrapText="1"/>
    </xf>
    <xf numFmtId="3" fontId="29" fillId="0" borderId="26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2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2" xfId="1" applyNumberFormat="1" applyFont="1" applyBorder="1" applyAlignment="1">
      <alignment horizontal="center" vertical="center"/>
    </xf>
    <xf numFmtId="3" fontId="29" fillId="0" borderId="22" xfId="1" applyNumberFormat="1" applyFont="1" applyBorder="1" applyAlignment="1">
      <alignment horizontal="center" vertical="center"/>
    </xf>
    <xf numFmtId="3" fontId="29" fillId="0" borderId="26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5" xfId="1" applyFont="1" applyBorder="1" applyAlignment="1" applyProtection="1">
      <alignment horizontal="center" wrapText="1"/>
      <protection hidden="1"/>
    </xf>
    <xf numFmtId="0" fontId="23" fillId="0" borderId="28" xfId="1" applyFont="1" applyBorder="1" applyAlignment="1" applyProtection="1">
      <alignment horizontal="left" wrapText="1"/>
      <protection hidden="1"/>
    </xf>
    <xf numFmtId="0" fontId="23" fillId="0" borderId="22" xfId="1" applyFont="1" applyBorder="1" applyAlignment="1">
      <alignment horizontal="center" wrapText="1"/>
    </xf>
    <xf numFmtId="165" fontId="21" fillId="7" borderId="17" xfId="1" applyNumberFormat="1" applyFont="1" applyFill="1" applyBorder="1" applyAlignment="1">
      <alignment horizontal="left" wrapText="1"/>
    </xf>
    <xf numFmtId="165" fontId="21" fillId="7" borderId="20" xfId="1" applyNumberFormat="1" applyFont="1" applyFill="1" applyBorder="1" applyAlignment="1">
      <alignment horizontal="left" wrapText="1"/>
    </xf>
    <xf numFmtId="165" fontId="21" fillId="11" borderId="20" xfId="1" applyNumberFormat="1" applyFont="1" applyFill="1" applyBorder="1" applyAlignment="1">
      <alignment horizontal="left" wrapText="1"/>
    </xf>
    <xf numFmtId="165" fontId="21" fillId="7" borderId="26" xfId="2" applyNumberFormat="1" applyFont="1" applyFill="1" applyBorder="1" applyAlignment="1">
      <alignment horizontal="left" wrapText="1"/>
    </xf>
    <xf numFmtId="165" fontId="21" fillId="7" borderId="24" xfId="1" applyNumberFormat="1" applyFont="1" applyFill="1" applyBorder="1" applyAlignment="1">
      <alignment horizontal="left" wrapText="1"/>
    </xf>
    <xf numFmtId="165" fontId="21" fillId="7" borderId="22" xfId="2" applyNumberFormat="1" applyFont="1" applyFill="1" applyBorder="1" applyAlignment="1">
      <alignment horizontal="left" wrapText="1"/>
    </xf>
  </cellXfs>
  <cellStyles count="4">
    <cellStyle name="Excel Built-in Normal" xfId="2" xr:uid="{5AD6C36A-E3F5-44B3-B1A1-BED1ADB98245}"/>
    <cellStyle name="Normal" xfId="0" builtinId="0"/>
    <cellStyle name="Normal 2" xfId="1" xr:uid="{2400B29B-FB3E-4719-BAE2-6AB9E8C2C771}"/>
    <cellStyle name="Normal 3" xfId="3" xr:uid="{7BFA204C-E199-42C1-8DC4-B149FC901F9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F5-4CDA-B694-CC294412486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F5-4CDA-B694-CC294412486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27900</c:v>
                </c:pt>
                <c:pt idx="1">
                  <c:v>141940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F5-4CDA-B694-CC2944124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2D-44B0-92F1-8C2741DE9C1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2D-44B0-92F1-8C2741DE9C1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A2D-44B0-92F1-8C2741DE9C1A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101</c:v>
                </c:pt>
                <c:pt idx="1">
                  <c:v>3045</c:v>
                </c:pt>
                <c:pt idx="2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2D-44B0-92F1-8C2741DE9C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0E-4D3E-AC4E-C03D6BEC87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0E-4D3E-AC4E-C03D6BEC877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0E-4D3E-AC4E-C03D6BEC877A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0E-4D3E-AC4E-C03D6BEC877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7</c:v>
                </c:pt>
                <c:pt idx="1">
                  <c:v>44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0E-4D3E-AC4E-C03D6BEC8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5FB-4BC6-B0C6-A92EDB1289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5FB-4BC6-B0C6-A92EDB1289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96</c:v>
                </c:pt>
                <c:pt idx="1">
                  <c:v>1145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FB-4BC6-B0C6-A92EDB128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C8A-4F8E-97D0-6FAD5B1907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C8A-4F8E-97D0-6FAD5B190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55099</c:v>
                </c:pt>
                <c:pt idx="1">
                  <c:v>38309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8A-4F8E-97D0-6FAD5B190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1888</c:v>
              </c:pt>
              <c:pt idx="1">
                <c:v>24576</c:v>
              </c:pt>
              <c:pt idx="2">
                <c:v>372</c:v>
              </c:pt>
              <c:pt idx="3">
                <c:v>36</c:v>
              </c:pt>
              <c:pt idx="4">
                <c:v>1028</c:v>
              </c:pt>
            </c:numLit>
          </c:val>
          <c:extLst>
            <c:ext xmlns:c16="http://schemas.microsoft.com/office/drawing/2014/chart" uri="{C3380CC4-5D6E-409C-BE32-E72D297353CC}">
              <c16:uniqueId val="{00000000-D196-4EAE-B2BD-5FC255C370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20694</c:v>
              </c:pt>
              <c:pt idx="1">
                <c:v>15732</c:v>
              </c:pt>
              <c:pt idx="2">
                <c:v>1435</c:v>
              </c:pt>
              <c:pt idx="3">
                <c:v>325</c:v>
              </c:pt>
              <c:pt idx="4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C8A9-4790-9804-1C95166DB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1427</c:v>
              </c:pt>
              <c:pt idx="2">
                <c:v>65</c:v>
              </c:pt>
              <c:pt idx="3">
                <c:v>43</c:v>
              </c:pt>
              <c:pt idx="4">
                <c:v>254</c:v>
              </c:pt>
              <c:pt idx="5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E82F-4368-B8FD-939C4C4FCE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513</c:v>
              </c:pt>
              <c:pt idx="1">
                <c:v>972</c:v>
              </c:pt>
              <c:pt idx="2">
                <c:v>430</c:v>
              </c:pt>
            </c:numLit>
          </c:val>
          <c:extLst>
            <c:ext xmlns:c16="http://schemas.microsoft.com/office/drawing/2014/chart" uri="{C3380CC4-5D6E-409C-BE32-E72D297353CC}">
              <c16:uniqueId val="{00000000-8068-4934-8101-36D06A855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5692</c:v>
              </c:pt>
              <c:pt idx="1">
                <c:v>506</c:v>
              </c:pt>
              <c:pt idx="2">
                <c:v>2697</c:v>
              </c:pt>
              <c:pt idx="3">
                <c:v>166</c:v>
              </c:pt>
              <c:pt idx="4">
                <c:v>14</c:v>
              </c:pt>
              <c:pt idx="5">
                <c:v>15</c:v>
              </c:pt>
              <c:pt idx="6">
                <c:v>595</c:v>
              </c:pt>
              <c:pt idx="7">
                <c:v>4386</c:v>
              </c:pt>
              <c:pt idx="8">
                <c:v>136</c:v>
              </c:pt>
              <c:pt idx="9">
                <c:v>331</c:v>
              </c:pt>
            </c:numLit>
          </c:val>
          <c:extLst>
            <c:ext xmlns:c16="http://schemas.microsoft.com/office/drawing/2014/chart" uri="{C3380CC4-5D6E-409C-BE32-E72D297353CC}">
              <c16:uniqueId val="{00000000-A1E7-43CE-B80C-04510BF8C8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550843013371802"/>
          <c:y val="6.5851536483121462E-2"/>
          <c:w val="0.25985385335005851"/>
          <c:h val="0.934148463516878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contencioso</c:v>
                </c:pt>
                <c:pt idx="3">
                  <c:v>Separación mutuo acuerdo</c:v>
                </c:pt>
                <c:pt idx="4">
                  <c:v>Adopción</c:v>
                </c:pt>
                <c:pt idx="5">
                  <c:v>Autorización judicial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58</c:v>
              </c:pt>
              <c:pt idx="1">
                <c:v>82</c:v>
              </c:pt>
              <c:pt idx="2">
                <c:v>41</c:v>
              </c:pt>
              <c:pt idx="3">
                <c:v>60</c:v>
              </c:pt>
              <c:pt idx="4">
                <c:v>87</c:v>
              </c:pt>
              <c:pt idx="5">
                <c:v>198</c:v>
              </c:pt>
              <c:pt idx="6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A714-440E-BF70-D0E56AC78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10-4D9D-BF8E-0624A84623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10-4D9D-BF8E-0624A846235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310-4D9D-BF8E-0624A84623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3840</c:v>
                </c:pt>
                <c:pt idx="1">
                  <c:v>3639</c:v>
                </c:pt>
                <c:pt idx="2">
                  <c:v>20694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310-4D9D-BF8E-0624A8462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Leyes especiales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70667</c:v>
              </c:pt>
              <c:pt idx="1">
                <c:v>13390</c:v>
              </c:pt>
              <c:pt idx="2">
                <c:v>4489</c:v>
              </c:pt>
              <c:pt idx="3">
                <c:v>3664</c:v>
              </c:pt>
              <c:pt idx="4">
                <c:v>699</c:v>
              </c:pt>
              <c:pt idx="5">
                <c:v>176</c:v>
              </c:pt>
              <c:pt idx="6">
                <c:v>1023</c:v>
              </c:pt>
              <c:pt idx="7">
                <c:v>38135</c:v>
              </c:pt>
              <c:pt idx="8">
                <c:v>150</c:v>
              </c:pt>
              <c:pt idx="9">
                <c:v>215</c:v>
              </c:pt>
              <c:pt idx="10">
                <c:v>3973</c:v>
              </c:pt>
              <c:pt idx="11">
                <c:v>5990</c:v>
              </c:pt>
              <c:pt idx="12">
                <c:v>2275</c:v>
              </c:pt>
              <c:pt idx="13">
                <c:v>238</c:v>
              </c:pt>
              <c:pt idx="14">
                <c:v>3756</c:v>
              </c:pt>
              <c:pt idx="15">
                <c:v>2437</c:v>
              </c:pt>
              <c:pt idx="16">
                <c:v>599</c:v>
              </c:pt>
              <c:pt idx="17">
                <c:v>26325</c:v>
              </c:pt>
              <c:pt idx="18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0-B3B2-4BBB-AB5F-A6CFF328F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0"/>
          <c:w val="0.31433257532523212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1172</c:v>
              </c:pt>
              <c:pt idx="1">
                <c:v>7818</c:v>
              </c:pt>
              <c:pt idx="2">
                <c:v>2047</c:v>
              </c:pt>
              <c:pt idx="3">
                <c:v>231</c:v>
              </c:pt>
              <c:pt idx="4">
                <c:v>127</c:v>
              </c:pt>
              <c:pt idx="5">
                <c:v>68</c:v>
              </c:pt>
              <c:pt idx="6">
                <c:v>6629</c:v>
              </c:pt>
              <c:pt idx="7">
                <c:v>495</c:v>
              </c:pt>
              <c:pt idx="8">
                <c:v>12305</c:v>
              </c:pt>
              <c:pt idx="9">
                <c:v>82</c:v>
              </c:pt>
              <c:pt idx="10">
                <c:v>2271</c:v>
              </c:pt>
              <c:pt idx="11">
                <c:v>460</c:v>
              </c:pt>
              <c:pt idx="1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6DF8-44FF-A8F9-240E4C69B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8904464885421561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Constitución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712</c:v>
              </c:pt>
              <c:pt idx="1">
                <c:v>2623</c:v>
              </c:pt>
              <c:pt idx="2">
                <c:v>846</c:v>
              </c:pt>
              <c:pt idx="3">
                <c:v>33</c:v>
              </c:pt>
              <c:pt idx="4">
                <c:v>12</c:v>
              </c:pt>
              <c:pt idx="5">
                <c:v>20</c:v>
              </c:pt>
              <c:pt idx="6">
                <c:v>5170</c:v>
              </c:pt>
              <c:pt idx="7">
                <c:v>11</c:v>
              </c:pt>
              <c:pt idx="8">
                <c:v>1282</c:v>
              </c:pt>
              <c:pt idx="9">
                <c:v>10249</c:v>
              </c:pt>
              <c:pt idx="10">
                <c:v>89</c:v>
              </c:pt>
              <c:pt idx="11">
                <c:v>1298</c:v>
              </c:pt>
              <c:pt idx="12">
                <c:v>27</c:v>
              </c:pt>
              <c:pt idx="13">
                <c:v>583</c:v>
              </c:pt>
              <c:pt idx="1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BD5D-43B4-BDA5-75B2133AE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3016</c:v>
              </c:pt>
              <c:pt idx="1">
                <c:v>2127</c:v>
              </c:pt>
              <c:pt idx="2">
                <c:v>1081</c:v>
              </c:pt>
              <c:pt idx="3">
                <c:v>413</c:v>
              </c:pt>
              <c:pt idx="4">
                <c:v>74</c:v>
              </c:pt>
              <c:pt idx="5">
                <c:v>288</c:v>
              </c:pt>
              <c:pt idx="6">
                <c:v>6518</c:v>
              </c:pt>
              <c:pt idx="7">
                <c:v>1048</c:v>
              </c:pt>
              <c:pt idx="8">
                <c:v>2853</c:v>
              </c:pt>
              <c:pt idx="9">
                <c:v>838</c:v>
              </c:pt>
              <c:pt idx="10">
                <c:v>1246</c:v>
              </c:pt>
              <c:pt idx="11">
                <c:v>1067</c:v>
              </c:pt>
              <c:pt idx="12">
                <c:v>54</c:v>
              </c:pt>
              <c:pt idx="13">
                <c:v>170</c:v>
              </c:pt>
            </c:numLit>
          </c:val>
          <c:extLst>
            <c:ext xmlns:c16="http://schemas.microsoft.com/office/drawing/2014/chart" uri="{C3380CC4-5D6E-409C-BE32-E72D297353CC}">
              <c16:uniqueId val="{00000000-17E2-4F38-9BC2-63231F1D8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0438934900634"/>
          <c:y val="0"/>
          <c:w val="0.2653642471247160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3218</c:v>
              </c:pt>
              <c:pt idx="1">
                <c:v>208</c:v>
              </c:pt>
              <c:pt idx="2">
                <c:v>695</c:v>
              </c:pt>
              <c:pt idx="3">
                <c:v>621</c:v>
              </c:pt>
              <c:pt idx="4">
                <c:v>64</c:v>
              </c:pt>
              <c:pt idx="5">
                <c:v>287</c:v>
              </c:pt>
              <c:pt idx="6">
                <c:v>8970</c:v>
              </c:pt>
              <c:pt idx="7">
                <c:v>1323</c:v>
              </c:pt>
              <c:pt idx="8">
                <c:v>3193</c:v>
              </c:pt>
              <c:pt idx="9">
                <c:v>970</c:v>
              </c:pt>
              <c:pt idx="10">
                <c:v>1208</c:v>
              </c:pt>
              <c:pt idx="11">
                <c:v>1036</c:v>
              </c:pt>
              <c:pt idx="12">
                <c:v>174</c:v>
              </c:pt>
            </c:numLit>
          </c:val>
          <c:extLst>
            <c:ext xmlns:c16="http://schemas.microsoft.com/office/drawing/2014/chart" uri="{C3380CC4-5D6E-409C-BE32-E72D297353CC}">
              <c16:uniqueId val="{00000000-1F7C-41AC-B514-429967A7F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Aux!$K$2:$K$17</c:f>
              <c:strCache>
                <c:ptCount val="1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89</c:v>
              </c:pt>
              <c:pt idx="1">
                <c:v>24</c:v>
              </c:pt>
              <c:pt idx="2">
                <c:v>46</c:v>
              </c:pt>
              <c:pt idx="3">
                <c:v>1</c:v>
              </c:pt>
              <c:pt idx="4">
                <c:v>403</c:v>
              </c:pt>
              <c:pt idx="5">
                <c:v>6</c:v>
              </c:pt>
              <c:pt idx="6">
                <c:v>1</c:v>
              </c:pt>
              <c:pt idx="7">
                <c:v>17</c:v>
              </c:pt>
              <c:pt idx="8">
                <c:v>2</c:v>
              </c:pt>
              <c:pt idx="9">
                <c:v>3</c:v>
              </c:pt>
              <c:pt idx="10">
                <c:v>11</c:v>
              </c:pt>
              <c:pt idx="11">
                <c:v>2</c:v>
              </c:pt>
              <c:pt idx="12">
                <c:v>1</c:v>
              </c:pt>
              <c:pt idx="13">
                <c:v>1</c:v>
              </c:pt>
              <c:pt idx="14">
                <c:v>4</c:v>
              </c:pt>
              <c:pt idx="1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D98-47BC-B5FA-5054FA0CFC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0"/>
          <c:w val="0.31433257532523212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Aux!$L$2:$L$13</c:f>
              <c:strCache>
                <c:ptCount val="12"/>
                <c:pt idx="0">
                  <c:v>Vida / integridad</c:v>
                </c:pt>
                <c:pt idx="1">
                  <c:v>Aborto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Integridad moral</c:v>
                </c:pt>
                <c:pt idx="5">
                  <c:v>Libertad sexual</c:v>
                </c:pt>
                <c:pt idx="6">
                  <c:v>Intimidad / propia imagen / inviolabilidad domicilio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Administración Pública</c:v>
                </c:pt>
                <c:pt idx="11">
                  <c:v>Orden público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95</c:v>
              </c:pt>
              <c:pt idx="1">
                <c:v>1</c:v>
              </c:pt>
              <c:pt idx="2">
                <c:v>27</c:v>
              </c:pt>
              <c:pt idx="3">
                <c:v>10</c:v>
              </c:pt>
              <c:pt idx="4">
                <c:v>1</c:v>
              </c:pt>
              <c:pt idx="5">
                <c:v>234</c:v>
              </c:pt>
              <c:pt idx="6">
                <c:v>2</c:v>
              </c:pt>
              <c:pt idx="7">
                <c:v>16</c:v>
              </c:pt>
              <c:pt idx="8">
                <c:v>3</c:v>
              </c:pt>
              <c:pt idx="9">
                <c:v>1</c:v>
              </c:pt>
              <c:pt idx="10">
                <c:v>1</c:v>
              </c:pt>
              <c:pt idx="1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084-43DE-99C3-AA365328A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010438934900634"/>
          <c:y val="2.6742957690961439E-2"/>
          <c:w val="0.26536424712471607"/>
          <c:h val="0.9732570423090385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Falsedades</c:v>
                </c:pt>
                <c:pt idx="7">
                  <c:v>Administración Pública</c:v>
                </c:pt>
                <c:pt idx="8">
                  <c:v>Administración Justicia</c:v>
                </c:pt>
                <c:pt idx="9">
                  <c:v>Orden público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40</c:v>
              </c:pt>
              <c:pt idx="1">
                <c:v>10</c:v>
              </c:pt>
              <c:pt idx="2">
                <c:v>8</c:v>
              </c:pt>
              <c:pt idx="3">
                <c:v>1</c:v>
              </c:pt>
              <c:pt idx="4">
                <c:v>36</c:v>
              </c:pt>
              <c:pt idx="5">
                <c:v>15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C31-438B-8B91-967546D3D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0114177603344"/>
          <c:y val="0"/>
          <c:w val="0.2705738921787758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Administración Justicia</c:v>
                </c:pt>
                <c:pt idx="10">
                  <c:v>Constitución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</c:v>
              </c:pt>
              <c:pt idx="1">
                <c:v>13</c:v>
              </c:pt>
              <c:pt idx="2">
                <c:v>1</c:v>
              </c:pt>
              <c:pt idx="3">
                <c:v>6</c:v>
              </c:pt>
              <c:pt idx="4">
                <c:v>1</c:v>
              </c:pt>
              <c:pt idx="5">
                <c:v>24</c:v>
              </c:pt>
              <c:pt idx="6">
                <c:v>1</c:v>
              </c:pt>
              <c:pt idx="7">
                <c:v>5</c:v>
              </c:pt>
              <c:pt idx="8">
                <c:v>31</c:v>
              </c:pt>
              <c:pt idx="9">
                <c:v>3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154-4F58-B2BF-AE08DBED4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85078064464065"/>
          <c:y val="0"/>
          <c:w val="0.31433257532523212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Aux!$F$2:$F$15</c:f>
              <c:strCache>
                <c:ptCount val="14"/>
                <c:pt idx="0">
                  <c:v>Violencia doméstica/género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Ordenación territorio</c:v>
                </c:pt>
                <c:pt idx="6">
                  <c:v>Medio ambiente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Delitos electorales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27</c:v>
              </c:pt>
              <c:pt idx="1">
                <c:v>25</c:v>
              </c:pt>
              <c:pt idx="2">
                <c:v>42</c:v>
              </c:pt>
              <c:pt idx="3">
                <c:v>46</c:v>
              </c:pt>
              <c:pt idx="4">
                <c:v>44</c:v>
              </c:pt>
              <c:pt idx="5">
                <c:v>31</c:v>
              </c:pt>
              <c:pt idx="6">
                <c:v>85</c:v>
              </c:pt>
              <c:pt idx="7">
                <c:v>20</c:v>
              </c:pt>
              <c:pt idx="8">
                <c:v>169</c:v>
              </c:pt>
              <c:pt idx="9">
                <c:v>25</c:v>
              </c:pt>
              <c:pt idx="10">
                <c:v>15</c:v>
              </c:pt>
              <c:pt idx="11">
                <c:v>12</c:v>
              </c:pt>
              <c:pt idx="12">
                <c:v>1046</c:v>
              </c:pt>
              <c:pt idx="13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2A18-44F7-8E0F-2E0B1DBE83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40969372780513"/>
          <c:y val="6.0787906117261974E-2"/>
          <c:w val="0.32109190498311879"/>
          <c:h val="0.93921202072066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08E-42BA-8710-0967798196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08E-42BA-8710-0967798196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10535</c:v>
                </c:pt>
                <c:pt idx="1">
                  <c:v>10159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8E-42BA-8710-096779819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Aux!$E$2:$E$21</c:f>
              <c:strCache>
                <c:ptCount val="2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Omisión deber socorro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Ordenación territorio / patrimonio histórico / medio ambiente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Leyes especiales</c:v>
                </c:pt>
                <c:pt idx="18">
                  <c:v>S / E</c:v>
                </c:pt>
                <c:pt idx="19">
                  <c:v>De la trata de seres humanos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421</c:v>
              </c:pt>
              <c:pt idx="1">
                <c:v>109</c:v>
              </c:pt>
              <c:pt idx="2">
                <c:v>204</c:v>
              </c:pt>
              <c:pt idx="3">
                <c:v>182</c:v>
              </c:pt>
              <c:pt idx="4">
                <c:v>1</c:v>
              </c:pt>
              <c:pt idx="5">
                <c:v>12</c:v>
              </c:pt>
              <c:pt idx="6">
                <c:v>1</c:v>
              </c:pt>
              <c:pt idx="7">
                <c:v>6</c:v>
              </c:pt>
              <c:pt idx="8">
                <c:v>1252</c:v>
              </c:pt>
              <c:pt idx="9">
                <c:v>2</c:v>
              </c:pt>
              <c:pt idx="10">
                <c:v>7</c:v>
              </c:pt>
              <c:pt idx="11">
                <c:v>228</c:v>
              </c:pt>
              <c:pt idx="12">
                <c:v>5</c:v>
              </c:pt>
              <c:pt idx="13">
                <c:v>17</c:v>
              </c:pt>
              <c:pt idx="14">
                <c:v>3</c:v>
              </c:pt>
              <c:pt idx="15">
                <c:v>195</c:v>
              </c:pt>
              <c:pt idx="16">
                <c:v>116</c:v>
              </c:pt>
              <c:pt idx="17">
                <c:v>3</c:v>
              </c:pt>
              <c:pt idx="18">
                <c:v>2</c:v>
              </c:pt>
              <c:pt idx="1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8D-4125-8167-55BFB8076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097265766982783"/>
          <c:y val="0"/>
          <c:w val="0.31421618459134226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5270</c:v>
              </c:pt>
              <c:pt idx="1">
                <c:v>2566</c:v>
              </c:pt>
              <c:pt idx="2">
                <c:v>920</c:v>
              </c:pt>
              <c:pt idx="3">
                <c:v>457</c:v>
              </c:pt>
              <c:pt idx="4">
                <c:v>90</c:v>
              </c:pt>
              <c:pt idx="5">
                <c:v>286</c:v>
              </c:pt>
              <c:pt idx="6">
                <c:v>9421</c:v>
              </c:pt>
              <c:pt idx="7">
                <c:v>1667</c:v>
              </c:pt>
              <c:pt idx="8">
                <c:v>10556</c:v>
              </c:pt>
              <c:pt idx="9">
                <c:v>410</c:v>
              </c:pt>
              <c:pt idx="10">
                <c:v>2503</c:v>
              </c:pt>
              <c:pt idx="11">
                <c:v>985</c:v>
              </c:pt>
              <c:pt idx="12">
                <c:v>248</c:v>
              </c:pt>
            </c:numLit>
          </c:val>
          <c:extLst>
            <c:ext xmlns:c16="http://schemas.microsoft.com/office/drawing/2014/chart" uri="{C3380CC4-5D6E-409C-BE32-E72D297353CC}">
              <c16:uniqueId val="{00000000-67E3-4178-8C87-98ACF4070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2786209593244172E-2"/>
          <c:w val="0.27057389217877587"/>
          <c:h val="0.9372137904067557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496-4157-BCDB-6A67EDADA8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496-4157-BCDB-6A67EDADA84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496-4157-BCDB-6A67EDADA84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496-4157-BCDB-6A67EDADA84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96-4157-BCDB-6A67EDADA8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299</c:v>
                </c:pt>
                <c:pt idx="1">
                  <c:v>174</c:v>
                </c:pt>
                <c:pt idx="2">
                  <c:v>6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496-4157-BCDB-6A67EDADA8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E5-4F4C-929F-1818A3D9D21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E5-4F4C-929F-1818A3D9D21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E5-4F4C-929F-1818A3D9D21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5E5-4F4C-929F-1818A3D9D21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5E5-4F4C-929F-1818A3D9D21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E5-4F4C-929F-1818A3D9D21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5E5-4F4C-929F-1818A3D9D216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5E5-4F4C-929F-1818A3D9D21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5E5-4F4C-929F-1818A3D9D2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79</c:v>
                </c:pt>
                <c:pt idx="1">
                  <c:v>0</c:v>
                </c:pt>
                <c:pt idx="2">
                  <c:v>90</c:v>
                </c:pt>
                <c:pt idx="3">
                  <c:v>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5E5-4F4C-929F-1818A3D9D2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7457</c:v>
              </c:pt>
              <c:pt idx="1">
                <c:v>1066</c:v>
              </c:pt>
              <c:pt idx="2">
                <c:v>1566</c:v>
              </c:pt>
              <c:pt idx="3">
                <c:v>2230</c:v>
              </c:pt>
              <c:pt idx="4">
                <c:v>659</c:v>
              </c:pt>
            </c:numLit>
          </c:val>
          <c:extLst>
            <c:ext xmlns:c16="http://schemas.microsoft.com/office/drawing/2014/chart" uri="{C3380CC4-5D6E-409C-BE32-E72D297353CC}">
              <c16:uniqueId val="{00000000-AAE5-482B-A7B3-F6AEF158E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3129</c:v>
              </c:pt>
              <c:pt idx="1">
                <c:v>652</c:v>
              </c:pt>
              <c:pt idx="2">
                <c:v>106</c:v>
              </c:pt>
              <c:pt idx="3">
                <c:v>1834</c:v>
              </c:pt>
              <c:pt idx="4">
                <c:v>1547</c:v>
              </c:pt>
            </c:numLit>
          </c:val>
          <c:extLst>
            <c:ext xmlns:c16="http://schemas.microsoft.com/office/drawing/2014/chart" uri="{C3380CC4-5D6E-409C-BE32-E72D297353CC}">
              <c16:uniqueId val="{00000000-F7D7-4633-BC7F-CF04C5186A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199</c:v>
              </c:pt>
              <c:pt idx="1">
                <c:v>128</c:v>
              </c:pt>
              <c:pt idx="2">
                <c:v>1256</c:v>
              </c:pt>
            </c:numLit>
          </c:val>
          <c:extLst>
            <c:ext xmlns:c16="http://schemas.microsoft.com/office/drawing/2014/chart" uri="{C3380CC4-5D6E-409C-BE32-E72D297353CC}">
              <c16:uniqueId val="{00000000-98D1-485A-85CF-5D6C5F92C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6A47-4736-824E-68D77933D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994</c:v>
              </c:pt>
              <c:pt idx="1">
                <c:v>482</c:v>
              </c:pt>
              <c:pt idx="2">
                <c:v>8</c:v>
              </c:pt>
              <c:pt idx="3">
                <c:v>1408</c:v>
              </c:pt>
              <c:pt idx="4">
                <c:v>70</c:v>
              </c:pt>
              <c:pt idx="5">
                <c:v>3</c:v>
              </c:pt>
              <c:pt idx="6">
                <c:v>7</c:v>
              </c:pt>
              <c:pt idx="7">
                <c:v>87</c:v>
              </c:pt>
              <c:pt idx="8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11BD-479C-BA2C-6849FD5C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7</c:v>
              </c:pt>
              <c:pt idx="1">
                <c:v>585</c:v>
              </c:pt>
              <c:pt idx="2">
                <c:v>114</c:v>
              </c:pt>
              <c:pt idx="3">
                <c:v>20</c:v>
              </c:pt>
              <c:pt idx="4">
                <c:v>191</c:v>
              </c:pt>
              <c:pt idx="5">
                <c:v>570</c:v>
              </c:pt>
              <c:pt idx="6">
                <c:v>301</c:v>
              </c:pt>
              <c:pt idx="7">
                <c:v>112</c:v>
              </c:pt>
              <c:pt idx="8">
                <c:v>45</c:v>
              </c:pt>
              <c:pt idx="9">
                <c:v>4</c:v>
              </c:pt>
              <c:pt idx="10">
                <c:v>25</c:v>
              </c:pt>
              <c:pt idx="11">
                <c:v>104</c:v>
              </c:pt>
              <c:pt idx="12">
                <c:v>136</c:v>
              </c:pt>
              <c:pt idx="13">
                <c:v>24</c:v>
              </c:pt>
              <c:pt idx="14">
                <c:v>718</c:v>
              </c:pt>
              <c:pt idx="15">
                <c:v>191</c:v>
              </c:pt>
              <c:pt idx="1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AED5-4914-AE87-B434290D4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46-43BF-933D-386C15E81C2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46-43BF-933D-386C15E81C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15815</c:v>
                </c:pt>
                <c:pt idx="1">
                  <c:v>3102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46-43BF-933D-386C15E81C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Aux!$BE$2:$BE$6</c:f>
              <c:strCache>
                <c:ptCount val="5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852</c:v>
              </c:pt>
              <c:pt idx="1">
                <c:v>13</c:v>
              </c:pt>
              <c:pt idx="2">
                <c:v>4227</c:v>
              </c:pt>
              <c:pt idx="3">
                <c:v>382</c:v>
              </c:pt>
              <c:pt idx="4">
                <c:v>122</c:v>
              </c:pt>
            </c:numLit>
          </c:val>
          <c:extLst>
            <c:ext xmlns:c16="http://schemas.microsoft.com/office/drawing/2014/chart" uri="{C3380CC4-5D6E-409C-BE32-E72D297353CC}">
              <c16:uniqueId val="{00000000-F262-47CF-93B7-C48DBA982E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0F-4603-8728-9BD00BD8CB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0F-4603-8728-9BD00BD8C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207</c:v>
                </c:pt>
                <c:pt idx="1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F-4603-8728-9BD00BD8C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C49-4C35-A0C8-55744FA18A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C49-4C35-A0C8-55744FA18A4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C49-4C35-A0C8-55744FA18A4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C49-4C35-A0C8-55744FA18A4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49-4C35-A0C8-55744FA18A4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49-4C35-A0C8-55744FA18A4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49-4C35-A0C8-55744FA18A4D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733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C49-4C35-A0C8-55744FA18A4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15933630490702377"/>
          <c:y val="0.65583164132785288"/>
          <c:w val="0.68132739018595245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2534</c:v>
              </c:pt>
              <c:pt idx="1">
                <c:v>350</c:v>
              </c:pt>
              <c:pt idx="2">
                <c:v>17</c:v>
              </c:pt>
              <c:pt idx="3">
                <c:v>74</c:v>
              </c:pt>
              <c:pt idx="4">
                <c:v>8</c:v>
              </c:pt>
              <c:pt idx="5">
                <c:v>2</c:v>
              </c:pt>
              <c:pt idx="6">
                <c:v>499</c:v>
              </c:pt>
            </c:numLit>
          </c:val>
          <c:extLst>
            <c:ext xmlns:c16="http://schemas.microsoft.com/office/drawing/2014/chart" uri="{C3380CC4-5D6E-409C-BE32-E72D297353CC}">
              <c16:uniqueId val="{00000000-3EC8-4212-BC8F-3441F54B4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363</c:v>
              </c:pt>
              <c:pt idx="1">
                <c:v>59</c:v>
              </c:pt>
              <c:pt idx="2">
                <c:v>5</c:v>
              </c:pt>
              <c:pt idx="3">
                <c:v>2</c:v>
              </c:pt>
              <c:pt idx="4">
                <c:v>1</c:v>
              </c:pt>
              <c:pt idx="5">
                <c:v>150</c:v>
              </c:pt>
            </c:numLit>
          </c:val>
          <c:extLst>
            <c:ext xmlns:c16="http://schemas.microsoft.com/office/drawing/2014/chart" uri="{C3380CC4-5D6E-409C-BE32-E72D297353CC}">
              <c16:uniqueId val="{00000000-7616-490B-8083-25E077110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345</c:v>
              </c:pt>
              <c:pt idx="1">
                <c:v>100</c:v>
              </c:pt>
              <c:pt idx="2">
                <c:v>1339</c:v>
              </c:pt>
              <c:pt idx="3">
                <c:v>1371</c:v>
              </c:pt>
              <c:pt idx="4">
                <c:v>58</c:v>
              </c:pt>
              <c:pt idx="5">
                <c:v>98</c:v>
              </c:pt>
              <c:pt idx="6">
                <c:v>3</c:v>
              </c:pt>
              <c:pt idx="7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C757-4828-B81C-BA750E264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D508-44A7-9CA3-0BBC26FFD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03-41C4-8985-B0C2529A54B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03-41C4-8985-B0C2529A54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228</c:v>
                </c:pt>
                <c:pt idx="1">
                  <c:v>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03-41C4-8985-B0C2529A54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C3-47C1-96A3-6F9C13B6A75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C3-47C1-96A3-6F9C13B6A75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2C3-47C1-96A3-6F9C13B6A75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2C3-47C1-96A3-6F9C13B6A75D}"/>
              </c:ext>
            </c:extLst>
          </c:dPt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1908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C3-47C1-96A3-6F9C13B6A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29631078401196881"/>
          <c:y val="0.66107273147460333"/>
          <c:w val="0.44696279615221279"/>
          <c:h val="8.2113851334620902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15812</c:v>
              </c:pt>
              <c:pt idx="1">
                <c:v>3853</c:v>
              </c:pt>
              <c:pt idx="2">
                <c:v>68</c:v>
              </c:pt>
              <c:pt idx="3">
                <c:v>695</c:v>
              </c:pt>
              <c:pt idx="4">
                <c:v>178</c:v>
              </c:pt>
              <c:pt idx="5">
                <c:v>60</c:v>
              </c:pt>
              <c:pt idx="6">
                <c:v>3027</c:v>
              </c:pt>
            </c:numLit>
          </c:val>
          <c:extLst>
            <c:ext xmlns:c16="http://schemas.microsoft.com/office/drawing/2014/chart" uri="{C3380CC4-5D6E-409C-BE32-E72D297353CC}">
              <c16:uniqueId val="{00000000-B49E-469C-910B-F820FC0C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3A2-45F6-A0DE-24E4BD43E4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3A2-45F6-A0DE-24E4BD43E4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10468</c:v>
                </c:pt>
                <c:pt idx="1">
                  <c:v>3455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A2-45F6-A0DE-24E4BD43E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4288</c:v>
              </c:pt>
              <c:pt idx="1">
                <c:v>1699</c:v>
              </c:pt>
              <c:pt idx="2">
                <c:v>6</c:v>
              </c:pt>
              <c:pt idx="3">
                <c:v>30</c:v>
              </c:pt>
              <c:pt idx="4">
                <c:v>28</c:v>
              </c:pt>
              <c:pt idx="5">
                <c:v>19</c:v>
              </c:pt>
              <c:pt idx="6">
                <c:v>1573</c:v>
              </c:pt>
            </c:numLit>
          </c:val>
          <c:extLst>
            <c:ext xmlns:c16="http://schemas.microsoft.com/office/drawing/2014/chart" uri="{C3380CC4-5D6E-409C-BE32-E72D297353CC}">
              <c16:uniqueId val="{00000000-EE46-4776-8974-85EF35BC2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23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B1F-4CC6-81F0-40462E8B01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83</c:v>
              </c:pt>
              <c:pt idx="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5C1C-402E-9B81-6C1B7E554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55</c:v>
              </c:pt>
              <c:pt idx="1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E299-4B9D-9CC7-F594C98798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C91-4698-9CAF-5D2685841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32</c:v>
              </c:pt>
              <c:pt idx="1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073E-4843-BEF6-C423C3B18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Aux!$BI$2:$BI$4</c:f>
              <c:strCache>
                <c:ptCount val="3"/>
                <c:pt idx="0">
                  <c:v>Autos de archivo en base al art 324 Lecr</c:v>
                </c:pt>
                <c:pt idx="1">
                  <c:v>Sentencias del juzgado de lo penal</c:v>
                </c:pt>
                <c:pt idx="2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59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BB8-4E64-8FE5-C23617CFEC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90</c:v>
              </c:pt>
              <c:pt idx="1">
                <c:v>2316</c:v>
              </c:pt>
              <c:pt idx="2">
                <c:v>317</c:v>
              </c:pt>
              <c:pt idx="3">
                <c:v>50</c:v>
              </c:pt>
              <c:pt idx="4">
                <c:v>165</c:v>
              </c:pt>
              <c:pt idx="5">
                <c:v>2872</c:v>
              </c:pt>
              <c:pt idx="6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C2AC-46E3-B69D-8DBEEC6BD0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05-403D-8132-BA776B0448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05-403D-8132-BA776B0448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793</c:v>
                </c:pt>
                <c:pt idx="1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05-403D-8132-BA776B044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68</c:v>
              </c:pt>
              <c:pt idx="1">
                <c:v>7244</c:v>
              </c:pt>
              <c:pt idx="2">
                <c:v>83</c:v>
              </c:pt>
              <c:pt idx="3">
                <c:v>11</c:v>
              </c:pt>
              <c:pt idx="4">
                <c:v>426</c:v>
              </c:pt>
              <c:pt idx="5">
                <c:v>4473</c:v>
              </c:pt>
            </c:numLit>
          </c:val>
          <c:extLst>
            <c:ext xmlns:c16="http://schemas.microsoft.com/office/drawing/2014/chart" uri="{C3380CC4-5D6E-409C-BE32-E72D297353CC}">
              <c16:uniqueId val="{00000000-6EC4-405D-91D1-BDDC297BC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58</c:v>
              </c:pt>
              <c:pt idx="1">
                <c:v>6140</c:v>
              </c:pt>
              <c:pt idx="2">
                <c:v>58</c:v>
              </c:pt>
              <c:pt idx="3">
                <c:v>7</c:v>
              </c:pt>
              <c:pt idx="4">
                <c:v>380</c:v>
              </c:pt>
              <c:pt idx="5">
                <c:v>3606</c:v>
              </c:pt>
            </c:numLit>
          </c:val>
          <c:extLst>
            <c:ext xmlns:c16="http://schemas.microsoft.com/office/drawing/2014/chart" uri="{C3380CC4-5D6E-409C-BE32-E72D297353CC}">
              <c16:uniqueId val="{00000000-18F3-4C1F-B553-2D743CDA6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22</c:v>
              </c:pt>
              <c:pt idx="1">
                <c:v>832</c:v>
              </c:pt>
              <c:pt idx="2">
                <c:v>109</c:v>
              </c:pt>
              <c:pt idx="3">
                <c:v>7</c:v>
              </c:pt>
              <c:pt idx="4">
                <c:v>141</c:v>
              </c:pt>
              <c:pt idx="5">
                <c:v>1740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C8A-44D9-AF6A-787F82F7E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25</c:v>
              </c:pt>
              <c:pt idx="1">
                <c:v>1045</c:v>
              </c:pt>
              <c:pt idx="2">
                <c:v>112</c:v>
              </c:pt>
              <c:pt idx="3">
                <c:v>7</c:v>
              </c:pt>
              <c:pt idx="4">
                <c:v>184</c:v>
              </c:pt>
              <c:pt idx="5">
                <c:v>1818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A8B-4C04-BB15-DB16917B8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Aux!$AP$2:$AP$3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32-4A5F-87FB-5A75BFFB76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0BE-4CE4-B899-C07AA57D4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Aux!$AU$2:$AU$3</c:f>
              <c:strCache>
                <c:ptCount val="2"/>
                <c:pt idx="0">
                  <c:v>Conducción bajo la influencia de alcohol/drogas</c:v>
                </c:pt>
                <c:pt idx="1">
                  <c:v>Conducción temeraria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2B9-4EC8-8DAA-5034863DAD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68</c:v>
              </c:pt>
              <c:pt idx="1">
                <c:v>4917</c:v>
              </c:pt>
              <c:pt idx="2">
                <c:v>149</c:v>
              </c:pt>
              <c:pt idx="3">
                <c:v>16</c:v>
              </c:pt>
              <c:pt idx="4">
                <c:v>510</c:v>
              </c:pt>
              <c:pt idx="5">
                <c:v>4877</c:v>
              </c:pt>
              <c:pt idx="6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50F4-4B5F-9E38-1A567F87A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33</c:v>
              </c:pt>
              <c:pt idx="1">
                <c:v>28</c:v>
              </c:pt>
              <c:pt idx="2">
                <c:v>6</c:v>
              </c:pt>
              <c:pt idx="3">
                <c:v>62</c:v>
              </c:pt>
              <c:pt idx="4">
                <c:v>5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1-6E65-4219-9EBA-407DA8B397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72</c:v>
              </c:pt>
              <c:pt idx="2">
                <c:v>2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2969-489D-9E00-CEB934B7B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E1-4E7B-B458-9107830E61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E1-4E7B-B458-9107830E61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1027</c:v>
                </c:pt>
                <c:pt idx="1">
                  <c:v>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E1-4E7B-B458-9107830E61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</c:v>
              </c:pt>
              <c:pt idx="2">
                <c:v>3</c:v>
              </c:pt>
              <c:pt idx="3">
                <c:v>18</c:v>
              </c:pt>
              <c:pt idx="4">
                <c:v>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6753-41FE-BFA8-EBD92C95E3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EF8-486E-985C-16E8F7E4E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D06-4315-92A8-301A35D798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D06-4315-92A8-301A35D7981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D06-4315-92A8-301A35D7981C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2336</c:v>
                </c:pt>
                <c:pt idx="1">
                  <c:v>6</c:v>
                </c:pt>
                <c:pt idx="2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D06-4315-92A8-301A35D7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6A-4788-9CF4-C3F0CFD7CF7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6A-4788-9CF4-C3F0CFD7CF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987</c:v>
                </c:pt>
                <c:pt idx="1">
                  <c:v>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6A-4788-9CF4-C3F0CFD7CF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Relationship Id="rId9" Type="http://schemas.openxmlformats.org/officeDocument/2006/relationships/chart" Target="../charts/chart67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DFF80056-C016-4834-AECC-20843DF536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EF325C19-1BC9-4F04-9645-BB0D601AAB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D8374308-0E7E-43C2-B822-36F85D9546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E902603-0941-4516-ABF8-92262BB38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821055</xdr:colOff>
      <xdr:row>8</xdr:row>
      <xdr:rowOff>133350</xdr:rowOff>
    </xdr:from>
    <xdr:to>
      <xdr:col>29</xdr:col>
      <xdr:colOff>563880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9C76DF5-A44A-42BF-BCD3-B6306B2E55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5F7E8239-B345-4C6F-8522-3AE8412D5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020A9BD6-5F14-424E-8351-234D334A8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EF60D5AE-B7AD-49D6-82C1-B6CA9EB4CE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0277002A-C706-41D3-9739-DDF3C25205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1FF4189-C96C-4DE0-BBE4-EFB76199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04FC934-F425-46AE-AB51-80C5C707E7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E3827E4-D490-47DF-B002-852E544D6D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B11C654-DC9F-46CF-A9E1-ED259B4EB3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1606E2FE-A23C-3A8D-6FC2-220D6A04C57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43180</xdr:colOff>
      <xdr:row>6</xdr:row>
      <xdr:rowOff>192405</xdr:rowOff>
    </xdr:from>
    <xdr:to>
      <xdr:col>21</xdr:col>
      <xdr:colOff>487680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EAC607B5-0496-4070-19CA-98E8028520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222250</xdr:colOff>
      <xdr:row>7</xdr:row>
      <xdr:rowOff>140970</xdr:rowOff>
    </xdr:from>
    <xdr:to>
      <xdr:col>53</xdr:col>
      <xdr:colOff>346075</xdr:colOff>
      <xdr:row>17</xdr:row>
      <xdr:rowOff>45720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B1FD9AE7-4D51-072D-67FD-7A4B469F26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462915</xdr:colOff>
      <xdr:row>6</xdr:row>
      <xdr:rowOff>199390</xdr:rowOff>
    </xdr:from>
    <xdr:to>
      <xdr:col>60</xdr:col>
      <xdr:colOff>358140</xdr:colOff>
      <xdr:row>16</xdr:row>
      <xdr:rowOff>1270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7BAC41F-3FF4-1E6F-F10F-35835909CD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1B03F13-609F-3682-70CA-BF28C119DA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23ED84A-106D-3CA2-2D3D-8024FF44C1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26</xdr:row>
      <xdr:rowOff>38100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8DBC5477-13BB-F668-83B1-7BEAF1183E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6B67976A-E3C2-D123-960E-88A83A83D8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21</xdr:row>
      <xdr:rowOff>114300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AA3083B9-E4B7-3DC0-36EA-56FDAF995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C024EEF-4E63-3805-7D23-9F2445AAB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28574</xdr:rowOff>
    </xdr:from>
    <xdr:to>
      <xdr:col>24</xdr:col>
      <xdr:colOff>3333750</xdr:colOff>
      <xdr:row>23</xdr:row>
      <xdr:rowOff>91439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48A211F-CE45-EDDD-BA5B-7ACBF3F9B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121920</xdr:colOff>
      <xdr:row>3</xdr:row>
      <xdr:rowOff>104774</xdr:rowOff>
    </xdr:from>
    <xdr:to>
      <xdr:col>29</xdr:col>
      <xdr:colOff>3154045</xdr:colOff>
      <xdr:row>23</xdr:row>
      <xdr:rowOff>114300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B2E08AA9-AF57-D03C-AE43-4FE13374E6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D419B475-0DAE-11E5-1E81-B79E1177BF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A404BE2-FCCC-12D6-17BC-55C67AA662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34DAF8A-139A-9A5E-7D2D-C6D9288115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125095</xdr:colOff>
      <xdr:row>3</xdr:row>
      <xdr:rowOff>59054</xdr:rowOff>
    </xdr:from>
    <xdr:to>
      <xdr:col>49</xdr:col>
      <xdr:colOff>2976245</xdr:colOff>
      <xdr:row>18</xdr:row>
      <xdr:rowOff>99060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3C95570A-23E5-3BBF-6445-B7631F4381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28574</xdr:rowOff>
    </xdr:from>
    <xdr:to>
      <xdr:col>54</xdr:col>
      <xdr:colOff>2946400</xdr:colOff>
      <xdr:row>27</xdr:row>
      <xdr:rowOff>83820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902E47A-5DE1-B620-A281-E66E4401B2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A8BE7E3-6844-3DDE-55D0-9F98FB71B0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C18CA3B-5942-4DC1-AB26-5465EF4F7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C0F905-D229-4311-B0A1-6EBADA38F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4F47A738-EB97-07BB-BE80-3CE4FE59A3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D2AD7700-0343-7C54-452F-E60D1CC181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146050</xdr:colOff>
      <xdr:row>9</xdr:row>
      <xdr:rowOff>34925</xdr:rowOff>
    </xdr:from>
    <xdr:to>
      <xdr:col>14</xdr:col>
      <xdr:colOff>93345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5CD30A1-7986-A1FB-1E6B-7DF75536DC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332105</xdr:colOff>
      <xdr:row>9</xdr:row>
      <xdr:rowOff>27305</xdr:rowOff>
    </xdr:from>
    <xdr:to>
      <xdr:col>18</xdr:col>
      <xdr:colOff>111760</xdr:colOff>
      <xdr:row>23</xdr:row>
      <xdr:rowOff>71755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4E597499-2550-E22F-7E3F-BB071FE2FA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39BFA67D-2990-64F0-69EE-DD39E770EB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075CB288-E96F-ACC1-8022-CD9CDB6D04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95303C31-68F2-5EB4-E68E-199BEC1CCB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2D6318D-BF36-48B7-BB99-21E056BD7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F37EA9E-60B7-4E5A-9652-C0F4EDCF9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13F144C-1AAD-B32B-B0C3-469D4BED0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B8B2C5A0-6C76-009C-23A8-161468C4F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36EAC8E-E74E-4170-3961-78387E4EE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99F99209-1396-43FF-D0C6-0DDAF65FAB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4ADAE60C-5AFB-42C8-9194-9360AD67A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213360</xdr:colOff>
      <xdr:row>18</xdr:row>
      <xdr:rowOff>154305</xdr:rowOff>
    </xdr:from>
    <xdr:to>
      <xdr:col>27</xdr:col>
      <xdr:colOff>3278505</xdr:colOff>
      <xdr:row>33</xdr:row>
      <xdr:rowOff>40005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8AF36F1-E881-45ED-BBEB-51BB3645B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41535F6-1AFA-270D-E305-2DD1E61745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EF90793-3CEE-8E1D-2DF0-A82ED0791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DDB51D00-FAC0-B0DE-713C-9D2F9ED20C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806EA54-837C-46B9-A901-0AD9896A92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EB40DB5-15FC-46A1-8521-3E8FEE8FD8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33524980-2762-86EE-8C21-750E9547D9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DE6E361-964C-CA26-1130-8E492B9C72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8A5BE2E8-C4B2-9056-0FC1-6F16246B04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B2893C90-847E-AAB9-2ADE-E2462CEDD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8F279CA-1CBF-3818-79FA-9E45FA042F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FFE85C2F-1B52-0568-E098-8772A133E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68D436B9-D177-AD07-8315-D5D8A0F27E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8B5CE32-12D3-729C-A68F-439A4B448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6C4EB1D0-6BA7-1471-E797-4332E2389F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98E0DB3-2207-CBF4-613C-BF3EC3C24F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25</xdr:col>
      <xdr:colOff>165100</xdr:colOff>
      <xdr:row>3</xdr:row>
      <xdr:rowOff>95250</xdr:rowOff>
    </xdr:from>
    <xdr:to>
      <xdr:col>29</xdr:col>
      <xdr:colOff>3016250</xdr:colOff>
      <xdr:row>20</xdr:row>
      <xdr:rowOff>31750</xdr:rowOff>
    </xdr:to>
    <xdr:graphicFrame macro="">
      <xdr:nvGraphicFramePr>
        <xdr:cNvPr id="7" name="graficoSVialSumInc">
          <a:extLst>
            <a:ext uri="{FF2B5EF4-FFF2-40B4-BE49-F238E27FC236}">
              <a16:creationId xmlns:a16="http://schemas.microsoft.com/office/drawing/2014/main" id="{6806423A-EE1D-0487-30AE-B1F885C532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8" name="graficoSVialDilInv">
          <a:extLst>
            <a:ext uri="{FF2B5EF4-FFF2-40B4-BE49-F238E27FC236}">
              <a16:creationId xmlns:a16="http://schemas.microsoft.com/office/drawing/2014/main" id="{798E4924-D8C7-544E-8BD6-B07E41F3B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9" name="graficoSVialMedidasP">
          <a:extLst>
            <a:ext uri="{FF2B5EF4-FFF2-40B4-BE49-F238E27FC236}">
              <a16:creationId xmlns:a16="http://schemas.microsoft.com/office/drawing/2014/main" id="{93707545-A4A1-8F6B-77B7-CAB7B2B42D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0" name="graficoSVialSentencias">
          <a:extLst>
            <a:ext uri="{FF2B5EF4-FFF2-40B4-BE49-F238E27FC236}">
              <a16:creationId xmlns:a16="http://schemas.microsoft.com/office/drawing/2014/main" id="{39F1A86F-7C93-8BCC-F762-81B21F4F67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6186A19-139A-3F8C-2141-B6F9C2D07F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1B33623-9A8A-8E49-324F-0CA8A5F04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4D44613-2D48-304E-1D10-31624AE37E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5DCCD33A-225A-FC48-8CEC-100C26A08A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showGridLines="0" tabSelected="1" workbookViewId="0"/>
  </sheetViews>
  <sheetFormatPr baseColWidth="10" defaultColWidth="9.109375" defaultRowHeight="14.4" x14ac:dyDescent="0.3"/>
  <cols>
    <col min="1" max="1" width="32.6640625" customWidth="1"/>
    <col min="2" max="2" width="41" customWidth="1"/>
    <col min="3" max="3" width="16.44140625" customWidth="1"/>
    <col min="4" max="4" width="28" customWidth="1"/>
    <col min="5" max="5" width="14.44140625" customWidth="1"/>
    <col min="6" max="6" width="0.6640625" customWidth="1"/>
    <col min="7" max="18" width="5.33203125" customWidth="1"/>
  </cols>
  <sheetData>
    <row r="1" spans="1:6" ht="37.35" customHeight="1" x14ac:dyDescent="0.3">
      <c r="A1" s="1" t="s">
        <v>0</v>
      </c>
      <c r="B1" s="2"/>
      <c r="C1" s="3"/>
    </row>
    <row r="2" spans="1:6" x14ac:dyDescent="0.3">
      <c r="A2" s="3"/>
    </row>
    <row r="3" spans="1:6" ht="37.35" customHeight="1" x14ac:dyDescent="0.3">
      <c r="A3" s="169" t="s">
        <v>1</v>
      </c>
      <c r="B3" s="169"/>
      <c r="C3" s="169"/>
      <c r="D3" s="169"/>
      <c r="E3" s="169"/>
      <c r="F3" s="169"/>
    </row>
    <row r="4" spans="1:6" x14ac:dyDescent="0.3">
      <c r="A4" s="4" t="s">
        <v>2</v>
      </c>
      <c r="B4" s="4" t="s">
        <v>4</v>
      </c>
      <c r="C4" s="4" t="s">
        <v>6</v>
      </c>
      <c r="D4" s="4" t="s">
        <v>8</v>
      </c>
      <c r="E4" s="4" t="s">
        <v>10</v>
      </c>
    </row>
    <row r="5" spans="1:6" x14ac:dyDescent="0.3">
      <c r="A5" s="5" t="s">
        <v>3</v>
      </c>
      <c r="B5" s="5" t="s">
        <v>5</v>
      </c>
      <c r="C5" s="5" t="s">
        <v>7</v>
      </c>
      <c r="D5" s="5" t="s">
        <v>9</v>
      </c>
      <c r="E5" s="5" t="s">
        <v>11</v>
      </c>
    </row>
    <row r="6" spans="1:6" ht="15.9" customHeight="1" x14ac:dyDescent="0.3">
      <c r="A6" s="6"/>
    </row>
  </sheetData>
  <sheetProtection algorithmName="SHA-512" hashValue="kodbfHvMqhb5KetzL09gi5R7KlxTUuSjcPJt8aMqnxPajV/hhzc4ltZj/aQpRLByvH7/PWFkP505OAmYS4/EhQ==" saltValue="1Upssy4hiwTnynmDDmOAdQ==" spinCount="100000" sheet="1" objects="1" scenarios="1"/>
  <mergeCells count="1">
    <mergeCell ref="A3:F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E66"/>
  <sheetViews>
    <sheetView showGridLines="0" workbookViewId="0"/>
  </sheetViews>
  <sheetFormatPr baseColWidth="10" defaultColWidth="9.109375" defaultRowHeight="14.4" x14ac:dyDescent="0.3"/>
  <cols>
    <col min="1" max="1" width="48.6640625" bestFit="1" customWidth="1"/>
    <col min="2" max="2" width="13.6640625" bestFit="1" customWidth="1"/>
    <col min="3" max="3" width="6.6640625" bestFit="1" customWidth="1"/>
    <col min="4" max="4" width="16.44140625" bestFit="1" customWidth="1"/>
    <col min="5" max="5" width="8.109375" bestFit="1" customWidth="1"/>
    <col min="6" max="7" width="10.109375" customWidth="1"/>
  </cols>
  <sheetData>
    <row r="2" spans="1:5" x14ac:dyDescent="0.3">
      <c r="A2" s="7" t="s">
        <v>1182</v>
      </c>
    </row>
    <row r="3" spans="1:5" x14ac:dyDescent="0.3">
      <c r="A3" s="8" t="s">
        <v>1059</v>
      </c>
    </row>
    <row r="4" spans="1:5" ht="20.399999999999999" x14ac:dyDescent="0.3">
      <c r="A4" s="9" t="s">
        <v>14</v>
      </c>
      <c r="B4" s="9" t="s">
        <v>15</v>
      </c>
      <c r="C4" s="10" t="s">
        <v>104</v>
      </c>
      <c r="D4" s="10" t="s">
        <v>1183</v>
      </c>
      <c r="E4" s="11" t="s">
        <v>114</v>
      </c>
    </row>
    <row r="5" spans="1:5" x14ac:dyDescent="0.3">
      <c r="A5" s="20" t="s">
        <v>1184</v>
      </c>
      <c r="B5" s="16"/>
      <c r="C5" s="14">
        <v>33</v>
      </c>
      <c r="D5" s="14">
        <v>12</v>
      </c>
      <c r="E5" s="21">
        <v>45</v>
      </c>
    </row>
    <row r="6" spans="1:5" x14ac:dyDescent="0.3">
      <c r="A6" s="20" t="s">
        <v>1185</v>
      </c>
      <c r="B6" s="16"/>
      <c r="C6" s="14">
        <v>28</v>
      </c>
      <c r="D6" s="14">
        <v>15</v>
      </c>
      <c r="E6" s="21">
        <v>7</v>
      </c>
    </row>
    <row r="7" spans="1:5" x14ac:dyDescent="0.3">
      <c r="A7" s="20" t="s">
        <v>1186</v>
      </c>
      <c r="B7" s="16"/>
      <c r="C7" s="14">
        <v>6</v>
      </c>
      <c r="D7" s="14">
        <v>1</v>
      </c>
      <c r="E7" s="21">
        <v>1</v>
      </c>
    </row>
    <row r="8" spans="1:5" x14ac:dyDescent="0.3">
      <c r="A8" s="20" t="s">
        <v>1187</v>
      </c>
      <c r="B8" s="16"/>
      <c r="C8" s="14">
        <v>62</v>
      </c>
      <c r="D8" s="14">
        <v>21</v>
      </c>
      <c r="E8" s="21">
        <v>12</v>
      </c>
    </row>
    <row r="9" spans="1:5" x14ac:dyDescent="0.3">
      <c r="A9" s="20" t="s">
        <v>615</v>
      </c>
      <c r="B9" s="16"/>
      <c r="C9" s="14">
        <v>5</v>
      </c>
      <c r="D9" s="14">
        <v>3</v>
      </c>
      <c r="E9" s="21">
        <v>3</v>
      </c>
    </row>
    <row r="10" spans="1:5" x14ac:dyDescent="0.3">
      <c r="A10" s="20" t="s">
        <v>1188</v>
      </c>
      <c r="B10" s="16"/>
      <c r="C10" s="14">
        <v>10</v>
      </c>
      <c r="D10" s="14">
        <v>2</v>
      </c>
      <c r="E10" s="21">
        <v>3</v>
      </c>
    </row>
    <row r="11" spans="1:5" x14ac:dyDescent="0.3">
      <c r="A11" s="193" t="s">
        <v>956</v>
      </c>
      <c r="B11" s="194"/>
      <c r="C11" s="28">
        <v>144</v>
      </c>
      <c r="D11" s="28">
        <v>54</v>
      </c>
      <c r="E11" s="28">
        <v>71</v>
      </c>
    </row>
    <row r="12" spans="1:5" x14ac:dyDescent="0.3">
      <c r="A12" s="8" t="s">
        <v>1189</v>
      </c>
    </row>
    <row r="13" spans="1:5" x14ac:dyDescent="0.3">
      <c r="A13" s="9" t="s">
        <v>14</v>
      </c>
      <c r="B13" s="9" t="s">
        <v>15</v>
      </c>
      <c r="C13" s="11" t="s">
        <v>3</v>
      </c>
    </row>
    <row r="14" spans="1:5" x14ac:dyDescent="0.3">
      <c r="A14" s="20" t="s">
        <v>1190</v>
      </c>
      <c r="B14" s="16"/>
      <c r="C14" s="21">
        <v>13</v>
      </c>
    </row>
    <row r="15" spans="1:5" x14ac:dyDescent="0.3">
      <c r="A15" s="20" t="s">
        <v>1191</v>
      </c>
      <c r="B15" s="16"/>
      <c r="C15" s="21">
        <v>3</v>
      </c>
    </row>
    <row r="16" spans="1:5" x14ac:dyDescent="0.3">
      <c r="A16" s="20" t="s">
        <v>1192</v>
      </c>
      <c r="B16" s="16"/>
      <c r="C16" s="43"/>
    </row>
    <row r="17" spans="1:3" x14ac:dyDescent="0.3">
      <c r="A17" s="193" t="s">
        <v>956</v>
      </c>
      <c r="B17" s="194"/>
      <c r="C17" s="28">
        <v>16</v>
      </c>
    </row>
    <row r="18" spans="1:3" x14ac:dyDescent="0.3">
      <c r="A18" s="3"/>
    </row>
    <row r="19" spans="1:3" x14ac:dyDescent="0.3">
      <c r="A19" s="8" t="s">
        <v>1193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20" t="s">
        <v>1184</v>
      </c>
      <c r="B21" s="16"/>
      <c r="C21" s="21">
        <v>22</v>
      </c>
    </row>
    <row r="22" spans="1:3" x14ac:dyDescent="0.3">
      <c r="A22" s="20" t="s">
        <v>1185</v>
      </c>
      <c r="B22" s="16"/>
      <c r="C22" s="21">
        <v>7</v>
      </c>
    </row>
    <row r="23" spans="1:3" x14ac:dyDescent="0.3">
      <c r="A23" s="20" t="s">
        <v>1186</v>
      </c>
      <c r="B23" s="16"/>
      <c r="C23" s="21">
        <v>7</v>
      </c>
    </row>
    <row r="24" spans="1:3" x14ac:dyDescent="0.3">
      <c r="A24" s="20" t="s">
        <v>1187</v>
      </c>
      <c r="B24" s="16"/>
      <c r="C24" s="21">
        <v>21</v>
      </c>
    </row>
    <row r="25" spans="1:3" x14ac:dyDescent="0.3">
      <c r="A25" s="20" t="s">
        <v>615</v>
      </c>
      <c r="B25" s="16"/>
      <c r="C25" s="21">
        <v>9</v>
      </c>
    </row>
    <row r="26" spans="1:3" x14ac:dyDescent="0.3">
      <c r="A26" s="20" t="s">
        <v>1188</v>
      </c>
      <c r="B26" s="16"/>
      <c r="C26" s="21">
        <v>36</v>
      </c>
    </row>
    <row r="27" spans="1:3" x14ac:dyDescent="0.3">
      <c r="A27" s="193" t="s">
        <v>956</v>
      </c>
      <c r="B27" s="194"/>
      <c r="C27" s="28">
        <v>102</v>
      </c>
    </row>
    <row r="28" spans="1:3" x14ac:dyDescent="0.3">
      <c r="A28" s="3"/>
    </row>
    <row r="29" spans="1:3" x14ac:dyDescent="0.3">
      <c r="A29" s="8" t="s">
        <v>1085</v>
      </c>
    </row>
    <row r="30" spans="1:3" x14ac:dyDescent="0.3">
      <c r="A30" s="9" t="s">
        <v>14</v>
      </c>
      <c r="B30" s="9" t="s">
        <v>15</v>
      </c>
      <c r="C30" s="11" t="s">
        <v>3</v>
      </c>
    </row>
    <row r="31" spans="1:3" x14ac:dyDescent="0.3">
      <c r="A31" s="20" t="s">
        <v>1087</v>
      </c>
      <c r="B31" s="16"/>
      <c r="C31" s="21">
        <v>1</v>
      </c>
    </row>
    <row r="32" spans="1:3" x14ac:dyDescent="0.3">
      <c r="A32" s="20" t="s">
        <v>1029</v>
      </c>
      <c r="B32" s="16"/>
      <c r="C32" s="43"/>
    </row>
    <row r="33" spans="1:3" x14ac:dyDescent="0.3">
      <c r="A33" s="20" t="s">
        <v>1194</v>
      </c>
      <c r="B33" s="16"/>
      <c r="C33" s="21">
        <v>72</v>
      </c>
    </row>
    <row r="34" spans="1:3" x14ac:dyDescent="0.3">
      <c r="A34" s="20" t="s">
        <v>1127</v>
      </c>
      <c r="B34" s="16"/>
      <c r="C34" s="21">
        <v>2</v>
      </c>
    </row>
    <row r="35" spans="1:3" x14ac:dyDescent="0.3">
      <c r="A35" s="20" t="s">
        <v>1195</v>
      </c>
      <c r="B35" s="16"/>
      <c r="C35" s="21">
        <v>7</v>
      </c>
    </row>
    <row r="36" spans="1:3" x14ac:dyDescent="0.3">
      <c r="A36" s="20" t="s">
        <v>1031</v>
      </c>
      <c r="B36" s="16"/>
      <c r="C36" s="43"/>
    </row>
    <row r="37" spans="1:3" x14ac:dyDescent="0.3">
      <c r="A37" s="20" t="s">
        <v>1032</v>
      </c>
      <c r="B37" s="16"/>
      <c r="C37" s="43"/>
    </row>
    <row r="38" spans="1:3" x14ac:dyDescent="0.3">
      <c r="A38" s="20" t="s">
        <v>1090</v>
      </c>
      <c r="B38" s="16"/>
      <c r="C38" s="43"/>
    </row>
    <row r="39" spans="1:3" x14ac:dyDescent="0.3">
      <c r="A39" s="20" t="s">
        <v>1091</v>
      </c>
      <c r="B39" s="16"/>
      <c r="C39" s="43"/>
    </row>
    <row r="40" spans="1:3" x14ac:dyDescent="0.3">
      <c r="A40" s="193" t="s">
        <v>956</v>
      </c>
      <c r="B40" s="194"/>
      <c r="C40" s="28">
        <v>82</v>
      </c>
    </row>
    <row r="41" spans="1:3" x14ac:dyDescent="0.3">
      <c r="A41" s="3"/>
    </row>
    <row r="42" spans="1:3" x14ac:dyDescent="0.3">
      <c r="A42" s="8" t="s">
        <v>1196</v>
      </c>
    </row>
    <row r="43" spans="1:3" x14ac:dyDescent="0.3">
      <c r="A43" s="9" t="s">
        <v>14</v>
      </c>
      <c r="B43" s="9" t="s">
        <v>15</v>
      </c>
      <c r="C43" s="11" t="s">
        <v>3</v>
      </c>
    </row>
    <row r="44" spans="1:3" x14ac:dyDescent="0.3">
      <c r="A44" s="20" t="s">
        <v>1184</v>
      </c>
      <c r="B44" s="16"/>
      <c r="C44" s="21">
        <v>6</v>
      </c>
    </row>
    <row r="45" spans="1:3" x14ac:dyDescent="0.3">
      <c r="A45" s="20" t="s">
        <v>1185</v>
      </c>
      <c r="B45" s="16"/>
      <c r="C45" s="21">
        <v>4</v>
      </c>
    </row>
    <row r="46" spans="1:3" x14ac:dyDescent="0.3">
      <c r="A46" s="20" t="s">
        <v>1186</v>
      </c>
      <c r="B46" s="16"/>
      <c r="C46" s="43"/>
    </row>
    <row r="47" spans="1:3" x14ac:dyDescent="0.3">
      <c r="A47" s="20" t="s">
        <v>1187</v>
      </c>
      <c r="B47" s="16"/>
      <c r="C47" s="21">
        <v>11</v>
      </c>
    </row>
    <row r="48" spans="1:3" x14ac:dyDescent="0.3">
      <c r="A48" s="20" t="s">
        <v>615</v>
      </c>
      <c r="B48" s="16"/>
      <c r="C48" s="21">
        <v>3</v>
      </c>
    </row>
    <row r="49" spans="1:3" x14ac:dyDescent="0.3">
      <c r="A49" s="20" t="s">
        <v>1188</v>
      </c>
      <c r="B49" s="16"/>
      <c r="C49" s="21">
        <v>7</v>
      </c>
    </row>
    <row r="50" spans="1:3" x14ac:dyDescent="0.3">
      <c r="A50" s="193" t="s">
        <v>956</v>
      </c>
      <c r="B50" s="194"/>
      <c r="C50" s="28">
        <v>31</v>
      </c>
    </row>
    <row r="51" spans="1:3" x14ac:dyDescent="0.3">
      <c r="A51" s="8" t="s">
        <v>1197</v>
      </c>
    </row>
    <row r="52" spans="1:3" x14ac:dyDescent="0.3">
      <c r="A52" s="9" t="s">
        <v>14</v>
      </c>
      <c r="B52" s="9" t="s">
        <v>15</v>
      </c>
      <c r="C52" s="11" t="s">
        <v>3</v>
      </c>
    </row>
    <row r="53" spans="1:3" x14ac:dyDescent="0.3">
      <c r="A53" s="176" t="s">
        <v>1184</v>
      </c>
      <c r="B53" s="13" t="s">
        <v>81</v>
      </c>
      <c r="C53" s="21">
        <v>5</v>
      </c>
    </row>
    <row r="54" spans="1:3" x14ac:dyDescent="0.3">
      <c r="A54" s="178"/>
      <c r="B54" s="13" t="s">
        <v>82</v>
      </c>
      <c r="C54" s="21">
        <v>1</v>
      </c>
    </row>
    <row r="55" spans="1:3" x14ac:dyDescent="0.3">
      <c r="A55" s="176" t="s">
        <v>1185</v>
      </c>
      <c r="B55" s="13" t="s">
        <v>81</v>
      </c>
      <c r="C55" s="21">
        <v>9</v>
      </c>
    </row>
    <row r="56" spans="1:3" x14ac:dyDescent="0.3">
      <c r="A56" s="178"/>
      <c r="B56" s="13" t="s">
        <v>82</v>
      </c>
      <c r="C56" s="21">
        <v>1</v>
      </c>
    </row>
    <row r="57" spans="1:3" x14ac:dyDescent="0.3">
      <c r="A57" s="176" t="s">
        <v>1186</v>
      </c>
      <c r="B57" s="13" t="s">
        <v>81</v>
      </c>
      <c r="C57" s="21">
        <v>3</v>
      </c>
    </row>
    <row r="58" spans="1:3" x14ac:dyDescent="0.3">
      <c r="A58" s="178"/>
      <c r="B58" s="13" t="s">
        <v>82</v>
      </c>
      <c r="C58" s="43"/>
    </row>
    <row r="59" spans="1:3" x14ac:dyDescent="0.3">
      <c r="A59" s="176" t="s">
        <v>1187</v>
      </c>
      <c r="B59" s="13" t="s">
        <v>81</v>
      </c>
      <c r="C59" s="21">
        <v>18</v>
      </c>
    </row>
    <row r="60" spans="1:3" x14ac:dyDescent="0.3">
      <c r="A60" s="178"/>
      <c r="B60" s="13" t="s">
        <v>82</v>
      </c>
      <c r="C60" s="21">
        <v>1</v>
      </c>
    </row>
    <row r="61" spans="1:3" x14ac:dyDescent="0.3">
      <c r="A61" s="176" t="s">
        <v>615</v>
      </c>
      <c r="B61" s="13" t="s">
        <v>81</v>
      </c>
      <c r="C61" s="21">
        <v>2</v>
      </c>
    </row>
    <row r="62" spans="1:3" x14ac:dyDescent="0.3">
      <c r="A62" s="178"/>
      <c r="B62" s="13" t="s">
        <v>82</v>
      </c>
      <c r="C62" s="43"/>
    </row>
    <row r="63" spans="1:3" x14ac:dyDescent="0.3">
      <c r="A63" s="176" t="s">
        <v>1188</v>
      </c>
      <c r="B63" s="13" t="s">
        <v>81</v>
      </c>
      <c r="C63" s="21">
        <v>6</v>
      </c>
    </row>
    <row r="64" spans="1:3" x14ac:dyDescent="0.3">
      <c r="A64" s="178"/>
      <c r="B64" s="13" t="s">
        <v>82</v>
      </c>
      <c r="C64" s="43"/>
    </row>
    <row r="65" spans="1:3" x14ac:dyDescent="0.3">
      <c r="A65" s="193" t="s">
        <v>956</v>
      </c>
      <c r="B65" s="194"/>
      <c r="C65" s="28">
        <v>46</v>
      </c>
    </row>
    <row r="66" spans="1:3" x14ac:dyDescent="0.3">
      <c r="A66" s="6"/>
    </row>
  </sheetData>
  <sheetProtection algorithmName="SHA-512" hashValue="akGl1kYvYCiF1wb4t1HF1LBMoebWosVjzxFPeqC+XZ2WD2E0mFETx34BJn7jfI3uxItfmBsA21suCISlPQKTXg==" saltValue="hET3jQQGgvi7lpgBvZoU7Q==" spinCount="100000" sheet="1" objects="1" scenarios="1"/>
  <mergeCells count="12">
    <mergeCell ref="A63:A64"/>
    <mergeCell ref="A65:B65"/>
    <mergeCell ref="A53:A54"/>
    <mergeCell ref="A55:A56"/>
    <mergeCell ref="A57:A58"/>
    <mergeCell ref="A59:A60"/>
    <mergeCell ref="A61:A62"/>
    <mergeCell ref="A11:B11"/>
    <mergeCell ref="A17:B17"/>
    <mergeCell ref="A27:B27"/>
    <mergeCell ref="A40:B40"/>
    <mergeCell ref="A50:B5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F42"/>
  <sheetViews>
    <sheetView showGridLines="0" workbookViewId="0"/>
  </sheetViews>
  <sheetFormatPr baseColWidth="10" defaultColWidth="9.109375" defaultRowHeight="14.4" x14ac:dyDescent="0.3"/>
  <cols>
    <col min="1" max="1" width="29.88671875" bestFit="1" customWidth="1"/>
    <col min="2" max="2" width="49.6640625" customWidth="1"/>
    <col min="3" max="3" width="16.5546875" bestFit="1" customWidth="1"/>
    <col min="4" max="4" width="11.88671875" bestFit="1" customWidth="1"/>
    <col min="5" max="5" width="12.5546875" bestFit="1" customWidth="1"/>
    <col min="6" max="6" width="11.44140625" bestFit="1" customWidth="1"/>
    <col min="7" max="9" width="7.5546875" customWidth="1"/>
  </cols>
  <sheetData>
    <row r="2" spans="1:6" x14ac:dyDescent="0.3">
      <c r="A2" s="4" t="s">
        <v>1198</v>
      </c>
    </row>
    <row r="3" spans="1:6" x14ac:dyDescent="0.3">
      <c r="A3" s="30" t="s">
        <v>1199</v>
      </c>
    </row>
    <row r="4" spans="1:6" ht="20.399999999999999" x14ac:dyDescent="0.3">
      <c r="A4" s="31" t="s">
        <v>14</v>
      </c>
      <c r="B4" s="31" t="s">
        <v>15</v>
      </c>
      <c r="C4" s="37" t="s">
        <v>1200</v>
      </c>
      <c r="D4" s="37" t="s">
        <v>65</v>
      </c>
      <c r="E4" s="37" t="s">
        <v>1037</v>
      </c>
      <c r="F4" s="37" t="s">
        <v>1201</v>
      </c>
    </row>
    <row r="5" spans="1:6" ht="20.399999999999999" x14ac:dyDescent="0.3">
      <c r="A5" s="185" t="s">
        <v>1202</v>
      </c>
      <c r="B5" s="34" t="s">
        <v>1203</v>
      </c>
      <c r="C5" s="40">
        <v>149</v>
      </c>
      <c r="D5" s="40">
        <v>138</v>
      </c>
      <c r="E5" s="40">
        <v>1</v>
      </c>
      <c r="F5" s="35">
        <v>2</v>
      </c>
    </row>
    <row r="6" spans="1:6" x14ac:dyDescent="0.3">
      <c r="A6" s="187"/>
      <c r="B6" s="34" t="s">
        <v>1204</v>
      </c>
      <c r="C6" s="40">
        <v>30</v>
      </c>
      <c r="D6" s="40">
        <v>51</v>
      </c>
      <c r="E6" s="40">
        <v>1</v>
      </c>
      <c r="F6" s="35">
        <v>2</v>
      </c>
    </row>
    <row r="7" spans="1:6" x14ac:dyDescent="0.3">
      <c r="A7" s="33" t="s">
        <v>1205</v>
      </c>
      <c r="B7" s="34" t="s">
        <v>1206</v>
      </c>
      <c r="C7" s="40">
        <v>0</v>
      </c>
      <c r="D7" s="40">
        <v>36</v>
      </c>
      <c r="E7" s="40">
        <v>0</v>
      </c>
      <c r="F7" s="35">
        <v>0</v>
      </c>
    </row>
    <row r="8" spans="1:6" ht="20.399999999999999" x14ac:dyDescent="0.3">
      <c r="A8" s="185" t="s">
        <v>1207</v>
      </c>
      <c r="B8" s="34" t="s">
        <v>1208</v>
      </c>
      <c r="C8" s="40">
        <v>65</v>
      </c>
      <c r="D8" s="40">
        <v>43</v>
      </c>
      <c r="E8" s="40">
        <v>25</v>
      </c>
      <c r="F8" s="35">
        <v>1</v>
      </c>
    </row>
    <row r="9" spans="1:6" x14ac:dyDescent="0.3">
      <c r="A9" s="186"/>
      <c r="B9" s="34" t="s">
        <v>1209</v>
      </c>
      <c r="C9" s="40">
        <v>25</v>
      </c>
      <c r="D9" s="40">
        <v>15</v>
      </c>
      <c r="E9" s="40">
        <v>9</v>
      </c>
      <c r="F9" s="35">
        <v>1</v>
      </c>
    </row>
    <row r="10" spans="1:6" x14ac:dyDescent="0.3">
      <c r="A10" s="187"/>
      <c r="B10" s="34" t="s">
        <v>1210</v>
      </c>
      <c r="C10" s="40">
        <v>4</v>
      </c>
      <c r="D10" s="40">
        <v>4</v>
      </c>
      <c r="E10" s="40">
        <v>1</v>
      </c>
      <c r="F10" s="35">
        <v>0</v>
      </c>
    </row>
    <row r="11" spans="1:6" ht="20.399999999999999" x14ac:dyDescent="0.3">
      <c r="A11" s="185" t="s">
        <v>1211</v>
      </c>
      <c r="B11" s="34" t="s">
        <v>1212</v>
      </c>
      <c r="C11" s="40">
        <v>1</v>
      </c>
      <c r="D11" s="40">
        <v>2</v>
      </c>
      <c r="E11" s="40">
        <v>1</v>
      </c>
      <c r="F11" s="35">
        <v>0</v>
      </c>
    </row>
    <row r="12" spans="1:6" x14ac:dyDescent="0.3">
      <c r="A12" s="186"/>
      <c r="B12" s="34" t="s">
        <v>1213</v>
      </c>
      <c r="C12" s="40">
        <v>5</v>
      </c>
      <c r="D12" s="40">
        <v>3</v>
      </c>
      <c r="E12" s="40">
        <v>1</v>
      </c>
      <c r="F12" s="35">
        <v>0</v>
      </c>
    </row>
    <row r="13" spans="1:6" ht="20.399999999999999" x14ac:dyDescent="0.3">
      <c r="A13" s="187"/>
      <c r="B13" s="34" t="s">
        <v>1214</v>
      </c>
      <c r="C13" s="40">
        <v>26</v>
      </c>
      <c r="D13" s="40">
        <v>8</v>
      </c>
      <c r="E13" s="40">
        <v>2</v>
      </c>
      <c r="F13" s="35">
        <v>0</v>
      </c>
    </row>
    <row r="14" spans="1:6" ht="20.399999999999999" x14ac:dyDescent="0.3">
      <c r="A14" s="33" t="s">
        <v>1215</v>
      </c>
      <c r="B14" s="34" t="s">
        <v>1216</v>
      </c>
      <c r="C14" s="40">
        <v>0</v>
      </c>
      <c r="D14" s="40">
        <v>0</v>
      </c>
      <c r="E14" s="40">
        <v>0</v>
      </c>
      <c r="F14" s="35">
        <v>0</v>
      </c>
    </row>
    <row r="15" spans="1:6" x14ac:dyDescent="0.3">
      <c r="A15" s="185" t="s">
        <v>1217</v>
      </c>
      <c r="B15" s="34" t="s">
        <v>1218</v>
      </c>
      <c r="C15" s="40">
        <v>1153</v>
      </c>
      <c r="D15" s="40">
        <v>6</v>
      </c>
      <c r="E15" s="40">
        <v>3</v>
      </c>
      <c r="F15" s="35">
        <v>16</v>
      </c>
    </row>
    <row r="16" spans="1:6" x14ac:dyDescent="0.3">
      <c r="A16" s="186"/>
      <c r="B16" s="34" t="s">
        <v>1219</v>
      </c>
      <c r="C16" s="40">
        <v>3</v>
      </c>
      <c r="D16" s="40">
        <v>1</v>
      </c>
      <c r="E16" s="40">
        <v>1</v>
      </c>
      <c r="F16" s="35">
        <v>0</v>
      </c>
    </row>
    <row r="17" spans="1:6" x14ac:dyDescent="0.3">
      <c r="A17" s="186"/>
      <c r="B17" s="34" t="s">
        <v>1220</v>
      </c>
      <c r="C17" s="40">
        <v>0</v>
      </c>
      <c r="D17" s="40">
        <v>2</v>
      </c>
      <c r="E17" s="40">
        <v>3</v>
      </c>
      <c r="F17" s="35">
        <v>0</v>
      </c>
    </row>
    <row r="18" spans="1:6" x14ac:dyDescent="0.3">
      <c r="A18" s="186"/>
      <c r="B18" s="34" t="s">
        <v>1221</v>
      </c>
      <c r="C18" s="40">
        <v>40</v>
      </c>
      <c r="D18" s="40">
        <v>2</v>
      </c>
      <c r="E18" s="40">
        <v>3</v>
      </c>
      <c r="F18" s="35">
        <v>0</v>
      </c>
    </row>
    <row r="19" spans="1:6" ht="20.399999999999999" x14ac:dyDescent="0.3">
      <c r="A19" s="187"/>
      <c r="B19" s="34" t="s">
        <v>1222</v>
      </c>
      <c r="C19" s="40">
        <v>2</v>
      </c>
      <c r="D19" s="40">
        <v>1</v>
      </c>
      <c r="E19" s="40">
        <v>2</v>
      </c>
      <c r="F19" s="35">
        <v>0</v>
      </c>
    </row>
    <row r="20" spans="1:6" x14ac:dyDescent="0.3">
      <c r="A20" s="33" t="s">
        <v>1223</v>
      </c>
      <c r="B20" s="34" t="s">
        <v>1224</v>
      </c>
      <c r="C20" s="40">
        <v>3</v>
      </c>
      <c r="D20" s="40">
        <v>0</v>
      </c>
      <c r="E20" s="40">
        <v>0</v>
      </c>
      <c r="F20" s="35">
        <v>0</v>
      </c>
    </row>
    <row r="21" spans="1:6" x14ac:dyDescent="0.3">
      <c r="A21" s="33" t="s">
        <v>1225</v>
      </c>
      <c r="B21" s="34" t="s">
        <v>1226</v>
      </c>
      <c r="C21" s="40">
        <v>18</v>
      </c>
      <c r="D21" s="40">
        <v>3</v>
      </c>
      <c r="E21" s="40">
        <v>1</v>
      </c>
      <c r="F21" s="35">
        <v>11</v>
      </c>
    </row>
    <row r="22" spans="1:6" x14ac:dyDescent="0.3">
      <c r="A22" s="183" t="s">
        <v>956</v>
      </c>
      <c r="B22" s="184"/>
      <c r="C22" s="41">
        <v>1524</v>
      </c>
      <c r="D22" s="41">
        <v>315</v>
      </c>
      <c r="E22" s="41">
        <v>54</v>
      </c>
      <c r="F22" s="41">
        <v>33</v>
      </c>
    </row>
    <row r="23" spans="1:6" x14ac:dyDescent="0.3">
      <c r="A23" s="30" t="s">
        <v>1059</v>
      </c>
    </row>
    <row r="24" spans="1:6" x14ac:dyDescent="0.3">
      <c r="A24" s="31" t="s">
        <v>14</v>
      </c>
      <c r="B24" s="31" t="s">
        <v>15</v>
      </c>
      <c r="C24" s="32" t="s">
        <v>3</v>
      </c>
    </row>
    <row r="25" spans="1:6" x14ac:dyDescent="0.3">
      <c r="A25" s="38" t="s">
        <v>104</v>
      </c>
      <c r="B25" s="16"/>
      <c r="C25" s="35">
        <v>44</v>
      </c>
    </row>
    <row r="26" spans="1:6" x14ac:dyDescent="0.3">
      <c r="A26" s="38" t="s">
        <v>114</v>
      </c>
      <c r="B26" s="16"/>
      <c r="C26" s="35">
        <v>8</v>
      </c>
    </row>
    <row r="27" spans="1:6" x14ac:dyDescent="0.3">
      <c r="A27" s="38" t="s">
        <v>1060</v>
      </c>
      <c r="B27" s="16"/>
      <c r="C27" s="35">
        <v>25</v>
      </c>
    </row>
    <row r="28" spans="1:6" x14ac:dyDescent="0.3">
      <c r="A28" s="183" t="s">
        <v>956</v>
      </c>
      <c r="B28" s="184"/>
      <c r="C28" s="41">
        <v>77</v>
      </c>
    </row>
    <row r="29" spans="1:6" x14ac:dyDescent="0.3">
      <c r="A29" s="3"/>
    </row>
    <row r="30" spans="1:6" x14ac:dyDescent="0.3">
      <c r="A30" s="30" t="s">
        <v>1227</v>
      </c>
    </row>
    <row r="31" spans="1:6" x14ac:dyDescent="0.3">
      <c r="A31" s="31" t="s">
        <v>14</v>
      </c>
      <c r="B31" s="31" t="s">
        <v>15</v>
      </c>
      <c r="C31" s="32" t="s">
        <v>3</v>
      </c>
    </row>
    <row r="32" spans="1:6" x14ac:dyDescent="0.3">
      <c r="A32" s="38" t="s">
        <v>1228</v>
      </c>
      <c r="B32" s="16"/>
      <c r="C32" s="35">
        <v>7</v>
      </c>
    </row>
    <row r="33" spans="1:3" x14ac:dyDescent="0.3">
      <c r="A33" s="38" t="s">
        <v>1229</v>
      </c>
      <c r="B33" s="16"/>
      <c r="C33" s="35">
        <v>35</v>
      </c>
    </row>
    <row r="34" spans="1:3" x14ac:dyDescent="0.3">
      <c r="A34" s="38" t="s">
        <v>82</v>
      </c>
      <c r="B34" s="16"/>
      <c r="C34" s="35">
        <v>16</v>
      </c>
    </row>
    <row r="35" spans="1:3" x14ac:dyDescent="0.3">
      <c r="A35" s="183" t="s">
        <v>956</v>
      </c>
      <c r="B35" s="184"/>
      <c r="C35" s="41">
        <v>58</v>
      </c>
    </row>
    <row r="36" spans="1:3" x14ac:dyDescent="0.3">
      <c r="A36" s="3"/>
    </row>
    <row r="37" spans="1:3" x14ac:dyDescent="0.3">
      <c r="A37" s="30" t="s">
        <v>1230</v>
      </c>
    </row>
    <row r="38" spans="1:3" x14ac:dyDescent="0.3">
      <c r="A38" s="31" t="s">
        <v>14</v>
      </c>
      <c r="B38" s="31" t="s">
        <v>15</v>
      </c>
      <c r="C38" s="32" t="s">
        <v>3</v>
      </c>
    </row>
    <row r="39" spans="1:3" x14ac:dyDescent="0.3">
      <c r="A39" s="38" t="s">
        <v>1231</v>
      </c>
      <c r="B39" s="16"/>
      <c r="C39" s="35">
        <v>76</v>
      </c>
    </row>
    <row r="40" spans="1:3" x14ac:dyDescent="0.3">
      <c r="A40" s="38" t="s">
        <v>1232</v>
      </c>
      <c r="B40" s="16"/>
      <c r="C40" s="35">
        <v>51</v>
      </c>
    </row>
    <row r="41" spans="1:3" x14ac:dyDescent="0.3">
      <c r="A41" s="183" t="s">
        <v>956</v>
      </c>
      <c r="B41" s="184"/>
      <c r="C41" s="41">
        <v>127</v>
      </c>
    </row>
    <row r="42" spans="1:3" x14ac:dyDescent="0.3">
      <c r="A42" s="6"/>
    </row>
  </sheetData>
  <sheetProtection algorithmName="SHA-512" hashValue="hQTTuES2ZQ8whk2Ittv1/5eG5gANjAan459gc05mbxJXbmPxgLBadh2e283xZV14rKqn0YONPhFdBVeLeoyj4g==" saltValue="OZ4j6gp9ZoNtA6ErQdNe3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E33"/>
  <sheetViews>
    <sheetView showGridLines="0" workbookViewId="0"/>
  </sheetViews>
  <sheetFormatPr baseColWidth="10" defaultColWidth="9.109375" defaultRowHeight="14.4" x14ac:dyDescent="0.3"/>
  <cols>
    <col min="1" max="1" width="40.109375" bestFit="1" customWidth="1"/>
    <col min="2" max="2" width="50" bestFit="1" customWidth="1"/>
    <col min="3" max="4" width="5.6640625" bestFit="1" customWidth="1"/>
    <col min="5" max="5" width="7.88671875" bestFit="1" customWidth="1"/>
    <col min="6" max="8" width="10.109375" customWidth="1"/>
  </cols>
  <sheetData>
    <row r="2" spans="1:5" ht="27.6" x14ac:dyDescent="0.3">
      <c r="A2" s="7" t="s">
        <v>1233</v>
      </c>
    </row>
    <row r="3" spans="1:5" x14ac:dyDescent="0.3">
      <c r="A3" s="45" t="s">
        <v>1234</v>
      </c>
    </row>
    <row r="4" spans="1:5" x14ac:dyDescent="0.3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170" t="s">
        <v>1235</v>
      </c>
      <c r="B5" s="13" t="s">
        <v>1236</v>
      </c>
      <c r="C5" s="14">
        <v>10833</v>
      </c>
      <c r="D5" s="14">
        <v>10235</v>
      </c>
      <c r="E5" s="15">
        <v>5.8426966292134799E-2</v>
      </c>
    </row>
    <row r="6" spans="1:5" x14ac:dyDescent="0.3">
      <c r="A6" s="171"/>
      <c r="B6" s="13" t="s">
        <v>1237</v>
      </c>
      <c r="C6" s="14">
        <v>1477</v>
      </c>
      <c r="D6" s="14">
        <v>1145</v>
      </c>
      <c r="E6" s="15">
        <v>0.28995633187772901</v>
      </c>
    </row>
    <row r="7" spans="1:5" x14ac:dyDescent="0.3">
      <c r="A7" s="172"/>
      <c r="B7" s="13" t="s">
        <v>1238</v>
      </c>
      <c r="C7" s="14">
        <v>4162</v>
      </c>
      <c r="D7" s="14">
        <v>3548</v>
      </c>
      <c r="E7" s="15">
        <v>0.17305524239007899</v>
      </c>
    </row>
    <row r="8" spans="1:5" x14ac:dyDescent="0.3">
      <c r="A8" s="3"/>
    </row>
    <row r="9" spans="1:5" x14ac:dyDescent="0.3">
      <c r="A9" s="45" t="s">
        <v>1239</v>
      </c>
    </row>
    <row r="10" spans="1:5" x14ac:dyDescent="0.3">
      <c r="A10" s="42" t="s">
        <v>14</v>
      </c>
      <c r="B10" s="9" t="s">
        <v>15</v>
      </c>
      <c r="C10" s="10" t="s">
        <v>3</v>
      </c>
      <c r="D10" s="10" t="s">
        <v>16</v>
      </c>
      <c r="E10" s="19" t="s">
        <v>17</v>
      </c>
    </row>
    <row r="11" spans="1:5" x14ac:dyDescent="0.3">
      <c r="A11" s="170" t="s">
        <v>1240</v>
      </c>
      <c r="B11" s="13" t="s">
        <v>1241</v>
      </c>
      <c r="C11" s="14">
        <v>1573</v>
      </c>
      <c r="D11" s="14">
        <v>1488</v>
      </c>
      <c r="E11" s="15">
        <v>5.7123655913978499E-2</v>
      </c>
    </row>
    <row r="12" spans="1:5" x14ac:dyDescent="0.3">
      <c r="A12" s="171"/>
      <c r="B12" s="13" t="s">
        <v>1242</v>
      </c>
      <c r="C12" s="14">
        <v>13</v>
      </c>
      <c r="D12" s="14">
        <v>12</v>
      </c>
      <c r="E12" s="15">
        <v>8.3333333333333301E-2</v>
      </c>
    </row>
    <row r="13" spans="1:5" x14ac:dyDescent="0.3">
      <c r="A13" s="171"/>
      <c r="B13" s="13" t="s">
        <v>1243</v>
      </c>
      <c r="C13" s="14">
        <v>4216</v>
      </c>
      <c r="D13" s="14">
        <v>3706</v>
      </c>
      <c r="E13" s="15">
        <v>0.13761467889908199</v>
      </c>
    </row>
    <row r="14" spans="1:5" x14ac:dyDescent="0.3">
      <c r="A14" s="171"/>
      <c r="B14" s="13" t="s">
        <v>1244</v>
      </c>
      <c r="C14" s="14">
        <v>849</v>
      </c>
      <c r="D14" s="14">
        <v>1042</v>
      </c>
      <c r="E14" s="15">
        <v>-0.185220729366603</v>
      </c>
    </row>
    <row r="15" spans="1:5" x14ac:dyDescent="0.3">
      <c r="A15" s="171"/>
      <c r="B15" s="13" t="s">
        <v>1245</v>
      </c>
      <c r="C15" s="14">
        <v>2</v>
      </c>
      <c r="D15" s="14">
        <v>0</v>
      </c>
      <c r="E15" s="15">
        <v>2</v>
      </c>
    </row>
    <row r="16" spans="1:5" x14ac:dyDescent="0.3">
      <c r="A16" s="171"/>
      <c r="B16" s="13" t="s">
        <v>1246</v>
      </c>
      <c r="C16" s="14">
        <v>0</v>
      </c>
      <c r="D16" s="14">
        <v>1</v>
      </c>
      <c r="E16" s="15">
        <v>-1</v>
      </c>
    </row>
    <row r="17" spans="1:5" x14ac:dyDescent="0.3">
      <c r="A17" s="171"/>
      <c r="B17" s="13" t="s">
        <v>1247</v>
      </c>
      <c r="C17" s="14">
        <v>0</v>
      </c>
      <c r="D17" s="14">
        <v>0</v>
      </c>
      <c r="E17" s="15">
        <v>0</v>
      </c>
    </row>
    <row r="18" spans="1:5" x14ac:dyDescent="0.3">
      <c r="A18" s="171"/>
      <c r="B18" s="13" t="s">
        <v>1248</v>
      </c>
      <c r="C18" s="14">
        <v>0</v>
      </c>
      <c r="D18" s="14">
        <v>0</v>
      </c>
      <c r="E18" s="15">
        <v>0</v>
      </c>
    </row>
    <row r="19" spans="1:5" x14ac:dyDescent="0.3">
      <c r="A19" s="172"/>
      <c r="B19" s="13" t="s">
        <v>1249</v>
      </c>
      <c r="C19" s="14">
        <v>9</v>
      </c>
      <c r="D19" s="14">
        <v>20</v>
      </c>
      <c r="E19" s="15">
        <v>-0.55000000000000004</v>
      </c>
    </row>
    <row r="20" spans="1:5" x14ac:dyDescent="0.3">
      <c r="A20" s="3"/>
    </row>
    <row r="21" spans="1:5" x14ac:dyDescent="0.3">
      <c r="A21" s="45" t="s">
        <v>1250</v>
      </c>
    </row>
    <row r="22" spans="1:5" x14ac:dyDescent="0.3">
      <c r="A22" s="42" t="s">
        <v>14</v>
      </c>
      <c r="B22" s="9" t="s">
        <v>15</v>
      </c>
      <c r="C22" s="10" t="s">
        <v>3</v>
      </c>
      <c r="D22" s="10" t="s">
        <v>16</v>
      </c>
      <c r="E22" s="19" t="s">
        <v>17</v>
      </c>
    </row>
    <row r="23" spans="1:5" x14ac:dyDescent="0.3">
      <c r="A23" s="170" t="s">
        <v>1251</v>
      </c>
      <c r="B23" s="13" t="s">
        <v>1252</v>
      </c>
      <c r="C23" s="14">
        <v>0</v>
      </c>
      <c r="D23" s="14">
        <v>0</v>
      </c>
      <c r="E23" s="15">
        <v>0</v>
      </c>
    </row>
    <row r="24" spans="1:5" x14ac:dyDescent="0.3">
      <c r="A24" s="171"/>
      <c r="B24" s="13" t="s">
        <v>1253</v>
      </c>
      <c r="C24" s="14">
        <v>0</v>
      </c>
      <c r="D24" s="14">
        <v>0</v>
      </c>
      <c r="E24" s="15">
        <v>0</v>
      </c>
    </row>
    <row r="25" spans="1:5" x14ac:dyDescent="0.3">
      <c r="A25" s="171"/>
      <c r="B25" s="13" t="s">
        <v>174</v>
      </c>
      <c r="C25" s="14">
        <v>0</v>
      </c>
      <c r="D25" s="14">
        <v>1</v>
      </c>
      <c r="E25" s="15">
        <v>-1</v>
      </c>
    </row>
    <row r="26" spans="1:5" x14ac:dyDescent="0.3">
      <c r="A26" s="172"/>
      <c r="B26" s="13" t="s">
        <v>1254</v>
      </c>
      <c r="C26" s="14">
        <v>9</v>
      </c>
      <c r="D26" s="14">
        <v>19</v>
      </c>
      <c r="E26" s="15">
        <v>-0.52631578947368396</v>
      </c>
    </row>
    <row r="27" spans="1:5" x14ac:dyDescent="0.3">
      <c r="A27" s="3"/>
    </row>
    <row r="28" spans="1:5" x14ac:dyDescent="0.3">
      <c r="A28" s="45" t="s">
        <v>1255</v>
      </c>
    </row>
    <row r="29" spans="1:5" x14ac:dyDescent="0.3">
      <c r="A29" s="42" t="s">
        <v>14</v>
      </c>
      <c r="B29" s="9" t="s">
        <v>15</v>
      </c>
      <c r="C29" s="10" t="s">
        <v>3</v>
      </c>
      <c r="D29" s="10" t="s">
        <v>16</v>
      </c>
      <c r="E29" s="19" t="s">
        <v>17</v>
      </c>
    </row>
    <row r="30" spans="1:5" x14ac:dyDescent="0.3">
      <c r="A30" s="170" t="s">
        <v>1256</v>
      </c>
      <c r="B30" s="13" t="s">
        <v>1257</v>
      </c>
      <c r="C30" s="14">
        <v>560</v>
      </c>
      <c r="D30" s="14">
        <v>435</v>
      </c>
      <c r="E30" s="15">
        <v>0.28735632183908</v>
      </c>
    </row>
    <row r="31" spans="1:5" x14ac:dyDescent="0.3">
      <c r="A31" s="171"/>
      <c r="B31" s="13" t="s">
        <v>1258</v>
      </c>
      <c r="C31" s="14">
        <v>163</v>
      </c>
      <c r="D31" s="14">
        <v>187</v>
      </c>
      <c r="E31" s="15">
        <v>-0.12834224598930499</v>
      </c>
    </row>
    <row r="32" spans="1:5" x14ac:dyDescent="0.3">
      <c r="A32" s="172"/>
      <c r="B32" s="13" t="s">
        <v>1259</v>
      </c>
      <c r="C32" s="14">
        <v>207</v>
      </c>
      <c r="D32" s="14">
        <v>72</v>
      </c>
      <c r="E32" s="15">
        <v>1.875</v>
      </c>
    </row>
    <row r="33" spans="1:1" x14ac:dyDescent="0.3">
      <c r="A33" s="6"/>
    </row>
  </sheetData>
  <sheetProtection algorithmName="SHA-512" hashValue="hpaRejzY0bB0obNber7cwLEiXA80GErYGBeDLqvNJgvp3lkaxAVq9fMuIwjdw2irwFTqX2vqoB+oN7GAlVO0gg==" saltValue="0ZVBjyEF39ipQjqOARNsN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E17"/>
  <sheetViews>
    <sheetView showGridLines="0" workbookViewId="0"/>
  </sheetViews>
  <sheetFormatPr baseColWidth="10" defaultColWidth="9.109375" defaultRowHeight="14.4" x14ac:dyDescent="0.3"/>
  <cols>
    <col min="1" max="1" width="35.109375" bestFit="1" customWidth="1"/>
    <col min="2" max="2" width="27.33203125" bestFit="1" customWidth="1"/>
    <col min="3" max="4" width="4.44140625" bestFit="1" customWidth="1"/>
    <col min="5" max="5" width="7.88671875" bestFit="1" customWidth="1"/>
    <col min="6" max="6" width="12.5546875" customWidth="1"/>
    <col min="7" max="7" width="13.109375" customWidth="1"/>
  </cols>
  <sheetData>
    <row r="2" spans="1:5" ht="27.6" x14ac:dyDescent="0.3">
      <c r="A2" s="7" t="s">
        <v>1261</v>
      </c>
    </row>
    <row r="3" spans="1:5" x14ac:dyDescent="0.3">
      <c r="A3" s="45" t="s">
        <v>1262</v>
      </c>
    </row>
    <row r="4" spans="1:5" x14ac:dyDescent="0.3">
      <c r="A4" s="42" t="s">
        <v>14</v>
      </c>
      <c r="B4" s="9" t="s">
        <v>15</v>
      </c>
      <c r="C4" s="10" t="s">
        <v>3</v>
      </c>
      <c r="D4" s="10" t="s">
        <v>16</v>
      </c>
      <c r="E4" s="19" t="s">
        <v>17</v>
      </c>
    </row>
    <row r="5" spans="1:5" x14ac:dyDescent="0.3">
      <c r="A5" s="170" t="s">
        <v>1263</v>
      </c>
      <c r="B5" s="13" t="s">
        <v>1264</v>
      </c>
      <c r="C5" s="14">
        <v>0</v>
      </c>
      <c r="D5" s="14">
        <v>0</v>
      </c>
      <c r="E5" s="15">
        <v>0</v>
      </c>
    </row>
    <row r="6" spans="1:5" x14ac:dyDescent="0.3">
      <c r="A6" s="171"/>
      <c r="B6" s="13" t="s">
        <v>1265</v>
      </c>
      <c r="C6" s="14">
        <v>0</v>
      </c>
      <c r="D6" s="14">
        <v>0</v>
      </c>
      <c r="E6" s="15">
        <v>0</v>
      </c>
    </row>
    <row r="7" spans="1:5" x14ac:dyDescent="0.3">
      <c r="A7" s="171"/>
      <c r="B7" s="13" t="s">
        <v>1266</v>
      </c>
      <c r="C7" s="14">
        <v>10</v>
      </c>
      <c r="D7" s="14">
        <v>4</v>
      </c>
      <c r="E7" s="15">
        <v>1.5</v>
      </c>
    </row>
    <row r="8" spans="1:5" x14ac:dyDescent="0.3">
      <c r="A8" s="171"/>
      <c r="B8" s="13" t="s">
        <v>1267</v>
      </c>
      <c r="C8" s="14">
        <v>42</v>
      </c>
      <c r="D8" s="14">
        <v>44</v>
      </c>
      <c r="E8" s="15">
        <v>-4.5454545454545497E-2</v>
      </c>
    </row>
    <row r="9" spans="1:5" x14ac:dyDescent="0.3">
      <c r="A9" s="171"/>
      <c r="B9" s="13" t="s">
        <v>1268</v>
      </c>
      <c r="C9" s="14">
        <v>10</v>
      </c>
      <c r="D9" s="14">
        <v>1</v>
      </c>
      <c r="E9" s="15">
        <v>9</v>
      </c>
    </row>
    <row r="10" spans="1:5" x14ac:dyDescent="0.3">
      <c r="A10" s="171"/>
      <c r="B10" s="13" t="s">
        <v>1269</v>
      </c>
      <c r="C10" s="14">
        <v>0</v>
      </c>
      <c r="D10" s="14">
        <v>0</v>
      </c>
      <c r="E10" s="15">
        <v>0</v>
      </c>
    </row>
    <row r="11" spans="1:5" x14ac:dyDescent="0.3">
      <c r="A11" s="171"/>
      <c r="B11" s="13" t="s">
        <v>1270</v>
      </c>
      <c r="C11" s="14">
        <v>12</v>
      </c>
      <c r="D11" s="14">
        <v>2</v>
      </c>
      <c r="E11" s="15">
        <v>5</v>
      </c>
    </row>
    <row r="12" spans="1:5" x14ac:dyDescent="0.3">
      <c r="A12" s="171"/>
      <c r="B12" s="13" t="s">
        <v>1271</v>
      </c>
      <c r="C12" s="14">
        <v>0</v>
      </c>
      <c r="D12" s="14">
        <v>0</v>
      </c>
      <c r="E12" s="15">
        <v>0</v>
      </c>
    </row>
    <row r="13" spans="1:5" x14ac:dyDescent="0.3">
      <c r="A13" s="171"/>
      <c r="B13" s="13" t="s">
        <v>1272</v>
      </c>
      <c r="C13" s="14">
        <v>24</v>
      </c>
      <c r="D13" s="14">
        <v>5</v>
      </c>
      <c r="E13" s="15">
        <v>3.8</v>
      </c>
    </row>
    <row r="14" spans="1:5" x14ac:dyDescent="0.3">
      <c r="A14" s="171"/>
      <c r="B14" s="13" t="s">
        <v>1273</v>
      </c>
      <c r="C14" s="14">
        <v>167</v>
      </c>
      <c r="D14" s="14">
        <v>0</v>
      </c>
      <c r="E14" s="15">
        <v>167</v>
      </c>
    </row>
    <row r="15" spans="1:5" x14ac:dyDescent="0.3">
      <c r="A15" s="171"/>
      <c r="B15" s="13" t="s">
        <v>1274</v>
      </c>
      <c r="C15" s="14">
        <v>0</v>
      </c>
      <c r="D15" s="14">
        <v>0</v>
      </c>
      <c r="E15" s="15">
        <v>0</v>
      </c>
    </row>
    <row r="16" spans="1:5" x14ac:dyDescent="0.3">
      <c r="A16" s="172"/>
      <c r="B16" s="13" t="s">
        <v>111</v>
      </c>
      <c r="C16" s="14">
        <v>200</v>
      </c>
      <c r="D16" s="14">
        <v>46</v>
      </c>
      <c r="E16" s="15">
        <v>3.3478260869565202</v>
      </c>
    </row>
    <row r="17" spans="1:1" x14ac:dyDescent="0.3">
      <c r="A17" s="6"/>
    </row>
  </sheetData>
  <sheetProtection algorithmName="SHA-512" hashValue="HpgwuVnWMA8ehPfGrdoit9xlaKawRu0hp91Ir5FLPex02Aq8UlEfC/+ePpHHULf3IohJexpSAYM7wZd4CaNouA==" saltValue="7kKP09jEDC+jgaPupwr4l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2:E31"/>
  <sheetViews>
    <sheetView showGridLines="0" workbookViewId="0"/>
  </sheetViews>
  <sheetFormatPr baseColWidth="10" defaultColWidth="9.109375" defaultRowHeight="14.4" x14ac:dyDescent="0.3"/>
  <cols>
    <col min="1" max="1" width="51.5546875" bestFit="1" customWidth="1"/>
    <col min="2" max="2" width="46.109375" bestFit="1" customWidth="1"/>
    <col min="3" max="3" width="13.5546875" bestFit="1" customWidth="1"/>
    <col min="4" max="4" width="10.33203125" bestFit="1" customWidth="1"/>
    <col min="5" max="5" width="12.6640625" bestFit="1" customWidth="1"/>
    <col min="6" max="8" width="9.88671875" customWidth="1"/>
  </cols>
  <sheetData>
    <row r="2" spans="1:5" x14ac:dyDescent="0.3">
      <c r="A2" s="4" t="s">
        <v>1275</v>
      </c>
    </row>
    <row r="3" spans="1:5" x14ac:dyDescent="0.3">
      <c r="A3" s="30" t="s">
        <v>1276</v>
      </c>
    </row>
    <row r="4" spans="1:5" x14ac:dyDescent="0.3">
      <c r="A4" s="31" t="s">
        <v>14</v>
      </c>
      <c r="B4" s="31" t="s">
        <v>15</v>
      </c>
      <c r="C4" s="46" t="s">
        <v>3</v>
      </c>
      <c r="D4" s="46" t="s">
        <v>16</v>
      </c>
      <c r="E4" s="32" t="s">
        <v>17</v>
      </c>
    </row>
    <row r="5" spans="1:5" x14ac:dyDescent="0.3">
      <c r="A5" s="33" t="s">
        <v>1277</v>
      </c>
      <c r="B5" s="39" t="s">
        <v>1278</v>
      </c>
      <c r="C5" s="40">
        <v>96</v>
      </c>
      <c r="D5" s="40">
        <v>332</v>
      </c>
      <c r="E5" s="47">
        <v>-0.71084337349397597</v>
      </c>
    </row>
    <row r="6" spans="1:5" x14ac:dyDescent="0.3">
      <c r="A6" s="33" t="s">
        <v>1279</v>
      </c>
      <c r="B6" s="39" t="s">
        <v>1280</v>
      </c>
      <c r="C6" s="40">
        <v>2062</v>
      </c>
      <c r="D6" s="40">
        <v>715</v>
      </c>
      <c r="E6" s="47">
        <v>1.88391608391608</v>
      </c>
    </row>
    <row r="7" spans="1:5" ht="20.399999999999999" x14ac:dyDescent="0.3">
      <c r="A7" s="33" t="s">
        <v>1281</v>
      </c>
      <c r="B7" s="39" t="s">
        <v>1282</v>
      </c>
      <c r="C7" s="40">
        <v>273</v>
      </c>
      <c r="D7" s="40">
        <v>351</v>
      </c>
      <c r="E7" s="47">
        <v>-0.22222222222222199</v>
      </c>
    </row>
    <row r="8" spans="1:5" ht="20.399999999999999" x14ac:dyDescent="0.3">
      <c r="A8" s="33" t="s">
        <v>1283</v>
      </c>
      <c r="B8" s="39" t="s">
        <v>1284</v>
      </c>
      <c r="C8" s="40">
        <v>32</v>
      </c>
      <c r="D8" s="40">
        <v>47</v>
      </c>
      <c r="E8" s="47">
        <v>-0.319148936170213</v>
      </c>
    </row>
    <row r="9" spans="1:5" ht="20.399999999999999" x14ac:dyDescent="0.3">
      <c r="A9" s="33" t="s">
        <v>1285</v>
      </c>
      <c r="B9" s="39" t="s">
        <v>1286</v>
      </c>
      <c r="C9" s="40">
        <v>3</v>
      </c>
      <c r="D9" s="40">
        <v>144</v>
      </c>
      <c r="E9" s="47">
        <v>-0.97916666666666696</v>
      </c>
    </row>
    <row r="10" spans="1:5" ht="20.399999999999999" x14ac:dyDescent="0.3">
      <c r="A10" s="33" t="s">
        <v>1287</v>
      </c>
      <c r="B10" s="39" t="s">
        <v>1288</v>
      </c>
      <c r="C10" s="40">
        <v>2</v>
      </c>
      <c r="D10" s="40">
        <v>8</v>
      </c>
      <c r="E10" s="47">
        <v>-0.75</v>
      </c>
    </row>
    <row r="11" spans="1:5" ht="20.399999999999999" x14ac:dyDescent="0.3">
      <c r="A11" s="33" t="s">
        <v>1289</v>
      </c>
      <c r="B11" s="16"/>
      <c r="C11" s="40">
        <v>1145</v>
      </c>
      <c r="D11" s="40">
        <v>78</v>
      </c>
      <c r="E11" s="47">
        <v>13.6794871794872</v>
      </c>
    </row>
    <row r="12" spans="1:5" x14ac:dyDescent="0.3">
      <c r="A12" s="33" t="s">
        <v>1290</v>
      </c>
      <c r="B12" s="16"/>
      <c r="C12" s="40">
        <v>1808</v>
      </c>
      <c r="D12" s="40">
        <v>1236</v>
      </c>
      <c r="E12" s="47">
        <v>0.46278317152103599</v>
      </c>
    </row>
    <row r="13" spans="1:5" x14ac:dyDescent="0.3">
      <c r="A13" s="185" t="s">
        <v>1291</v>
      </c>
      <c r="B13" s="39" t="s">
        <v>1292</v>
      </c>
      <c r="C13" s="40">
        <v>50</v>
      </c>
      <c r="D13" s="40">
        <v>2</v>
      </c>
      <c r="E13" s="47">
        <v>24</v>
      </c>
    </row>
    <row r="14" spans="1:5" x14ac:dyDescent="0.3">
      <c r="A14" s="187"/>
      <c r="B14" s="39" t="s">
        <v>1293</v>
      </c>
      <c r="C14" s="40">
        <v>0</v>
      </c>
      <c r="D14" s="40">
        <v>0</v>
      </c>
      <c r="E14" s="47">
        <v>0</v>
      </c>
    </row>
    <row r="15" spans="1:5" x14ac:dyDescent="0.3">
      <c r="A15" s="30" t="s">
        <v>1294</v>
      </c>
    </row>
    <row r="16" spans="1:5" x14ac:dyDescent="0.3">
      <c r="A16" s="31" t="s">
        <v>14</v>
      </c>
      <c r="B16" s="31" t="s">
        <v>15</v>
      </c>
      <c r="C16" s="48" t="s">
        <v>118</v>
      </c>
      <c r="D16" s="48" t="s">
        <v>161</v>
      </c>
      <c r="E16" s="49" t="s">
        <v>197</v>
      </c>
    </row>
    <row r="17" spans="1:5" x14ac:dyDescent="0.3">
      <c r="A17" s="188" t="s">
        <v>1295</v>
      </c>
      <c r="B17" s="39" t="s">
        <v>1296</v>
      </c>
      <c r="C17" s="40">
        <v>28</v>
      </c>
      <c r="D17" s="40">
        <v>18</v>
      </c>
      <c r="E17" s="35">
        <v>9</v>
      </c>
    </row>
    <row r="18" spans="1:5" x14ac:dyDescent="0.3">
      <c r="A18" s="189"/>
      <c r="B18" s="39" t="s">
        <v>1297</v>
      </c>
      <c r="C18" s="40">
        <v>198</v>
      </c>
      <c r="D18" s="40">
        <v>59</v>
      </c>
      <c r="E18" s="35">
        <v>78</v>
      </c>
    </row>
    <row r="19" spans="1:5" x14ac:dyDescent="0.3">
      <c r="A19" s="189"/>
      <c r="B19" s="39" t="s">
        <v>1298</v>
      </c>
      <c r="C19" s="40">
        <v>0</v>
      </c>
      <c r="D19" s="40">
        <v>0</v>
      </c>
      <c r="E19" s="35">
        <v>0</v>
      </c>
    </row>
    <row r="20" spans="1:5" x14ac:dyDescent="0.3">
      <c r="A20" s="189"/>
      <c r="B20" s="39" t="s">
        <v>1299</v>
      </c>
      <c r="C20" s="40">
        <v>0</v>
      </c>
      <c r="D20" s="40">
        <v>0</v>
      </c>
      <c r="E20" s="35">
        <v>0</v>
      </c>
    </row>
    <row r="21" spans="1:5" x14ac:dyDescent="0.3">
      <c r="A21" s="189"/>
      <c r="B21" s="39" t="s">
        <v>1300</v>
      </c>
      <c r="C21" s="40">
        <v>0</v>
      </c>
      <c r="D21" s="40">
        <v>0</v>
      </c>
      <c r="E21" s="35">
        <v>0</v>
      </c>
    </row>
    <row r="22" spans="1:5" x14ac:dyDescent="0.3">
      <c r="A22" s="189"/>
      <c r="B22" s="39" t="s">
        <v>980</v>
      </c>
      <c r="C22" s="40">
        <v>1923</v>
      </c>
      <c r="D22" s="40">
        <v>1371</v>
      </c>
      <c r="E22" s="35">
        <v>68</v>
      </c>
    </row>
    <row r="23" spans="1:5" x14ac:dyDescent="0.3">
      <c r="A23" s="189"/>
      <c r="B23" s="39" t="s">
        <v>1301</v>
      </c>
      <c r="C23" s="40">
        <v>53</v>
      </c>
      <c r="D23" s="40">
        <v>13</v>
      </c>
      <c r="E23" s="35">
        <v>15</v>
      </c>
    </row>
    <row r="24" spans="1:5" x14ac:dyDescent="0.3">
      <c r="A24" s="189"/>
      <c r="B24" s="39" t="s">
        <v>1302</v>
      </c>
      <c r="C24" s="40">
        <v>0</v>
      </c>
      <c r="D24" s="40">
        <v>0</v>
      </c>
      <c r="E24" s="35">
        <v>0</v>
      </c>
    </row>
    <row r="25" spans="1:5" x14ac:dyDescent="0.3">
      <c r="A25" s="189"/>
      <c r="B25" s="39" t="s">
        <v>1303</v>
      </c>
      <c r="C25" s="40">
        <v>16</v>
      </c>
      <c r="D25" s="40">
        <v>4</v>
      </c>
      <c r="E25" s="35">
        <v>4</v>
      </c>
    </row>
    <row r="26" spans="1:5" x14ac:dyDescent="0.3">
      <c r="A26" s="189"/>
      <c r="B26" s="39" t="s">
        <v>1304</v>
      </c>
      <c r="C26" s="40">
        <v>0</v>
      </c>
      <c r="D26" s="40">
        <v>0</v>
      </c>
      <c r="E26" s="35">
        <v>0</v>
      </c>
    </row>
    <row r="27" spans="1:5" x14ac:dyDescent="0.3">
      <c r="A27" s="189"/>
      <c r="B27" s="39" t="s">
        <v>1305</v>
      </c>
      <c r="C27" s="40">
        <v>0</v>
      </c>
      <c r="D27" s="40">
        <v>0</v>
      </c>
      <c r="E27" s="35">
        <v>0</v>
      </c>
    </row>
    <row r="28" spans="1:5" x14ac:dyDescent="0.3">
      <c r="A28" s="189"/>
      <c r="B28" s="39" t="s">
        <v>1306</v>
      </c>
      <c r="C28" s="40">
        <v>705</v>
      </c>
      <c r="D28" s="40">
        <v>30</v>
      </c>
      <c r="E28" s="35">
        <v>295</v>
      </c>
    </row>
    <row r="29" spans="1:5" x14ac:dyDescent="0.3">
      <c r="A29" s="189"/>
      <c r="B29" s="39" t="s">
        <v>1307</v>
      </c>
      <c r="C29" s="40">
        <v>811</v>
      </c>
      <c r="D29" s="40">
        <v>98</v>
      </c>
      <c r="E29" s="35">
        <v>445</v>
      </c>
    </row>
    <row r="30" spans="1:5" x14ac:dyDescent="0.3">
      <c r="A30" s="190"/>
      <c r="B30" s="39" t="s">
        <v>1308</v>
      </c>
      <c r="C30" s="40">
        <v>0</v>
      </c>
      <c r="D30" s="40">
        <v>0</v>
      </c>
      <c r="E30" s="35">
        <v>0</v>
      </c>
    </row>
    <row r="31" spans="1:5" x14ac:dyDescent="0.3">
      <c r="A31" s="6"/>
    </row>
  </sheetData>
  <sheetProtection algorithmName="SHA-512" hashValue="HW7l6981nThNRq+VA4gV+Wwu6ns7lGz0JT2F662GJj7UnZ/SXa3UD9riSUkZ29Vad1WUO0GY4IgKBmJuD1D4/w==" saltValue="amlIWD26k83KoKMUK2Ta5A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BD038-9C2B-461C-A7D4-A385445422DA}">
  <dimension ref="A1:CO66"/>
  <sheetViews>
    <sheetView showGridLines="0" workbookViewId="0"/>
  </sheetViews>
  <sheetFormatPr baseColWidth="10" defaultColWidth="11.44140625" defaultRowHeight="13.2" x14ac:dyDescent="0.3"/>
  <cols>
    <col min="1" max="1" width="2.6640625" style="98" customWidth="1"/>
    <col min="2" max="2" width="4.44140625" style="98" customWidth="1"/>
    <col min="3" max="3" width="18.6640625" style="98" customWidth="1"/>
    <col min="4" max="4" width="36.44140625" style="98" customWidth="1"/>
    <col min="5" max="5" width="18.6640625" style="98" customWidth="1"/>
    <col min="6" max="6" width="7.44140625" style="98" customWidth="1"/>
    <col min="7" max="7" width="2.6640625" style="98" customWidth="1"/>
    <col min="8" max="8" width="10.109375" style="98" customWidth="1"/>
    <col min="9" max="13" width="11.44140625" style="98"/>
    <col min="14" max="14" width="5.5546875" style="98" customWidth="1"/>
    <col min="15" max="15" width="11" style="98" customWidth="1"/>
    <col min="16" max="16" width="2.6640625" style="98" customWidth="1"/>
    <col min="17" max="17" width="11.44140625" style="98"/>
    <col min="18" max="19" width="12.88671875" style="98" customWidth="1"/>
    <col min="20" max="23" width="11.44140625" style="98"/>
    <col min="24" max="24" width="2.6640625" style="98" customWidth="1"/>
    <col min="25" max="25" width="6.33203125" style="98" customWidth="1"/>
    <col min="26" max="29" width="13.88671875" style="98" customWidth="1"/>
    <col min="30" max="30" width="11.44140625" style="98"/>
    <col min="31" max="31" width="9.44140625" style="98" customWidth="1"/>
    <col min="32" max="32" width="2.6640625" style="98" customWidth="1"/>
    <col min="33" max="38" width="11.44140625" style="98"/>
    <col min="39" max="39" width="14.5546875" style="98" customWidth="1"/>
    <col min="40" max="40" width="2.6640625" style="98" customWidth="1"/>
    <col min="41" max="41" width="11.44140625" style="98"/>
    <col min="42" max="44" width="19.33203125" style="98" customWidth="1"/>
    <col min="45" max="45" width="14.88671875" style="98" customWidth="1"/>
    <col min="46" max="46" width="2.6640625" style="98" customWidth="1"/>
    <col min="47" max="47" width="7" style="98" customWidth="1"/>
    <col min="48" max="48" width="14" style="98" customWidth="1"/>
    <col min="49" max="53" width="11.44140625" style="98"/>
    <col min="54" max="54" width="5.44140625" style="98" customWidth="1"/>
    <col min="55" max="55" width="2.6640625" style="98" customWidth="1"/>
    <col min="56" max="56" width="11.44140625" style="98"/>
    <col min="57" max="59" width="13.88671875" style="98" customWidth="1"/>
    <col min="60" max="60" width="11.44140625" style="98"/>
    <col min="61" max="61" width="19.33203125" style="98" customWidth="1"/>
    <col min="62" max="62" width="2.6640625" style="98" customWidth="1"/>
    <col min="63" max="63" width="7.109375" style="98" customWidth="1"/>
    <col min="64" max="65" width="6.5546875" style="98" customWidth="1"/>
    <col min="66" max="66" width="9" style="98" customWidth="1"/>
    <col min="67" max="67" width="7.109375" style="98" bestFit="1" customWidth="1"/>
    <col min="68" max="68" width="7" style="98" customWidth="1"/>
    <col min="69" max="69" width="8.6640625" style="98" customWidth="1"/>
    <col min="70" max="70" width="6.6640625" style="98" customWidth="1"/>
    <col min="71" max="71" width="9" style="98" customWidth="1"/>
    <col min="72" max="73" width="6.109375" style="98" customWidth="1"/>
    <col min="74" max="74" width="6.6640625" style="98" customWidth="1"/>
    <col min="75" max="75" width="2.6640625" style="98" customWidth="1"/>
    <col min="76" max="76" width="21.109375" style="98" customWidth="1"/>
    <col min="77" max="80" width="11.44140625" style="98"/>
    <col min="81" max="81" width="16.44140625" style="98" customWidth="1"/>
    <col min="82" max="82" width="2.6640625" style="98" customWidth="1"/>
    <col min="83" max="83" width="17" style="98" customWidth="1"/>
    <col min="84" max="85" width="21.109375" style="98" customWidth="1"/>
    <col min="86" max="88" width="11.44140625" style="98"/>
    <col min="89" max="89" width="2.6640625" style="98" customWidth="1"/>
    <col min="90" max="90" width="15.109375" style="98" customWidth="1"/>
    <col min="91" max="91" width="8.33203125" style="98" customWidth="1"/>
    <col min="92" max="92" width="23.44140625" style="98" customWidth="1"/>
    <col min="93" max="93" width="14.88671875" style="98" customWidth="1"/>
    <col min="94" max="94" width="18" style="98" customWidth="1"/>
    <col min="95" max="16384" width="11.44140625" style="98"/>
  </cols>
  <sheetData>
    <row r="1" spans="1:93" ht="17.399999999999999" x14ac:dyDescent="0.3">
      <c r="A1" s="96"/>
      <c r="B1" s="97"/>
      <c r="C1" s="197" t="s">
        <v>1431</v>
      </c>
      <c r="D1" s="197"/>
      <c r="E1" s="197"/>
      <c r="G1" s="96"/>
      <c r="P1" s="96"/>
      <c r="X1" s="96"/>
      <c r="AF1" s="96"/>
      <c r="AN1" s="96"/>
      <c r="AT1" s="96"/>
      <c r="BC1" s="96"/>
      <c r="BJ1" s="96"/>
      <c r="BW1" s="96"/>
      <c r="CD1" s="96"/>
      <c r="CK1" s="96"/>
    </row>
    <row r="2" spans="1:93" s="100" customFormat="1" ht="10.199999999999999" x14ac:dyDescent="0.3">
      <c r="A2" s="99">
        <v>0</v>
      </c>
      <c r="H2" s="101"/>
      <c r="Z2" s="195"/>
      <c r="AA2" s="195"/>
      <c r="AB2" s="195"/>
      <c r="AC2" s="195"/>
      <c r="AH2" s="195"/>
      <c r="AI2" s="195"/>
      <c r="AJ2" s="195"/>
      <c r="AK2" s="195"/>
      <c r="AV2" s="196"/>
      <c r="AW2" s="196"/>
      <c r="AX2" s="196"/>
      <c r="AY2" s="196"/>
      <c r="AZ2" s="196"/>
      <c r="BA2" s="196"/>
      <c r="BK2" s="196" t="s">
        <v>1432</v>
      </c>
      <c r="BL2" s="196"/>
      <c r="BM2" s="196"/>
      <c r="BN2" s="196"/>
      <c r="BO2" s="196"/>
      <c r="BP2" s="196"/>
      <c r="BQ2" s="196"/>
      <c r="BR2" s="196"/>
      <c r="BS2" s="196"/>
      <c r="BT2" s="196"/>
      <c r="BU2" s="196"/>
      <c r="CL2" s="101"/>
    </row>
    <row r="3" spans="1:93" s="100" customFormat="1" ht="10.199999999999999" x14ac:dyDescent="0.3">
      <c r="Z3" s="195" t="s">
        <v>1433</v>
      </c>
      <c r="AA3" s="195"/>
      <c r="AB3" s="195"/>
      <c r="AC3" s="195"/>
      <c r="AH3" s="195" t="s">
        <v>1434</v>
      </c>
      <c r="AI3" s="195"/>
      <c r="AJ3" s="195"/>
      <c r="AK3" s="195"/>
      <c r="AV3" s="196" t="s">
        <v>1059</v>
      </c>
      <c r="AW3" s="196"/>
      <c r="AX3" s="196"/>
      <c r="AY3" s="196"/>
      <c r="AZ3" s="196"/>
      <c r="BA3" s="196"/>
      <c r="CL3" s="101"/>
    </row>
    <row r="4" spans="1:93" s="102" customFormat="1" ht="21.75" customHeight="1" x14ac:dyDescent="0.3">
      <c r="C4" s="195" t="s">
        <v>13</v>
      </c>
      <c r="D4" s="195"/>
      <c r="E4" s="195"/>
      <c r="I4" s="195" t="s">
        <v>40</v>
      </c>
      <c r="J4" s="195"/>
      <c r="K4" s="195"/>
      <c r="L4" s="195"/>
      <c r="M4" s="195"/>
      <c r="Q4" s="195" t="s">
        <v>1435</v>
      </c>
      <c r="R4" s="195"/>
      <c r="S4" s="195"/>
      <c r="T4" s="195"/>
      <c r="U4" s="195"/>
      <c r="V4" s="195"/>
      <c r="AP4" s="195" t="s">
        <v>1436</v>
      </c>
      <c r="AQ4" s="195"/>
      <c r="AR4" s="195"/>
      <c r="BE4" s="195" t="s">
        <v>1059</v>
      </c>
      <c r="BF4" s="195"/>
      <c r="BG4" s="195"/>
      <c r="BK4" s="199" t="s">
        <v>1437</v>
      </c>
      <c r="BL4" s="198" t="s">
        <v>1438</v>
      </c>
      <c r="BM4" s="198" t="s">
        <v>1439</v>
      </c>
      <c r="BN4" s="198" t="s">
        <v>174</v>
      </c>
      <c r="BO4" s="198" t="s">
        <v>1440</v>
      </c>
      <c r="BP4" s="198" t="s">
        <v>1441</v>
      </c>
      <c r="BQ4" s="198" t="s">
        <v>1442</v>
      </c>
      <c r="BR4" s="198" t="s">
        <v>209</v>
      </c>
      <c r="BS4" s="200" t="s">
        <v>1443</v>
      </c>
      <c r="BT4" s="200" t="s">
        <v>1444</v>
      </c>
      <c r="BU4" s="200" t="s">
        <v>289</v>
      </c>
      <c r="BV4" s="201"/>
      <c r="BY4" s="202" t="s">
        <v>168</v>
      </c>
      <c r="BZ4" s="202"/>
      <c r="CA4" s="202"/>
      <c r="CF4" s="195" t="s">
        <v>1445</v>
      </c>
      <c r="CG4" s="195"/>
      <c r="CL4" s="195" t="s">
        <v>48</v>
      </c>
      <c r="CM4" s="195"/>
      <c r="CN4" s="195"/>
      <c r="CO4" s="195"/>
    </row>
    <row r="5" spans="1:93" s="102" customFormat="1" ht="14.25" customHeight="1" x14ac:dyDescent="0.3">
      <c r="Z5" s="106" t="s">
        <v>1446</v>
      </c>
      <c r="AA5" s="107" t="s">
        <v>1447</v>
      </c>
      <c r="AB5" s="107" t="s">
        <v>81</v>
      </c>
      <c r="AC5" s="108" t="s">
        <v>81</v>
      </c>
      <c r="AH5" s="106" t="s">
        <v>1446</v>
      </c>
      <c r="AI5" s="107" t="s">
        <v>1447</v>
      </c>
      <c r="AJ5" s="107" t="s">
        <v>81</v>
      </c>
      <c r="AK5" s="108" t="s">
        <v>81</v>
      </c>
      <c r="AV5" s="199" t="s">
        <v>1448</v>
      </c>
      <c r="AW5" s="198" t="s">
        <v>1449</v>
      </c>
      <c r="AX5" s="198" t="s">
        <v>1450</v>
      </c>
      <c r="AY5" s="198" t="s">
        <v>109</v>
      </c>
      <c r="AZ5" s="198" t="s">
        <v>110</v>
      </c>
      <c r="BA5" s="200" t="s">
        <v>111</v>
      </c>
      <c r="BK5" s="199"/>
      <c r="BL5" s="198"/>
      <c r="BM5" s="198"/>
      <c r="BN5" s="198"/>
      <c r="BO5" s="198"/>
      <c r="BP5" s="198"/>
      <c r="BQ5" s="198"/>
      <c r="BR5" s="198"/>
      <c r="BS5" s="200"/>
      <c r="BT5" s="200"/>
      <c r="BU5" s="200"/>
      <c r="BV5" s="201"/>
    </row>
    <row r="6" spans="1:93" s="102" customFormat="1" ht="14.25" customHeight="1" x14ac:dyDescent="0.3">
      <c r="C6" s="109" t="s">
        <v>20</v>
      </c>
      <c r="D6" s="110" t="s">
        <v>1451</v>
      </c>
      <c r="E6" s="109" t="s">
        <v>24</v>
      </c>
      <c r="I6" s="111" t="s">
        <v>49</v>
      </c>
      <c r="J6" s="110" t="s">
        <v>1452</v>
      </c>
      <c r="K6" s="110" t="s">
        <v>63</v>
      </c>
      <c r="L6" s="110" t="s">
        <v>65</v>
      </c>
      <c r="M6" s="112" t="s">
        <v>1453</v>
      </c>
      <c r="N6" s="113" t="s">
        <v>1454</v>
      </c>
      <c r="O6" s="113"/>
      <c r="Q6" s="111" t="s">
        <v>1260</v>
      </c>
      <c r="R6" s="110" t="s">
        <v>1455</v>
      </c>
      <c r="S6" s="110" t="s">
        <v>1456</v>
      </c>
      <c r="T6" s="110" t="s">
        <v>1031</v>
      </c>
      <c r="U6" s="110" t="s">
        <v>1457</v>
      </c>
      <c r="V6" s="112" t="s">
        <v>1352</v>
      </c>
      <c r="Z6" s="114" t="s">
        <v>1458</v>
      </c>
      <c r="AA6" s="115" t="s">
        <v>1458</v>
      </c>
      <c r="AB6" s="115" t="s">
        <v>1459</v>
      </c>
      <c r="AC6" s="116" t="s">
        <v>1460</v>
      </c>
      <c r="AH6" s="114" t="s">
        <v>1458</v>
      </c>
      <c r="AI6" s="115" t="s">
        <v>1458</v>
      </c>
      <c r="AJ6" s="115" t="s">
        <v>1459</v>
      </c>
      <c r="AK6" s="116" t="s">
        <v>1460</v>
      </c>
      <c r="AP6" s="111" t="s">
        <v>1461</v>
      </c>
      <c r="AQ6" s="110" t="s">
        <v>100</v>
      </c>
      <c r="AR6" s="112" t="s">
        <v>1462</v>
      </c>
      <c r="AV6" s="199"/>
      <c r="AW6" s="198"/>
      <c r="AX6" s="198"/>
      <c r="AY6" s="198"/>
      <c r="AZ6" s="198"/>
      <c r="BA6" s="200"/>
      <c r="BE6" s="111" t="s">
        <v>113</v>
      </c>
      <c r="BF6" s="110" t="s">
        <v>114</v>
      </c>
      <c r="BG6" s="112" t="s">
        <v>1463</v>
      </c>
      <c r="BK6" s="199"/>
      <c r="BL6" s="198"/>
      <c r="BM6" s="198"/>
      <c r="BN6" s="198"/>
      <c r="BO6" s="198"/>
      <c r="BP6" s="198"/>
      <c r="BQ6" s="198"/>
      <c r="BR6" s="198"/>
      <c r="BS6" s="200"/>
      <c r="BT6" s="200"/>
      <c r="BU6" s="200"/>
      <c r="BV6" s="201"/>
      <c r="BY6" s="111" t="s">
        <v>1437</v>
      </c>
      <c r="BZ6" s="110" t="s">
        <v>1464</v>
      </c>
      <c r="CA6" s="112" t="s">
        <v>111</v>
      </c>
      <c r="CF6" s="111" t="s">
        <v>1465</v>
      </c>
      <c r="CG6" s="112" t="s">
        <v>1466</v>
      </c>
      <c r="CM6" s="111" t="s">
        <v>49</v>
      </c>
      <c r="CN6" s="112" t="s">
        <v>50</v>
      </c>
    </row>
    <row r="7" spans="1:93" s="117" customFormat="1" ht="21" customHeight="1" x14ac:dyDescent="0.3">
      <c r="C7" s="118">
        <f>DatosGenerales!C8</f>
        <v>164841</v>
      </c>
      <c r="D7" s="119">
        <f>SUM(DatosGenerales!C15:C19)</f>
        <v>27900</v>
      </c>
      <c r="E7" s="118">
        <f>SUM(DatosGenerales!C12:C14)</f>
        <v>141940</v>
      </c>
      <c r="I7" s="120">
        <f>DatosGenerales!C31</f>
        <v>29796</v>
      </c>
      <c r="J7" s="119">
        <f>DatosGenerales!C32</f>
        <v>3840</v>
      </c>
      <c r="K7" s="118">
        <f>SUM(DatosGenerales!C33:C34)</f>
        <v>3639</v>
      </c>
      <c r="L7" s="119">
        <f>DatosGenerales!C36</f>
        <v>20694</v>
      </c>
      <c r="M7" s="118">
        <f>DatosGenerales!C95</f>
        <v>10535</v>
      </c>
      <c r="N7" s="121">
        <f>L7-M7</f>
        <v>10159</v>
      </c>
      <c r="O7" s="121"/>
      <c r="Q7" s="120">
        <f>DatosGenerales!C36</f>
        <v>20694</v>
      </c>
      <c r="R7" s="119">
        <f>DatosGenerales!C49</f>
        <v>15732</v>
      </c>
      <c r="S7" s="119">
        <f>DatosGenerales!C50</f>
        <v>1435</v>
      </c>
      <c r="T7" s="119">
        <f>DatosGenerales!C62</f>
        <v>325</v>
      </c>
      <c r="U7" s="119">
        <f>DatosGenerales!C78</f>
        <v>95</v>
      </c>
      <c r="V7" s="122">
        <f>SUM(Q7:U7)</f>
        <v>38281</v>
      </c>
      <c r="Z7" s="120">
        <f>SUM(DatosGenerales!C106,DatosGenerales!C107,DatosGenerales!C109)</f>
        <v>15815</v>
      </c>
      <c r="AA7" s="119">
        <f>SUM(DatosGenerales!C108,DatosGenerales!C110)</f>
        <v>3102</v>
      </c>
      <c r="AB7" s="119">
        <f>DatosGenerales!C106</f>
        <v>10468</v>
      </c>
      <c r="AC7" s="122">
        <f>DatosGenerales!C107</f>
        <v>3455</v>
      </c>
      <c r="AH7" s="120">
        <f>SUM(DatosGenerales!C115,DatosGenerales!C116,DatosGenerales!C118)</f>
        <v>1027</v>
      </c>
      <c r="AI7" s="119">
        <f>SUM(DatosGenerales!C117,DatosGenerales!C119)</f>
        <v>421</v>
      </c>
      <c r="AJ7" s="119">
        <f>DatosGenerales!C115</f>
        <v>793</v>
      </c>
      <c r="AK7" s="122">
        <f>DatosGenerales!C116</f>
        <v>190</v>
      </c>
      <c r="AP7" s="120">
        <f>SUM(DatosGenerales!C135:C136)</f>
        <v>2336</v>
      </c>
      <c r="AQ7" s="119">
        <f>SUM(DatosGenerales!C137:C138)</f>
        <v>6</v>
      </c>
      <c r="AR7" s="122">
        <f>SUM(DatosGenerales!C139:C140)</f>
        <v>93</v>
      </c>
      <c r="AV7" s="120">
        <f>DatosGenerales!C145</f>
        <v>33</v>
      </c>
      <c r="AW7" s="119">
        <f>DatosGenerales!C146</f>
        <v>1427</v>
      </c>
      <c r="AX7" s="119">
        <f>DatosGenerales!C147</f>
        <v>65</v>
      </c>
      <c r="AY7" s="119">
        <f>DatosGenerales!C148</f>
        <v>43</v>
      </c>
      <c r="AZ7" s="119">
        <f>DatosGenerales!C149</f>
        <v>254</v>
      </c>
      <c r="BA7" s="122">
        <f>DatosGenerales!C150</f>
        <v>32</v>
      </c>
      <c r="BE7" s="120">
        <f>DatosGenerales!C151</f>
        <v>513</v>
      </c>
      <c r="BF7" s="119">
        <f>DatosGenerales!C152</f>
        <v>972</v>
      </c>
      <c r="BG7" s="122">
        <f>DatosGenerales!C154</f>
        <v>430</v>
      </c>
      <c r="BK7" s="120">
        <f>SUM(DatosGenerales!C297:C311)</f>
        <v>5692</v>
      </c>
      <c r="BL7" s="119">
        <f>SUM(DatosGenerales!C294:C296)</f>
        <v>506</v>
      </c>
      <c r="BM7" s="119">
        <f>SUM(DatosGenerales!C312:C344)</f>
        <v>2697</v>
      </c>
      <c r="BN7" s="119">
        <f>SUM(DatosGenerales!C289)</f>
        <v>166</v>
      </c>
      <c r="BO7" s="119">
        <f>SUM(DatosGenerales!C356:C364)</f>
        <v>14</v>
      </c>
      <c r="BP7" s="119">
        <f>SUM(DatosGenerales!C286:C288)</f>
        <v>0</v>
      </c>
      <c r="BQ7" s="119">
        <f>SUM(DatosGenerales!C345:C355)</f>
        <v>15</v>
      </c>
      <c r="BR7" s="119">
        <f>SUM(DatosGenerales!C290:C292)</f>
        <v>595</v>
      </c>
      <c r="BS7" s="122">
        <f>SUM(DatosGenerales!C283:C285)</f>
        <v>4386</v>
      </c>
      <c r="BT7" s="122">
        <f>SUM(DatosGenerales!C293)</f>
        <v>136</v>
      </c>
      <c r="BU7" s="122">
        <f>SUM(DatosGenerales!C365:C377)</f>
        <v>331</v>
      </c>
      <c r="BY7" s="120">
        <f>DatosGenerales!C246</f>
        <v>7</v>
      </c>
      <c r="BZ7" s="119">
        <f>DatosGenerales!C247</f>
        <v>44</v>
      </c>
      <c r="CA7" s="122">
        <f>DatosGenerales!C248</f>
        <v>0</v>
      </c>
      <c r="CF7" s="120">
        <f>DatosDiscapacidad!C5</f>
        <v>96</v>
      </c>
      <c r="CG7" s="122">
        <f>DatosDiscapacidad!C11</f>
        <v>1145</v>
      </c>
      <c r="CM7" s="120">
        <f>DatosGenerales!C40</f>
        <v>55099</v>
      </c>
      <c r="CN7" s="122">
        <f>DatosGenerales!C41</f>
        <v>38309</v>
      </c>
    </row>
    <row r="8" spans="1:93" x14ac:dyDescent="0.3">
      <c r="B8" s="123"/>
    </row>
    <row r="11" spans="1:93" x14ac:dyDescent="0.3">
      <c r="R11" s="98" t="s">
        <v>1467</v>
      </c>
    </row>
    <row r="16" spans="1:93" ht="12.75" customHeight="1" x14ac:dyDescent="0.3">
      <c r="AV16" s="124"/>
      <c r="AW16" s="124"/>
      <c r="AX16" s="124"/>
      <c r="AY16" s="124"/>
      <c r="AZ16" s="124"/>
      <c r="BA16" s="124"/>
    </row>
    <row r="17" spans="19:93" x14ac:dyDescent="0.3">
      <c r="AV17" s="124"/>
      <c r="AW17" s="124"/>
      <c r="AX17" s="124"/>
      <c r="AY17" s="124"/>
      <c r="AZ17" s="124"/>
      <c r="BA17" s="124"/>
    </row>
    <row r="19" spans="19:93" x14ac:dyDescent="0.3">
      <c r="CO19" s="98" t="s">
        <v>1468</v>
      </c>
    </row>
    <row r="22" spans="19:93" x14ac:dyDescent="0.2">
      <c r="BK22" s="125" t="s">
        <v>1469</v>
      </c>
      <c r="BO22" s="125"/>
    </row>
    <row r="23" spans="19:93" x14ac:dyDescent="0.3">
      <c r="S23" s="126"/>
      <c r="Z23" s="127"/>
      <c r="AH23" s="127"/>
    </row>
    <row r="30" spans="19:93" x14ac:dyDescent="0.3">
      <c r="BJ30" s="128"/>
    </row>
    <row r="31" spans="19:93" s="102" customFormat="1" ht="12.75" customHeight="1" x14ac:dyDescent="0.3">
      <c r="BJ31" s="129"/>
    </row>
    <row r="32" spans="19:93" s="117" customFormat="1" ht="12" x14ac:dyDescent="0.3">
      <c r="BJ32" s="130"/>
    </row>
    <row r="33" spans="62:67" x14ac:dyDescent="0.3">
      <c r="BJ33" s="128"/>
    </row>
    <row r="38" spans="62:67" ht="15.6" x14ac:dyDescent="0.3">
      <c r="BN38" s="131" t="s">
        <v>1470</v>
      </c>
      <c r="BO38" s="132">
        <v>13</v>
      </c>
    </row>
    <row r="41" spans="62:67" x14ac:dyDescent="0.2">
      <c r="BK41" s="125" t="s">
        <v>1471</v>
      </c>
    </row>
    <row r="51" spans="63:74" x14ac:dyDescent="0.3">
      <c r="BK51" s="129" t="s">
        <v>1472</v>
      </c>
      <c r="BL51" s="129" t="s">
        <v>1472</v>
      </c>
      <c r="BM51" s="128"/>
    </row>
    <row r="52" spans="63:74" x14ac:dyDescent="0.3">
      <c r="BK52" s="129" t="s">
        <v>1473</v>
      </c>
      <c r="BL52" s="129" t="s">
        <v>1474</v>
      </c>
      <c r="BM52" s="129"/>
      <c r="BN52" s="102"/>
      <c r="BO52" s="102"/>
      <c r="BP52" s="102"/>
      <c r="BQ52" s="102"/>
      <c r="BR52" s="102"/>
      <c r="BS52" s="102"/>
      <c r="BT52" s="102"/>
      <c r="BU52" s="102"/>
      <c r="BV52" s="102"/>
    </row>
    <row r="53" spans="63:74" x14ac:dyDescent="0.3">
      <c r="BK53" s="130">
        <f>SUM(DatosGenerales!C310,DatosGenerales!C299,DatosGenerales!C308)</f>
        <v>987</v>
      </c>
      <c r="BL53" s="130">
        <f>SUM(DatosGenerales!C311,DatosGenerales!C300,DatosGenerales!C309)</f>
        <v>2299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1475</v>
      </c>
    </row>
    <row r="65" spans="63:71" x14ac:dyDescent="0.3">
      <c r="BK65" s="129" t="s">
        <v>1476</v>
      </c>
      <c r="BL65" s="129" t="s">
        <v>1477</v>
      </c>
      <c r="BM65" s="129" t="s">
        <v>1478</v>
      </c>
      <c r="BN65" s="129"/>
    </row>
    <row r="66" spans="63:71" x14ac:dyDescent="0.3">
      <c r="BK66" s="130">
        <f>SUM(DatosGenerales!C310:C311)</f>
        <v>101</v>
      </c>
      <c r="BL66" s="130">
        <f>SUM(DatosGenerales!C299:C300)</f>
        <v>3045</v>
      </c>
      <c r="BM66" s="130">
        <f>SUM(DatosGenerales!C308:C309)</f>
        <v>140</v>
      </c>
      <c r="BN66" s="130"/>
      <c r="BO66" s="117"/>
      <c r="BP66" s="117"/>
      <c r="BQ66" s="117"/>
      <c r="BR66" s="117"/>
      <c r="BS66" s="117"/>
    </row>
  </sheetData>
  <sheetProtection algorithmName="SHA-512" hashValue="kDJLFpI0E9S6D+FB4y0d90iZ6dJCP214cPuH7Ec37dsSXPbLPZDmCIyvaw+gXQ6AdWyytSPKqj3gF16GgcM3vQ==" saltValue="e1m/oUZOheVGzO/6PkbVj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49A0B-4E8F-4751-B83B-2F3B2602F4E0}">
  <dimension ref="A1:BI25"/>
  <sheetViews>
    <sheetView showGridLines="0" showRowColHeaders="0" workbookViewId="0"/>
  </sheetViews>
  <sheetFormatPr baseColWidth="10" defaultColWidth="11.44140625" defaultRowHeight="12" x14ac:dyDescent="0.25"/>
  <cols>
    <col min="1" max="1" width="2.6640625" style="134" customWidth="1"/>
    <col min="2" max="2" width="7.88671875" style="134" customWidth="1"/>
    <col min="3" max="3" width="11.44140625" style="134"/>
    <col min="4" max="4" width="12" style="134" customWidth="1"/>
    <col min="5" max="5" width="51.33203125" style="134" customWidth="1"/>
    <col min="6" max="6" width="2.6640625" style="134" customWidth="1"/>
    <col min="7" max="7" width="7.88671875" style="134" customWidth="1"/>
    <col min="8" max="9" width="11.44140625" style="134"/>
    <col min="10" max="10" width="51.33203125" style="134" customWidth="1"/>
    <col min="11" max="11" width="2.6640625" style="134" customWidth="1"/>
    <col min="12" max="12" width="7.88671875" style="134" customWidth="1"/>
    <col min="13" max="14" width="11.44140625" style="134"/>
    <col min="15" max="15" width="51.33203125" style="134" customWidth="1"/>
    <col min="16" max="16" width="2.6640625" style="134" customWidth="1"/>
    <col min="17" max="17" width="7.88671875" style="134" customWidth="1"/>
    <col min="18" max="19" width="11.44140625" style="134"/>
    <col min="20" max="20" width="51.33203125" style="134" customWidth="1"/>
    <col min="21" max="21" width="2.6640625" style="134" customWidth="1"/>
    <col min="22" max="22" width="7.88671875" style="134" customWidth="1"/>
    <col min="23" max="24" width="11.44140625" style="134"/>
    <col min="25" max="25" width="51.33203125" style="134" customWidth="1"/>
    <col min="26" max="26" width="2.6640625" style="134" customWidth="1"/>
    <col min="27" max="27" width="7.88671875" style="134" customWidth="1"/>
    <col min="28" max="29" width="11.44140625" style="134"/>
    <col min="30" max="30" width="51.33203125" style="134" customWidth="1"/>
    <col min="31" max="31" width="2.6640625" style="134" customWidth="1"/>
    <col min="32" max="32" width="7.88671875" style="134" customWidth="1"/>
    <col min="33" max="34" width="11.44140625" style="134"/>
    <col min="35" max="35" width="51.33203125" style="134" customWidth="1"/>
    <col min="36" max="36" width="2.6640625" style="134" customWidth="1"/>
    <col min="37" max="37" width="7.88671875" style="134" customWidth="1"/>
    <col min="38" max="39" width="11.44140625" style="134"/>
    <col min="40" max="40" width="51.33203125" style="134" customWidth="1"/>
    <col min="41" max="41" width="2.6640625" style="134" customWidth="1"/>
    <col min="42" max="42" width="7.88671875" style="134" customWidth="1"/>
    <col min="43" max="44" width="11.44140625" style="134"/>
    <col min="45" max="45" width="51.33203125" style="134" customWidth="1"/>
    <col min="46" max="46" width="2.6640625" style="134" customWidth="1"/>
    <col min="47" max="47" width="7.88671875" style="134" customWidth="1"/>
    <col min="48" max="49" width="11.44140625" style="134"/>
    <col min="50" max="50" width="51.33203125" style="134" customWidth="1"/>
    <col min="51" max="51" width="2.6640625" style="134" customWidth="1"/>
    <col min="52" max="52" width="7.88671875" style="134" customWidth="1"/>
    <col min="53" max="54" width="11.44140625" style="134"/>
    <col min="55" max="55" width="51.33203125" style="134" customWidth="1"/>
    <col min="56" max="56" width="2.6640625" style="134" customWidth="1"/>
    <col min="57" max="57" width="7.88671875" style="134" customWidth="1"/>
    <col min="58" max="59" width="11.44140625" style="134"/>
    <col min="60" max="60" width="51.33203125" style="134" customWidth="1"/>
    <col min="61" max="61" width="2.6640625" style="134" customWidth="1"/>
    <col min="62" max="16384" width="11.44140625" style="134"/>
  </cols>
  <sheetData>
    <row r="1" spans="1:61" ht="18.75" customHeight="1" x14ac:dyDescent="0.25">
      <c r="A1" s="133"/>
      <c r="C1" s="125" t="s">
        <v>1479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5">
      <c r="BG2" s="135"/>
    </row>
    <row r="3" spans="1:61" s="125" customFormat="1" ht="11.4" x14ac:dyDescent="0.2">
      <c r="C3" s="125" t="s">
        <v>1480</v>
      </c>
      <c r="H3" s="125" t="s">
        <v>1481</v>
      </c>
      <c r="M3" s="125" t="s">
        <v>1482</v>
      </c>
      <c r="R3" s="125" t="s">
        <v>1483</v>
      </c>
      <c r="W3" s="125" t="s">
        <v>1484</v>
      </c>
      <c r="AB3" s="125" t="s">
        <v>1485</v>
      </c>
      <c r="AG3" s="125" t="s">
        <v>1486</v>
      </c>
      <c r="AL3" s="125" t="s">
        <v>1487</v>
      </c>
      <c r="AQ3" s="125" t="s">
        <v>1488</v>
      </c>
      <c r="AV3" s="125" t="s">
        <v>1489</v>
      </c>
      <c r="BA3" s="125" t="s">
        <v>1490</v>
      </c>
      <c r="BF3" s="125" t="s">
        <v>1491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x14ac:dyDescent="0.25"/>
    <row r="25" spans="3:59" s="136" customFormat="1" ht="15.6" x14ac:dyDescent="0.3">
      <c r="C25" s="131" t="s">
        <v>1470</v>
      </c>
      <c r="D25" s="132">
        <v>100</v>
      </c>
      <c r="H25" s="131" t="s">
        <v>1470</v>
      </c>
      <c r="I25" s="132">
        <v>50</v>
      </c>
      <c r="M25" s="131" t="s">
        <v>1470</v>
      </c>
      <c r="N25" s="132">
        <v>10</v>
      </c>
      <c r="R25" s="131" t="s">
        <v>1470</v>
      </c>
      <c r="S25" s="132">
        <v>50</v>
      </c>
      <c r="W25" s="131" t="s">
        <v>1470</v>
      </c>
      <c r="X25" s="132">
        <v>50</v>
      </c>
      <c r="AB25" s="131" t="s">
        <v>1470</v>
      </c>
      <c r="AC25" s="132">
        <v>0</v>
      </c>
      <c r="AG25" s="131" t="s">
        <v>1470</v>
      </c>
      <c r="AH25" s="132">
        <v>0</v>
      </c>
      <c r="AL25" s="131" t="s">
        <v>1470</v>
      </c>
      <c r="AM25" s="132">
        <v>0</v>
      </c>
      <c r="AQ25" s="131" t="s">
        <v>1470</v>
      </c>
      <c r="AR25" s="132">
        <v>0</v>
      </c>
      <c r="AV25" s="131" t="s">
        <v>1470</v>
      </c>
      <c r="AW25" s="132">
        <v>10</v>
      </c>
      <c r="BA25" s="131" t="s">
        <v>1470</v>
      </c>
      <c r="BB25" s="132">
        <v>0</v>
      </c>
      <c r="BF25" s="131" t="s">
        <v>1470</v>
      </c>
      <c r="BG25" s="132">
        <v>50</v>
      </c>
    </row>
  </sheetData>
  <sheetProtection algorithmName="SHA-512" hashValue="5ucZE3BwlXdcA2rAN8bZJRvyIVJN8mBLdHCLaiqCLFW1xA1qr8+1kw8ikvil3qiStOKm8CTyGzZkDBt0hp8atg==" saltValue="qNCUoz7pdxbNX7/+vStnM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4E771-C4BE-463C-BF6A-C3DBAFE7578A}">
  <dimension ref="A1:AX17"/>
  <sheetViews>
    <sheetView showGridLines="0" zoomScaleNormal="100" workbookViewId="0"/>
  </sheetViews>
  <sheetFormatPr baseColWidth="10" defaultColWidth="11.44140625" defaultRowHeight="12.75" customHeight="1" x14ac:dyDescent="0.3"/>
  <cols>
    <col min="1" max="1" width="2.6640625" style="98" customWidth="1"/>
    <col min="2" max="2" width="4.44140625" style="98" customWidth="1"/>
    <col min="3" max="8" width="18.88671875" style="98" customWidth="1"/>
    <col min="9" max="9" width="4.44140625" style="98" customWidth="1"/>
    <col min="10" max="10" width="2.6640625" style="98" customWidth="1"/>
    <col min="11" max="11" width="4.5546875" style="98" customWidth="1"/>
    <col min="12" max="12" width="20.88671875" style="98" customWidth="1"/>
    <col min="13" max="13" width="20.6640625" style="98" customWidth="1"/>
    <col min="14" max="16" width="20.88671875" style="98" customWidth="1"/>
    <col min="17" max="17" width="2.6640625" style="98" customWidth="1"/>
    <col min="18" max="18" width="4.5546875" style="98" customWidth="1"/>
    <col min="19" max="27" width="14.88671875" style="98" customWidth="1"/>
    <col min="28" max="28" width="4.5546875" style="98" customWidth="1"/>
    <col min="29" max="29" width="2.6640625" style="98" customWidth="1"/>
    <col min="30" max="30" width="4.5546875" style="98" customWidth="1"/>
    <col min="31" max="38" width="13.88671875" style="98" customWidth="1"/>
    <col min="39" max="39" width="13.44140625" style="98" customWidth="1"/>
    <col min="40" max="40" width="2.6640625" style="98" customWidth="1"/>
    <col min="41" max="41" width="4.5546875" style="98" customWidth="1"/>
    <col min="42" max="47" width="13.88671875" style="98" customWidth="1"/>
    <col min="48" max="48" width="4.5546875" style="98" customWidth="1"/>
    <col min="49" max="50" width="11.44140625" style="98" hidden="1" customWidth="1"/>
    <col min="51" max="16384" width="11.44140625" style="98"/>
  </cols>
  <sheetData>
    <row r="1" spans="1:50" ht="19.649999999999999" customHeight="1" x14ac:dyDescent="0.3">
      <c r="A1" s="96"/>
      <c r="B1" s="97"/>
      <c r="C1" s="204" t="s">
        <v>1492</v>
      </c>
      <c r="D1" s="204"/>
      <c r="E1" s="204"/>
      <c r="F1" s="204"/>
      <c r="G1" s="204"/>
      <c r="H1" s="204"/>
      <c r="J1" s="96"/>
      <c r="Q1" s="96"/>
      <c r="AC1" s="96"/>
      <c r="AN1" s="96"/>
    </row>
    <row r="2" spans="1:50" s="100" customFormat="1" ht="12.45" customHeight="1" x14ac:dyDescent="0.3">
      <c r="I2" s="101"/>
      <c r="S2" s="101"/>
      <c r="T2" s="101"/>
    </row>
    <row r="3" spans="1:50" s="100" customFormat="1" ht="14.85" customHeight="1" x14ac:dyDescent="0.3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3">
      <c r="C4" s="195" t="s">
        <v>1003</v>
      </c>
      <c r="D4" s="195"/>
      <c r="E4" s="195"/>
      <c r="F4" s="195"/>
      <c r="G4" s="195"/>
      <c r="H4" s="195"/>
      <c r="I4" s="98"/>
      <c r="L4" s="195" t="s">
        <v>1227</v>
      </c>
      <c r="M4" s="195"/>
      <c r="N4" s="195"/>
      <c r="O4" s="195"/>
      <c r="P4" s="195"/>
      <c r="T4" s="195" t="s">
        <v>978</v>
      </c>
      <c r="U4" s="195"/>
      <c r="V4" s="195"/>
      <c r="W4" s="195"/>
      <c r="X4" s="195"/>
      <c r="Y4" s="195"/>
      <c r="Z4" s="195"/>
      <c r="AA4" s="195"/>
      <c r="AE4" s="195" t="s">
        <v>1493</v>
      </c>
      <c r="AF4" s="195"/>
      <c r="AG4" s="195"/>
      <c r="AH4" s="195"/>
      <c r="AI4" s="195"/>
      <c r="AJ4" s="195"/>
      <c r="AK4" s="195"/>
      <c r="AL4" s="195"/>
      <c r="AP4" s="195" t="s">
        <v>1357</v>
      </c>
      <c r="AQ4" s="195"/>
      <c r="AR4" s="195"/>
      <c r="AS4" s="195"/>
      <c r="AT4" s="195"/>
      <c r="AU4" s="195"/>
    </row>
    <row r="5" spans="1:50" s="102" customFormat="1" ht="14.25" customHeight="1" x14ac:dyDescent="0.3">
      <c r="I5" s="98"/>
      <c r="AC5" s="100"/>
      <c r="AN5" s="100"/>
    </row>
    <row r="6" spans="1:50" s="102" customFormat="1" ht="14.25" customHeight="1" x14ac:dyDescent="0.3">
      <c r="I6" s="98"/>
      <c r="L6" s="205" t="s">
        <v>82</v>
      </c>
      <c r="M6" s="206" t="s">
        <v>1494</v>
      </c>
      <c r="N6" s="206" t="s">
        <v>1495</v>
      </c>
      <c r="O6" s="207" t="s">
        <v>1000</v>
      </c>
      <c r="P6" s="207"/>
      <c r="AC6" s="100"/>
      <c r="AN6" s="100"/>
    </row>
    <row r="7" spans="1:50" s="102" customFormat="1" ht="20.85" customHeight="1" x14ac:dyDescent="0.3">
      <c r="C7" s="203" t="s">
        <v>245</v>
      </c>
      <c r="D7" s="109" t="s">
        <v>20</v>
      </c>
      <c r="E7" s="105" t="s">
        <v>1004</v>
      </c>
      <c r="F7" s="105" t="s">
        <v>1005</v>
      </c>
      <c r="G7" s="112" t="s">
        <v>1006</v>
      </c>
      <c r="H7" s="112" t="s">
        <v>1007</v>
      </c>
      <c r="I7" s="98"/>
      <c r="L7" s="205"/>
      <c r="M7" s="206"/>
      <c r="N7" s="206"/>
      <c r="O7" s="110" t="s">
        <v>1001</v>
      </c>
      <c r="P7" s="112" t="s">
        <v>1002</v>
      </c>
      <c r="S7" s="137" t="s">
        <v>979</v>
      </c>
      <c r="T7" s="104" t="s">
        <v>980</v>
      </c>
      <c r="U7" s="104" t="s">
        <v>1496</v>
      </c>
      <c r="V7" s="104" t="s">
        <v>986</v>
      </c>
      <c r="W7" s="104" t="s">
        <v>987</v>
      </c>
      <c r="X7" s="104" t="s">
        <v>988</v>
      </c>
      <c r="Y7" s="104" t="s">
        <v>1497</v>
      </c>
      <c r="Z7" s="104" t="s">
        <v>989</v>
      </c>
      <c r="AA7" s="137" t="s">
        <v>977</v>
      </c>
      <c r="AE7" s="103" t="s">
        <v>960</v>
      </c>
      <c r="AF7" s="104" t="s">
        <v>334</v>
      </c>
      <c r="AG7" s="104" t="s">
        <v>961</v>
      </c>
      <c r="AH7" s="104" t="s">
        <v>962</v>
      </c>
      <c r="AI7" s="104" t="s">
        <v>963</v>
      </c>
      <c r="AJ7" s="137" t="s">
        <v>964</v>
      </c>
      <c r="AK7" s="104" t="s">
        <v>965</v>
      </c>
      <c r="AL7" s="104" t="s">
        <v>518</v>
      </c>
      <c r="AM7" s="137" t="s">
        <v>966</v>
      </c>
      <c r="AP7" s="103" t="s">
        <v>1358</v>
      </c>
      <c r="AQ7" s="104" t="s">
        <v>1359</v>
      </c>
      <c r="AR7" s="104" t="s">
        <v>1360</v>
      </c>
      <c r="AS7" s="104" t="s">
        <v>1361</v>
      </c>
      <c r="AT7" s="104" t="s">
        <v>1021</v>
      </c>
      <c r="AU7" s="137" t="s">
        <v>1362</v>
      </c>
      <c r="AW7" s="138" t="s">
        <v>1358</v>
      </c>
      <c r="AX7" s="139">
        <f>DatosMenores!C69</f>
        <v>852</v>
      </c>
    </row>
    <row r="8" spans="1:50" s="117" customFormat="1" ht="14.85" customHeight="1" x14ac:dyDescent="0.3">
      <c r="C8" s="203"/>
      <c r="D8" s="119">
        <f>DatosMenores!C56</f>
        <v>7457</v>
      </c>
      <c r="E8" s="119">
        <f>DatosMenores!C57</f>
        <v>1066</v>
      </c>
      <c r="F8" s="119">
        <f>DatosMenores!C58</f>
        <v>1566</v>
      </c>
      <c r="G8" s="119">
        <f>DatosMenores!C59</f>
        <v>2230</v>
      </c>
      <c r="H8" s="118">
        <f>DatosMenores!C60</f>
        <v>659</v>
      </c>
      <c r="I8" s="98"/>
      <c r="L8" s="118">
        <f>DatosMenores!C48</f>
        <v>199</v>
      </c>
      <c r="M8" s="119">
        <f>DatosMenores!C49</f>
        <v>128</v>
      </c>
      <c r="N8" s="119">
        <f>DatosMenores!C50</f>
        <v>1256</v>
      </c>
      <c r="O8" s="119">
        <f>DatosMenores!C51</f>
        <v>12</v>
      </c>
      <c r="P8" s="118">
        <f>DatosMenores!C52</f>
        <v>0</v>
      </c>
      <c r="S8" s="118">
        <f>DatosMenores!C28</f>
        <v>994</v>
      </c>
      <c r="T8" s="119">
        <f>SUM(DatosMenores!C29:C32)</f>
        <v>482</v>
      </c>
      <c r="U8" s="119">
        <f>DatosMenores!C33</f>
        <v>8</v>
      </c>
      <c r="V8" s="119">
        <f>DatosMenores!C34</f>
        <v>1408</v>
      </c>
      <c r="W8" s="119">
        <f>DatosMenores!C35</f>
        <v>70</v>
      </c>
      <c r="X8" s="119">
        <f>DatosMenores!C36</f>
        <v>3</v>
      </c>
      <c r="Y8" s="119">
        <f>DatosMenores!C38</f>
        <v>7</v>
      </c>
      <c r="Z8" s="119">
        <f>DatosMenores!C37</f>
        <v>87</v>
      </c>
      <c r="AA8" s="118">
        <f>DatosMenores!C39</f>
        <v>119</v>
      </c>
      <c r="AC8" s="100"/>
      <c r="AE8" s="120">
        <f>DatosMenores!C5</f>
        <v>7</v>
      </c>
      <c r="AF8" s="119">
        <f>DatosMenores!C6</f>
        <v>585</v>
      </c>
      <c r="AG8" s="119">
        <f>DatosMenores!C7</f>
        <v>114</v>
      </c>
      <c r="AH8" s="119">
        <f>DatosMenores!C8</f>
        <v>20</v>
      </c>
      <c r="AI8" s="119">
        <f>DatosMenores!C9</f>
        <v>191</v>
      </c>
      <c r="AJ8" s="118">
        <f>DatosMenores!C10</f>
        <v>570</v>
      </c>
      <c r="AK8" s="119">
        <f>DatosMenores!C11</f>
        <v>301</v>
      </c>
      <c r="AL8" s="119">
        <f>DatosMenores!C12</f>
        <v>112</v>
      </c>
      <c r="AM8" s="118">
        <f>DatosMenores!C13</f>
        <v>45</v>
      </c>
      <c r="AN8" s="100"/>
      <c r="AP8" s="120">
        <f>DatosMenores!C69</f>
        <v>852</v>
      </c>
      <c r="AQ8" s="120">
        <f>DatosMenores!C70</f>
        <v>13</v>
      </c>
      <c r="AR8" s="119">
        <f>DatosMenores!C71</f>
        <v>4227</v>
      </c>
      <c r="AS8" s="119">
        <f>DatosMenores!C74</f>
        <v>0</v>
      </c>
      <c r="AT8" s="119">
        <f>DatosMenores!C75</f>
        <v>122</v>
      </c>
      <c r="AU8" s="118">
        <f>DatosMenores!C76</f>
        <v>0</v>
      </c>
      <c r="AW8" s="138" t="s">
        <v>1359</v>
      </c>
      <c r="AX8" s="139">
        <f>DatosMenores!C70</f>
        <v>13</v>
      </c>
    </row>
    <row r="9" spans="1:50" ht="14.85" customHeight="1" x14ac:dyDescent="0.3">
      <c r="B9" s="123"/>
      <c r="C9" s="203" t="s">
        <v>1008</v>
      </c>
      <c r="D9" s="109" t="s">
        <v>1009</v>
      </c>
      <c r="E9" s="110" t="s">
        <v>1010</v>
      </c>
      <c r="F9" s="112" t="s">
        <v>1011</v>
      </c>
      <c r="G9" s="112" t="s">
        <v>1012</v>
      </c>
      <c r="H9" s="112" t="s">
        <v>1007</v>
      </c>
      <c r="AC9" s="102"/>
      <c r="AE9" s="140"/>
      <c r="AN9" s="102"/>
      <c r="AQ9" s="141"/>
      <c r="AR9" s="142"/>
      <c r="AW9" s="138" t="s">
        <v>1360</v>
      </c>
      <c r="AX9" s="139">
        <f>DatosMenores!C71</f>
        <v>4227</v>
      </c>
    </row>
    <row r="10" spans="1:50" ht="29.85" customHeight="1" x14ac:dyDescent="0.3">
      <c r="C10" s="203"/>
      <c r="D10" s="118">
        <f>DatosMenores!C61</f>
        <v>3129</v>
      </c>
      <c r="E10" s="119">
        <f>DatosMenores!C62</f>
        <v>652</v>
      </c>
      <c r="F10" s="122">
        <f>DatosMenores!C63</f>
        <v>106</v>
      </c>
      <c r="G10" s="122">
        <f>DatosMenores!C64</f>
        <v>1834</v>
      </c>
      <c r="H10" s="122">
        <f>DatosMenores!C65</f>
        <v>1547</v>
      </c>
      <c r="AE10" s="103" t="s">
        <v>967</v>
      </c>
      <c r="AF10" s="104" t="s">
        <v>651</v>
      </c>
      <c r="AG10" s="104" t="s">
        <v>968</v>
      </c>
      <c r="AH10" s="104" t="s">
        <v>1498</v>
      </c>
      <c r="AI10" s="104" t="s">
        <v>970</v>
      </c>
      <c r="AJ10" s="104" t="s">
        <v>972</v>
      </c>
      <c r="AK10" s="104" t="s">
        <v>973</v>
      </c>
      <c r="AL10" s="137" t="s">
        <v>111</v>
      </c>
      <c r="AP10" s="103" t="s">
        <v>265</v>
      </c>
      <c r="AQ10" s="104" t="s">
        <v>1363</v>
      </c>
      <c r="AR10" s="104" t="s">
        <v>1364</v>
      </c>
      <c r="AS10" s="103" t="s">
        <v>1499</v>
      </c>
      <c r="AT10" s="137" t="s">
        <v>1500</v>
      </c>
      <c r="AW10" s="138" t="s">
        <v>1499</v>
      </c>
      <c r="AX10" s="139">
        <f>DatosMenores!C72</f>
        <v>0</v>
      </c>
    </row>
    <row r="11" spans="1:50" ht="14.85" customHeight="1" x14ac:dyDescent="0.3">
      <c r="AE11" s="120">
        <f>DatosMenores!C14</f>
        <v>4</v>
      </c>
      <c r="AF11" s="119">
        <f>DatosMenores!C15</f>
        <v>25</v>
      </c>
      <c r="AG11" s="119">
        <f>DatosMenores!C16</f>
        <v>104</v>
      </c>
      <c r="AH11" s="119">
        <f>DatosMenores!C17</f>
        <v>136</v>
      </c>
      <c r="AI11" s="119">
        <f>DatosMenores!C18</f>
        <v>24</v>
      </c>
      <c r="AJ11" s="119">
        <f>DatosMenores!C20</f>
        <v>191</v>
      </c>
      <c r="AK11" s="119">
        <f>DatosMenores!C21</f>
        <v>10</v>
      </c>
      <c r="AL11" s="118">
        <f>DatosMenores!C19</f>
        <v>718</v>
      </c>
      <c r="AP11" s="120">
        <f>DatosMenores!C78</f>
        <v>0</v>
      </c>
      <c r="AQ11" s="119">
        <f>DatosMenores!C77</f>
        <v>0</v>
      </c>
      <c r="AR11" s="119">
        <f>DatosMenores!C79</f>
        <v>0</v>
      </c>
      <c r="AS11" s="120">
        <f>DatosMenores!C72</f>
        <v>0</v>
      </c>
      <c r="AT11" s="118">
        <f>DatosMenores!C73</f>
        <v>382</v>
      </c>
      <c r="AW11" s="138" t="s">
        <v>1500</v>
      </c>
      <c r="AX11" s="139">
        <f>DatosMenores!C73</f>
        <v>382</v>
      </c>
    </row>
    <row r="12" spans="1:50" ht="12.75" customHeight="1" x14ac:dyDescent="0.3">
      <c r="AW12" s="138" t="s">
        <v>1361</v>
      </c>
      <c r="AX12" s="139">
        <f>DatosMenores!C74</f>
        <v>0</v>
      </c>
    </row>
    <row r="13" spans="1:50" ht="12.75" customHeight="1" x14ac:dyDescent="0.3">
      <c r="AW13" s="138" t="s">
        <v>1021</v>
      </c>
      <c r="AX13" s="139">
        <f>DatosMenores!C75</f>
        <v>122</v>
      </c>
    </row>
    <row r="14" spans="1:50" ht="12.75" customHeight="1" x14ac:dyDescent="0.3">
      <c r="AW14" s="138" t="s">
        <v>1362</v>
      </c>
      <c r="AX14" s="139">
        <f>DatosMenores!C76</f>
        <v>0</v>
      </c>
    </row>
    <row r="15" spans="1:50" ht="12.75" customHeight="1" x14ac:dyDescent="0.3">
      <c r="AW15" s="138" t="s">
        <v>1363</v>
      </c>
      <c r="AX15" s="139">
        <f>DatosMenores!C77</f>
        <v>0</v>
      </c>
    </row>
    <row r="16" spans="1:50" ht="12.75" customHeight="1" x14ac:dyDescent="0.3">
      <c r="AW16" s="138" t="s">
        <v>265</v>
      </c>
      <c r="AX16" s="139">
        <f>DatosMenores!C78</f>
        <v>0</v>
      </c>
    </row>
    <row r="17" spans="49:50" ht="12.75" customHeight="1" x14ac:dyDescent="0.3">
      <c r="AW17" s="138" t="s">
        <v>1364</v>
      </c>
      <c r="AX17" s="139">
        <f>DatosMenores!C79</f>
        <v>0</v>
      </c>
    </row>
  </sheetData>
  <sheetProtection algorithmName="SHA-512" hashValue="z4EPptggdF1pqpOayNCJqKtnBxdKdJU+yHGRw3fLH6n24zRmja4S86jpsXeJ5fOQuU5eIhR7a0N4arX2H4+iNg==" saltValue="bMzIiVWtoFUNaP/U0DxeO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48F08-070E-4E4B-BEEC-06D57729B323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88671875" style="145" customWidth="1"/>
    <col min="4" max="4" width="17" style="145" customWidth="1"/>
    <col min="5" max="5" width="6.109375" style="145" customWidth="1"/>
    <col min="6" max="6" width="30.8867187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.33203125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.33203125" style="147" customWidth="1"/>
    <col min="19" max="19" width="2.6640625" style="147" customWidth="1"/>
    <col min="20" max="20" width="7.88671875" style="147" customWidth="1"/>
    <col min="21" max="22" width="11.44140625" style="147"/>
    <col min="23" max="23" width="51.33203125" style="147" customWidth="1"/>
    <col min="24" max="24" width="2.6640625" style="147" customWidth="1"/>
    <col min="25" max="25" width="7.88671875" style="147" customWidth="1"/>
    <col min="26" max="27" width="11.44140625" style="147"/>
    <col min="28" max="28" width="51.33203125" style="147" customWidth="1"/>
    <col min="29" max="29" width="2.6640625" style="147" customWidth="1"/>
    <col min="30" max="16384" width="11.44140625" style="145"/>
  </cols>
  <sheetData>
    <row r="1" spans="1:30" ht="17.399999999999999" x14ac:dyDescent="0.25">
      <c r="A1" s="143"/>
      <c r="B1" s="144"/>
      <c r="C1" s="208" t="s">
        <v>1501</v>
      </c>
      <c r="D1" s="208"/>
      <c r="E1" s="208"/>
      <c r="F1" s="208"/>
      <c r="I1" s="146"/>
      <c r="N1" s="146"/>
      <c r="S1" s="146"/>
      <c r="X1" s="146"/>
      <c r="AC1" s="146"/>
    </row>
    <row r="2" spans="1:30" s="148" customFormat="1" ht="12" x14ac:dyDescent="0.25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" customHeight="1" x14ac:dyDescent="0.25">
      <c r="C3" s="209" t="s">
        <v>1502</v>
      </c>
      <c r="D3" s="209"/>
      <c r="F3" s="209" t="s">
        <v>1227</v>
      </c>
      <c r="G3" s="209"/>
      <c r="H3" s="150"/>
      <c r="I3" s="151"/>
      <c r="J3" s="151"/>
      <c r="K3" s="151" t="s">
        <v>1503</v>
      </c>
      <c r="L3" s="151"/>
      <c r="M3" s="151"/>
      <c r="N3" s="151"/>
      <c r="O3" s="151"/>
      <c r="P3" s="151" t="s">
        <v>1504</v>
      </c>
      <c r="Q3" s="151"/>
      <c r="R3" s="151"/>
      <c r="S3" s="151"/>
      <c r="T3" s="151"/>
      <c r="U3" s="151" t="s">
        <v>1505</v>
      </c>
      <c r="V3" s="151"/>
      <c r="W3" s="151"/>
      <c r="X3" s="151"/>
      <c r="Y3" s="151"/>
      <c r="Z3" s="151" t="s">
        <v>205</v>
      </c>
      <c r="AA3" s="151"/>
      <c r="AB3" s="151"/>
      <c r="AC3" s="151"/>
      <c r="AD3" s="151" t="s">
        <v>1506</v>
      </c>
    </row>
    <row r="4" spans="1:30" x14ac:dyDescent="0.25">
      <c r="C4" s="152" t="s">
        <v>1507</v>
      </c>
      <c r="D4" s="153">
        <f>DatosViolenciaDoméstica!C5</f>
        <v>2321</v>
      </c>
      <c r="F4" s="152" t="s">
        <v>1508</v>
      </c>
      <c r="G4" s="154">
        <f>DatosViolenciaDoméstica!E67</f>
        <v>633</v>
      </c>
      <c r="H4" s="155"/>
    </row>
    <row r="5" spans="1:30" x14ac:dyDescent="0.25">
      <c r="C5" s="152" t="s">
        <v>13</v>
      </c>
      <c r="D5" s="153">
        <f>DatosViolenciaDoméstica!C6</f>
        <v>1756</v>
      </c>
      <c r="F5" s="152" t="s">
        <v>1509</v>
      </c>
      <c r="G5" s="156">
        <f>DatosViolenciaDoméstica!F67</f>
        <v>396</v>
      </c>
      <c r="H5" s="155"/>
    </row>
    <row r="6" spans="1:30" ht="26.4" x14ac:dyDescent="0.25">
      <c r="C6" s="152" t="s">
        <v>1510</v>
      </c>
      <c r="D6" s="153">
        <f>DatosViolenciaDoméstica!C7</f>
        <v>258</v>
      </c>
    </row>
    <row r="7" spans="1:30" x14ac:dyDescent="0.25">
      <c r="C7" s="152" t="s">
        <v>60</v>
      </c>
      <c r="D7" s="153">
        <f>DatosViolenciaDoméstica!C8</f>
        <v>20</v>
      </c>
    </row>
    <row r="8" spans="1:30" x14ac:dyDescent="0.25">
      <c r="C8" s="152" t="s">
        <v>1511</v>
      </c>
      <c r="D8" s="153">
        <f>DatosViolenciaDoméstica!C9</f>
        <v>1</v>
      </c>
    </row>
    <row r="9" spans="1:30" x14ac:dyDescent="0.25">
      <c r="C9" s="152" t="s">
        <v>1512</v>
      </c>
      <c r="D9" s="153">
        <f>SUM(DatosViolenciaDoméstica!C10:C11)</f>
        <v>1</v>
      </c>
    </row>
    <row r="21" spans="6:32" x14ac:dyDescent="0.25">
      <c r="F21" s="157"/>
      <c r="G21" s="157"/>
    </row>
    <row r="22" spans="6:32" s="157" customFormat="1" ht="12.75" customHeight="1" x14ac:dyDescent="0.25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5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5">
      <c r="AB24" s="145"/>
    </row>
    <row r="25" spans="6:32" ht="15.6" x14ac:dyDescent="0.3">
      <c r="I25" s="159"/>
      <c r="J25" s="159"/>
      <c r="K25" s="160" t="s">
        <v>1470</v>
      </c>
      <c r="L25" s="161">
        <v>0</v>
      </c>
      <c r="M25" s="159"/>
      <c r="N25" s="159"/>
      <c r="O25" s="159"/>
      <c r="P25" s="160" t="s">
        <v>1470</v>
      </c>
      <c r="Q25" s="161">
        <v>0</v>
      </c>
      <c r="R25" s="159"/>
      <c r="S25" s="159"/>
      <c r="T25" s="159"/>
      <c r="U25" s="160" t="s">
        <v>1470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1470</v>
      </c>
      <c r="AF25" s="161">
        <v>0</v>
      </c>
    </row>
  </sheetData>
  <sheetProtection algorithmName="SHA-512" hashValue="Io/DkLEqwA6/36FOAPGHhP+IeCUdFxAPKLMwy1mC3Bwa4ooc5vqkVq0eU2L0yR+JCojA03Glz9jDJLBuGyHmqA==" saltValue="5MXu7c84cYgSEptJYuflf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0F83E-18F2-4846-8A0C-1CF788B20D60}">
  <dimension ref="A1:AF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45" customWidth="1"/>
    <col min="2" max="2" width="4.44140625" style="145" customWidth="1"/>
    <col min="3" max="3" width="26.88671875" style="145" customWidth="1"/>
    <col min="4" max="4" width="17" style="145" customWidth="1"/>
    <col min="5" max="5" width="6.109375" style="145" customWidth="1"/>
    <col min="6" max="6" width="30.88671875" style="145" customWidth="1"/>
    <col min="7" max="7" width="10" style="145" customWidth="1"/>
    <col min="8" max="8" width="3.88671875" style="145" customWidth="1"/>
    <col min="9" max="9" width="2.6640625" style="147" customWidth="1"/>
    <col min="10" max="10" width="7.88671875" style="147" customWidth="1"/>
    <col min="11" max="12" width="11.44140625" style="147"/>
    <col min="13" max="13" width="51.33203125" style="147" customWidth="1"/>
    <col min="14" max="14" width="2.6640625" style="147" customWidth="1"/>
    <col min="15" max="15" width="7.88671875" style="147" customWidth="1"/>
    <col min="16" max="17" width="11.44140625" style="147"/>
    <col min="18" max="18" width="51.33203125" style="147" customWidth="1"/>
    <col min="19" max="19" width="2.6640625" style="147" hidden="1" customWidth="1"/>
    <col min="20" max="20" width="7.88671875" style="147" hidden="1" customWidth="1"/>
    <col min="21" max="22" width="0" style="147" hidden="1" customWidth="1"/>
    <col min="23" max="23" width="51.33203125" style="147" hidden="1" customWidth="1"/>
    <col min="24" max="24" width="2.6640625" style="147" customWidth="1"/>
    <col min="25" max="25" width="7.88671875" style="147" customWidth="1"/>
    <col min="26" max="27" width="11.44140625" style="147"/>
    <col min="28" max="28" width="51.33203125" style="147" customWidth="1"/>
    <col min="29" max="29" width="2.6640625" style="147" customWidth="1"/>
    <col min="30" max="16384" width="11.44140625" style="145"/>
  </cols>
  <sheetData>
    <row r="1" spans="1:30" ht="17.399999999999999" x14ac:dyDescent="0.25">
      <c r="A1" s="143"/>
      <c r="B1" s="144"/>
      <c r="C1" s="208" t="s">
        <v>1513</v>
      </c>
      <c r="D1" s="208"/>
      <c r="E1" s="208"/>
      <c r="F1" s="208"/>
      <c r="I1" s="146"/>
      <c r="N1" s="146"/>
      <c r="S1" s="146"/>
      <c r="X1" s="146"/>
      <c r="AC1" s="146"/>
    </row>
    <row r="2" spans="1:30" s="148" customFormat="1" ht="12" x14ac:dyDescent="0.25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" customHeight="1" x14ac:dyDescent="0.25">
      <c r="C3" s="209" t="s">
        <v>1502</v>
      </c>
      <c r="D3" s="209"/>
      <c r="F3" s="209" t="s">
        <v>1227</v>
      </c>
      <c r="G3" s="209"/>
      <c r="H3" s="150"/>
      <c r="I3" s="151"/>
      <c r="J3" s="151"/>
      <c r="K3" s="151" t="s">
        <v>1503</v>
      </c>
      <c r="L3" s="151"/>
      <c r="M3" s="151"/>
      <c r="N3" s="151"/>
      <c r="O3" s="151"/>
      <c r="P3" s="151" t="s">
        <v>1504</v>
      </c>
      <c r="Q3" s="151"/>
      <c r="R3" s="151"/>
      <c r="S3" s="151"/>
      <c r="T3" s="151"/>
      <c r="U3" s="151" t="s">
        <v>1505</v>
      </c>
      <c r="V3" s="151"/>
      <c r="W3" s="151"/>
      <c r="X3" s="151"/>
      <c r="Y3" s="151"/>
      <c r="Z3" s="151" t="s">
        <v>205</v>
      </c>
      <c r="AA3" s="151"/>
      <c r="AB3" s="151"/>
      <c r="AC3" s="151"/>
      <c r="AD3" s="151" t="s">
        <v>1506</v>
      </c>
    </row>
    <row r="4" spans="1:30" x14ac:dyDescent="0.25">
      <c r="C4" s="152" t="s">
        <v>13</v>
      </c>
      <c r="D4" s="153">
        <f>DatosViolenciaGénero!C7</f>
        <v>9871</v>
      </c>
      <c r="F4" s="152" t="s">
        <v>1508</v>
      </c>
      <c r="G4" s="154">
        <f>DatosViolenciaGénero!E82</f>
        <v>7436</v>
      </c>
      <c r="H4" s="155"/>
    </row>
    <row r="5" spans="1:30" x14ac:dyDescent="0.25">
      <c r="C5" s="152" t="s">
        <v>40</v>
      </c>
      <c r="D5" s="153">
        <f>DatosViolenciaGénero!C5</f>
        <v>7630</v>
      </c>
      <c r="F5" s="152" t="s">
        <v>1509</v>
      </c>
      <c r="G5" s="154">
        <f>DatosViolenciaGénero!F82</f>
        <v>4315</v>
      </c>
      <c r="H5" s="155"/>
    </row>
    <row r="6" spans="1:30" ht="26.4" x14ac:dyDescent="0.25">
      <c r="C6" s="152" t="s">
        <v>1510</v>
      </c>
      <c r="D6" s="162">
        <f>DatosViolenciaGénero!C8</f>
        <v>2196</v>
      </c>
    </row>
    <row r="7" spans="1:30" x14ac:dyDescent="0.25">
      <c r="C7" s="152" t="s">
        <v>60</v>
      </c>
      <c r="D7" s="162">
        <f>DatosViolenciaGénero!C9</f>
        <v>167</v>
      </c>
    </row>
    <row r="8" spans="1:30" x14ac:dyDescent="0.25">
      <c r="C8" s="152" t="s">
        <v>1514</v>
      </c>
      <c r="D8" s="153">
        <f>DatosViolenciaGénero!C11</f>
        <v>19</v>
      </c>
    </row>
    <row r="9" spans="1:30" x14ac:dyDescent="0.25">
      <c r="C9" s="152" t="s">
        <v>1515</v>
      </c>
      <c r="D9" s="153">
        <f>DatosViolenciaGénero!C12</f>
        <v>7</v>
      </c>
    </row>
    <row r="10" spans="1:30" x14ac:dyDescent="0.25">
      <c r="C10" s="152" t="s">
        <v>1507</v>
      </c>
      <c r="D10" s="162">
        <f>DatosViolenciaGénero!C6</f>
        <v>531</v>
      </c>
    </row>
    <row r="11" spans="1:30" x14ac:dyDescent="0.25">
      <c r="C11" s="152" t="s">
        <v>1511</v>
      </c>
      <c r="D11" s="162">
        <f>DatosViolenciaGénero!C10</f>
        <v>0</v>
      </c>
    </row>
    <row r="20" spans="3:32" x14ac:dyDescent="0.25">
      <c r="C20" s="157"/>
      <c r="D20" s="157"/>
    </row>
    <row r="21" spans="3:32" x14ac:dyDescent="0.25">
      <c r="C21" s="158"/>
      <c r="D21" s="158"/>
    </row>
    <row r="22" spans="3:32" s="157" customFormat="1" ht="12.75" customHeight="1" x14ac:dyDescent="0.25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5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5">
      <c r="AB24" s="145"/>
    </row>
    <row r="25" spans="3:32" ht="15.6" x14ac:dyDescent="0.3">
      <c r="I25" s="159"/>
      <c r="J25" s="159"/>
      <c r="K25" s="160" t="s">
        <v>1470</v>
      </c>
      <c r="L25" s="161">
        <v>0</v>
      </c>
      <c r="M25" s="159"/>
      <c r="N25" s="159"/>
      <c r="O25" s="159"/>
      <c r="P25" s="160" t="s">
        <v>1470</v>
      </c>
      <c r="Q25" s="161">
        <v>0</v>
      </c>
      <c r="R25" s="159"/>
      <c r="S25" s="159"/>
      <c r="T25" s="159"/>
      <c r="U25" s="160" t="s">
        <v>1470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1470</v>
      </c>
      <c r="AF25" s="161">
        <v>0</v>
      </c>
    </row>
  </sheetData>
  <sheetProtection algorithmName="SHA-512" hashValue="nBYff0ZPEngYX1Lzrgv1BuOXe3VV/UaAhe/Tl8qwPlG263jlQam40n78lszf9VLA7GU1HtRCH+cQJYGscOinVQ==" saltValue="cq6hVeRyMK5HjeX6b6lcn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377"/>
  <sheetViews>
    <sheetView showGridLines="0" workbookViewId="0"/>
  </sheetViews>
  <sheetFormatPr baseColWidth="10" defaultColWidth="9.109375" defaultRowHeight="14.4" x14ac:dyDescent="0.3"/>
  <cols>
    <col min="1" max="1" width="67.6640625" bestFit="1" customWidth="1"/>
    <col min="2" max="2" width="64.6640625" bestFit="1" customWidth="1"/>
    <col min="3" max="3" width="10.109375" bestFit="1" customWidth="1"/>
    <col min="4" max="4" width="8.88671875" bestFit="1" customWidth="1"/>
    <col min="5" max="5" width="10.6640625" bestFit="1" customWidth="1"/>
    <col min="6" max="8" width="4" customWidth="1"/>
  </cols>
  <sheetData>
    <row r="3" spans="1:5" x14ac:dyDescent="0.3">
      <c r="A3" s="7" t="s">
        <v>12</v>
      </c>
    </row>
    <row r="5" spans="1:5" x14ac:dyDescent="0.3">
      <c r="A5" s="8" t="s">
        <v>13</v>
      </c>
    </row>
    <row r="6" spans="1:5" x14ac:dyDescent="0.3">
      <c r="A6" s="9" t="s">
        <v>14</v>
      </c>
      <c r="B6" s="9" t="s">
        <v>15</v>
      </c>
      <c r="C6" s="10" t="s">
        <v>3</v>
      </c>
      <c r="D6" s="10" t="s">
        <v>16</v>
      </c>
      <c r="E6" s="11" t="s">
        <v>17</v>
      </c>
    </row>
    <row r="7" spans="1:5" x14ac:dyDescent="0.3">
      <c r="A7" s="170" t="s">
        <v>18</v>
      </c>
      <c r="B7" s="13" t="s">
        <v>19</v>
      </c>
      <c r="C7" s="14">
        <v>27306</v>
      </c>
      <c r="D7" s="14">
        <v>27712</v>
      </c>
      <c r="E7" s="15">
        <v>-1.46506928406467E-2</v>
      </c>
    </row>
    <row r="8" spans="1:5" x14ac:dyDescent="0.3">
      <c r="A8" s="171"/>
      <c r="B8" s="13" t="s">
        <v>20</v>
      </c>
      <c r="C8" s="14">
        <v>164841</v>
      </c>
      <c r="D8" s="14">
        <v>149064</v>
      </c>
      <c r="E8" s="15">
        <v>0.105840444372887</v>
      </c>
    </row>
    <row r="9" spans="1:5" x14ac:dyDescent="0.3">
      <c r="A9" s="171"/>
      <c r="B9" s="13" t="s">
        <v>21</v>
      </c>
      <c r="C9" s="14">
        <v>166012</v>
      </c>
      <c r="D9" s="14">
        <v>129356</v>
      </c>
      <c r="E9" s="15">
        <v>0.28337301710009599</v>
      </c>
    </row>
    <row r="10" spans="1:5" x14ac:dyDescent="0.3">
      <c r="A10" s="171"/>
      <c r="B10" s="13" t="s">
        <v>22</v>
      </c>
      <c r="C10" s="14">
        <v>3257</v>
      </c>
      <c r="D10" s="14">
        <v>3214</v>
      </c>
      <c r="E10" s="15">
        <v>1.3378967019290601E-2</v>
      </c>
    </row>
    <row r="11" spans="1:5" x14ac:dyDescent="0.3">
      <c r="A11" s="172"/>
      <c r="B11" s="13" t="s">
        <v>23</v>
      </c>
      <c r="C11" s="14">
        <v>34705</v>
      </c>
      <c r="D11" s="14">
        <v>33385</v>
      </c>
      <c r="E11" s="15">
        <v>3.9538714991762799E-2</v>
      </c>
    </row>
    <row r="12" spans="1:5" x14ac:dyDescent="0.3">
      <c r="A12" s="170" t="s">
        <v>24</v>
      </c>
      <c r="B12" s="13" t="s">
        <v>25</v>
      </c>
      <c r="C12" s="14">
        <v>21203</v>
      </c>
      <c r="D12" s="14">
        <v>20293</v>
      </c>
      <c r="E12" s="15">
        <v>4.4843049327354299E-2</v>
      </c>
    </row>
    <row r="13" spans="1:5" x14ac:dyDescent="0.3">
      <c r="A13" s="171"/>
      <c r="B13" s="13" t="s">
        <v>26</v>
      </c>
      <c r="C13" s="14">
        <v>13067</v>
      </c>
      <c r="D13" s="14">
        <v>11784</v>
      </c>
      <c r="E13" s="15">
        <v>0.10887644263408</v>
      </c>
    </row>
    <row r="14" spans="1:5" x14ac:dyDescent="0.3">
      <c r="A14" s="172"/>
      <c r="B14" s="13" t="s">
        <v>27</v>
      </c>
      <c r="C14" s="14">
        <v>107670</v>
      </c>
      <c r="D14" s="14">
        <v>99201</v>
      </c>
      <c r="E14" s="15">
        <v>8.5372123264886399E-2</v>
      </c>
    </row>
    <row r="15" spans="1:5" x14ac:dyDescent="0.3">
      <c r="A15" s="170" t="s">
        <v>28</v>
      </c>
      <c r="B15" s="13" t="s">
        <v>29</v>
      </c>
      <c r="C15" s="14">
        <v>1888</v>
      </c>
      <c r="D15" s="14">
        <v>2150</v>
      </c>
      <c r="E15" s="15">
        <v>-0.121860465116279</v>
      </c>
    </row>
    <row r="16" spans="1:5" x14ac:dyDescent="0.3">
      <c r="A16" s="171"/>
      <c r="B16" s="13" t="s">
        <v>30</v>
      </c>
      <c r="C16" s="14">
        <v>24576</v>
      </c>
      <c r="D16" s="14">
        <v>22304</v>
      </c>
      <c r="E16" s="15">
        <v>0.101865136298422</v>
      </c>
    </row>
    <row r="17" spans="1:5" x14ac:dyDescent="0.3">
      <c r="A17" s="171"/>
      <c r="B17" s="13" t="s">
        <v>31</v>
      </c>
      <c r="C17" s="14">
        <v>372</v>
      </c>
      <c r="D17" s="14">
        <v>327</v>
      </c>
      <c r="E17" s="15">
        <v>0.13761467889908199</v>
      </c>
    </row>
    <row r="18" spans="1:5" x14ac:dyDescent="0.3">
      <c r="A18" s="171"/>
      <c r="B18" s="13" t="s">
        <v>32</v>
      </c>
      <c r="C18" s="14">
        <v>36</v>
      </c>
      <c r="D18" s="14">
        <v>44</v>
      </c>
      <c r="E18" s="15">
        <v>-0.18181818181818199</v>
      </c>
    </row>
    <row r="19" spans="1:5" x14ac:dyDescent="0.3">
      <c r="A19" s="172"/>
      <c r="B19" s="13" t="s">
        <v>33</v>
      </c>
      <c r="C19" s="14">
        <v>1028</v>
      </c>
      <c r="D19" s="14">
        <v>1296</v>
      </c>
      <c r="E19" s="15">
        <v>-0.20679012345678999</v>
      </c>
    </row>
    <row r="20" spans="1:5" x14ac:dyDescent="0.3">
      <c r="A20" s="3"/>
    </row>
    <row r="21" spans="1:5" x14ac:dyDescent="0.3">
      <c r="A21" s="8" t="s">
        <v>34</v>
      </c>
    </row>
    <row r="22" spans="1:5" x14ac:dyDescent="0.3">
      <c r="A22" s="9" t="s">
        <v>14</v>
      </c>
      <c r="B22" s="9" t="s">
        <v>15</v>
      </c>
      <c r="C22" s="10" t="s">
        <v>3</v>
      </c>
      <c r="D22" s="10" t="s">
        <v>16</v>
      </c>
      <c r="E22" s="11" t="s">
        <v>17</v>
      </c>
    </row>
    <row r="23" spans="1:5" x14ac:dyDescent="0.3">
      <c r="A23" s="12" t="s">
        <v>35</v>
      </c>
      <c r="B23" s="16"/>
      <c r="C23" s="14">
        <v>91</v>
      </c>
      <c r="D23" s="14">
        <v>173</v>
      </c>
      <c r="E23" s="15">
        <v>-0.47398843930635798</v>
      </c>
    </row>
    <row r="24" spans="1:5" x14ac:dyDescent="0.3">
      <c r="A24" s="12" t="s">
        <v>36</v>
      </c>
      <c r="B24" s="16"/>
      <c r="C24" s="14">
        <v>52</v>
      </c>
      <c r="D24" s="14">
        <v>178</v>
      </c>
      <c r="E24" s="15">
        <v>-0.70786516853932602</v>
      </c>
    </row>
    <row r="25" spans="1:5" x14ac:dyDescent="0.3">
      <c r="A25" s="12" t="s">
        <v>37</v>
      </c>
      <c r="B25" s="16"/>
      <c r="C25" s="14">
        <v>173</v>
      </c>
      <c r="D25" s="14">
        <v>1205</v>
      </c>
      <c r="E25" s="15">
        <v>-0.85643153526970905</v>
      </c>
    </row>
    <row r="26" spans="1:5" x14ac:dyDescent="0.3">
      <c r="A26" s="12" t="s">
        <v>38</v>
      </c>
      <c r="B26" s="16"/>
      <c r="C26" s="14">
        <v>181</v>
      </c>
      <c r="D26" s="14">
        <v>382</v>
      </c>
      <c r="E26" s="15">
        <v>-0.52617801047120405</v>
      </c>
    </row>
    <row r="27" spans="1:5" x14ac:dyDescent="0.3">
      <c r="A27" s="12" t="s">
        <v>39</v>
      </c>
      <c r="B27" s="16"/>
      <c r="C27" s="14">
        <v>0</v>
      </c>
      <c r="D27" s="14">
        <v>0</v>
      </c>
      <c r="E27" s="15">
        <v>0</v>
      </c>
    </row>
    <row r="28" spans="1:5" x14ac:dyDescent="0.3">
      <c r="A28" s="3"/>
    </row>
    <row r="29" spans="1:5" x14ac:dyDescent="0.3">
      <c r="A29" s="8" t="s">
        <v>40</v>
      </c>
    </row>
    <row r="30" spans="1:5" x14ac:dyDescent="0.3">
      <c r="A30" s="9" t="s">
        <v>14</v>
      </c>
      <c r="B30" s="9" t="s">
        <v>15</v>
      </c>
      <c r="C30" s="10" t="s">
        <v>3</v>
      </c>
      <c r="D30" s="10" t="s">
        <v>16</v>
      </c>
      <c r="E30" s="11" t="s">
        <v>17</v>
      </c>
    </row>
    <row r="31" spans="1:5" x14ac:dyDescent="0.3">
      <c r="A31" s="12" t="s">
        <v>18</v>
      </c>
      <c r="B31" s="13" t="s">
        <v>41</v>
      </c>
      <c r="C31" s="14">
        <v>29796</v>
      </c>
      <c r="D31" s="14">
        <v>28892</v>
      </c>
      <c r="E31" s="15">
        <v>3.1288938114356901E-2</v>
      </c>
    </row>
    <row r="32" spans="1:5" x14ac:dyDescent="0.3">
      <c r="A32" s="170" t="s">
        <v>42</v>
      </c>
      <c r="B32" s="13" t="s">
        <v>43</v>
      </c>
      <c r="C32" s="14">
        <v>3840</v>
      </c>
      <c r="D32" s="14">
        <v>3354</v>
      </c>
      <c r="E32" s="15">
        <v>0.14490161001788901</v>
      </c>
    </row>
    <row r="33" spans="1:5" x14ac:dyDescent="0.3">
      <c r="A33" s="171"/>
      <c r="B33" s="13" t="s">
        <v>44</v>
      </c>
      <c r="C33" s="14">
        <v>3210</v>
      </c>
      <c r="D33" s="14">
        <v>3234</v>
      </c>
      <c r="E33" s="15">
        <v>-7.4211502782931399E-3</v>
      </c>
    </row>
    <row r="34" spans="1:5" x14ac:dyDescent="0.3">
      <c r="A34" s="171"/>
      <c r="B34" s="13" t="s">
        <v>45</v>
      </c>
      <c r="C34" s="14">
        <v>429</v>
      </c>
      <c r="D34" s="14">
        <v>409</v>
      </c>
      <c r="E34" s="15">
        <v>4.8899755501222497E-2</v>
      </c>
    </row>
    <row r="35" spans="1:5" x14ac:dyDescent="0.3">
      <c r="A35" s="171"/>
      <c r="B35" s="13" t="s">
        <v>46</v>
      </c>
      <c r="C35" s="14">
        <v>1373</v>
      </c>
      <c r="D35" s="14">
        <v>1452</v>
      </c>
      <c r="E35" s="15">
        <v>-5.4407713498622598E-2</v>
      </c>
    </row>
    <row r="36" spans="1:5" x14ac:dyDescent="0.3">
      <c r="A36" s="172"/>
      <c r="B36" s="13" t="s">
        <v>47</v>
      </c>
      <c r="C36" s="14">
        <v>20694</v>
      </c>
      <c r="D36" s="14">
        <v>20194</v>
      </c>
      <c r="E36" s="15">
        <v>2.4759829652372001E-2</v>
      </c>
    </row>
    <row r="37" spans="1:5" x14ac:dyDescent="0.3">
      <c r="A37" s="3"/>
    </row>
    <row r="38" spans="1:5" x14ac:dyDescent="0.3">
      <c r="A38" s="8" t="s">
        <v>48</v>
      </c>
    </row>
    <row r="39" spans="1:5" x14ac:dyDescent="0.3">
      <c r="A39" s="9" t="s">
        <v>14</v>
      </c>
      <c r="B39" s="9" t="s">
        <v>15</v>
      </c>
      <c r="C39" s="10" t="s">
        <v>3</v>
      </c>
      <c r="D39" s="10" t="s">
        <v>16</v>
      </c>
      <c r="E39" s="11" t="s">
        <v>17</v>
      </c>
    </row>
    <row r="40" spans="1:5" x14ac:dyDescent="0.3">
      <c r="A40" s="12" t="s">
        <v>49</v>
      </c>
      <c r="B40" s="16"/>
      <c r="C40" s="14">
        <v>55099</v>
      </c>
      <c r="D40" s="14">
        <v>54572</v>
      </c>
      <c r="E40" s="15">
        <v>9.6569669427545302E-3</v>
      </c>
    </row>
    <row r="41" spans="1:5" x14ac:dyDescent="0.3">
      <c r="A41" s="12" t="s">
        <v>50</v>
      </c>
      <c r="B41" s="16"/>
      <c r="C41" s="14">
        <v>38309</v>
      </c>
      <c r="D41" s="14">
        <v>35830</v>
      </c>
      <c r="E41" s="15">
        <v>6.9187831426179194E-2</v>
      </c>
    </row>
    <row r="42" spans="1:5" x14ac:dyDescent="0.3">
      <c r="A42" s="3"/>
    </row>
    <row r="43" spans="1:5" x14ac:dyDescent="0.3">
      <c r="A43" s="8" t="s">
        <v>51</v>
      </c>
    </row>
    <row r="44" spans="1:5" x14ac:dyDescent="0.3">
      <c r="A44" s="9" t="s">
        <v>14</v>
      </c>
      <c r="B44" s="9" t="s">
        <v>15</v>
      </c>
      <c r="C44" s="10" t="s">
        <v>3</v>
      </c>
      <c r="D44" s="10" t="s">
        <v>16</v>
      </c>
      <c r="E44" s="11" t="s">
        <v>17</v>
      </c>
    </row>
    <row r="45" spans="1:5" x14ac:dyDescent="0.3">
      <c r="A45" s="170" t="s">
        <v>52</v>
      </c>
      <c r="B45" s="13" t="s">
        <v>19</v>
      </c>
      <c r="C45" s="14">
        <v>7200</v>
      </c>
      <c r="D45" s="14">
        <v>8633</v>
      </c>
      <c r="E45" s="15">
        <v>-0.16599096490212001</v>
      </c>
    </row>
    <row r="46" spans="1:5" x14ac:dyDescent="0.3">
      <c r="A46" s="171"/>
      <c r="B46" s="13" t="s">
        <v>53</v>
      </c>
      <c r="C46" s="14">
        <v>46</v>
      </c>
      <c r="D46" s="14">
        <v>70</v>
      </c>
      <c r="E46" s="15">
        <v>-0.34285714285714303</v>
      </c>
    </row>
    <row r="47" spans="1:5" x14ac:dyDescent="0.3">
      <c r="A47" s="171"/>
      <c r="B47" s="13" t="s">
        <v>54</v>
      </c>
      <c r="C47" s="14">
        <v>20983</v>
      </c>
      <c r="D47" s="14">
        <v>19589</v>
      </c>
      <c r="E47" s="15">
        <v>7.11623870539589E-2</v>
      </c>
    </row>
    <row r="48" spans="1:5" x14ac:dyDescent="0.3">
      <c r="A48" s="172"/>
      <c r="B48" s="13" t="s">
        <v>23</v>
      </c>
      <c r="C48" s="14">
        <v>11200</v>
      </c>
      <c r="D48" s="14">
        <v>8468</v>
      </c>
      <c r="E48" s="15">
        <v>0.32262635805384998</v>
      </c>
    </row>
    <row r="49" spans="1:5" x14ac:dyDescent="0.3">
      <c r="A49" s="170" t="s">
        <v>55</v>
      </c>
      <c r="B49" s="13" t="s">
        <v>56</v>
      </c>
      <c r="C49" s="14">
        <v>15732</v>
      </c>
      <c r="D49" s="14">
        <v>15638</v>
      </c>
      <c r="E49" s="15">
        <v>6.0109988489576698E-3</v>
      </c>
    </row>
    <row r="50" spans="1:5" x14ac:dyDescent="0.3">
      <c r="A50" s="171"/>
      <c r="B50" s="13" t="s">
        <v>57</v>
      </c>
      <c r="C50" s="14">
        <v>1435</v>
      </c>
      <c r="D50" s="14">
        <v>1389</v>
      </c>
      <c r="E50" s="15">
        <v>3.3117350611951001E-2</v>
      </c>
    </row>
    <row r="51" spans="1:5" x14ac:dyDescent="0.3">
      <c r="A51" s="171"/>
      <c r="B51" s="13" t="s">
        <v>58</v>
      </c>
      <c r="C51" s="14">
        <v>1655</v>
      </c>
      <c r="D51" s="14">
        <v>1718</v>
      </c>
      <c r="E51" s="15">
        <v>-3.6670547147846302E-2</v>
      </c>
    </row>
    <row r="52" spans="1:5" x14ac:dyDescent="0.3">
      <c r="A52" s="172"/>
      <c r="B52" s="13" t="s">
        <v>59</v>
      </c>
      <c r="C52" s="14">
        <v>324</v>
      </c>
      <c r="D52" s="14">
        <v>328</v>
      </c>
      <c r="E52" s="15">
        <v>-1.21951219512195E-2</v>
      </c>
    </row>
    <row r="53" spans="1:5" x14ac:dyDescent="0.3">
      <c r="A53" s="3"/>
    </row>
    <row r="54" spans="1:5" x14ac:dyDescent="0.3">
      <c r="A54" s="8" t="s">
        <v>60</v>
      </c>
    </row>
    <row r="55" spans="1:5" x14ac:dyDescent="0.3">
      <c r="A55" s="9" t="s">
        <v>14</v>
      </c>
      <c r="B55" s="9" t="s">
        <v>15</v>
      </c>
      <c r="C55" s="10" t="s">
        <v>3</v>
      </c>
      <c r="D55" s="10" t="s">
        <v>16</v>
      </c>
      <c r="E55" s="11" t="s">
        <v>17</v>
      </c>
    </row>
    <row r="56" spans="1:5" x14ac:dyDescent="0.3">
      <c r="A56" s="170" t="s">
        <v>61</v>
      </c>
      <c r="B56" s="13" t="s">
        <v>54</v>
      </c>
      <c r="C56" s="14">
        <v>601</v>
      </c>
      <c r="D56" s="14">
        <v>511</v>
      </c>
      <c r="E56" s="15">
        <v>0.17612524461839499</v>
      </c>
    </row>
    <row r="57" spans="1:5" x14ac:dyDescent="0.3">
      <c r="A57" s="171"/>
      <c r="B57" s="13" t="s">
        <v>53</v>
      </c>
      <c r="C57" s="14">
        <v>2</v>
      </c>
      <c r="D57" s="14">
        <v>3</v>
      </c>
      <c r="E57" s="15">
        <v>-0.33333333333333298</v>
      </c>
    </row>
    <row r="58" spans="1:5" x14ac:dyDescent="0.3">
      <c r="A58" s="171"/>
      <c r="B58" s="13" t="s">
        <v>19</v>
      </c>
      <c r="C58" s="14">
        <v>246</v>
      </c>
      <c r="D58" s="14">
        <v>141</v>
      </c>
      <c r="E58" s="15">
        <v>0.74468085106382997</v>
      </c>
    </row>
    <row r="59" spans="1:5" x14ac:dyDescent="0.3">
      <c r="A59" s="171"/>
      <c r="B59" s="13" t="s">
        <v>23</v>
      </c>
      <c r="C59" s="14">
        <v>475</v>
      </c>
      <c r="D59" s="14">
        <v>291</v>
      </c>
      <c r="E59" s="15">
        <v>0.63230240549828198</v>
      </c>
    </row>
    <row r="60" spans="1:5" x14ac:dyDescent="0.3">
      <c r="A60" s="171"/>
      <c r="B60" s="13" t="s">
        <v>62</v>
      </c>
      <c r="C60" s="14">
        <v>405</v>
      </c>
      <c r="D60" s="14">
        <v>352</v>
      </c>
      <c r="E60" s="15">
        <v>0.15056818181818199</v>
      </c>
    </row>
    <row r="61" spans="1:5" x14ac:dyDescent="0.3">
      <c r="A61" s="172"/>
      <c r="B61" s="13" t="s">
        <v>63</v>
      </c>
      <c r="C61" s="14">
        <v>2</v>
      </c>
      <c r="D61" s="14">
        <v>0</v>
      </c>
      <c r="E61" s="15">
        <v>0</v>
      </c>
    </row>
    <row r="62" spans="1:5" x14ac:dyDescent="0.3">
      <c r="A62" s="170" t="s">
        <v>64</v>
      </c>
      <c r="B62" s="13" t="s">
        <v>65</v>
      </c>
      <c r="C62" s="14">
        <v>325</v>
      </c>
      <c r="D62" s="14">
        <v>329</v>
      </c>
      <c r="E62" s="15">
        <v>-1.2158054711246201E-2</v>
      </c>
    </row>
    <row r="63" spans="1:5" x14ac:dyDescent="0.3">
      <c r="A63" s="171"/>
      <c r="B63" s="13" t="s">
        <v>58</v>
      </c>
      <c r="C63" s="14">
        <v>56</v>
      </c>
      <c r="D63" s="14">
        <v>66</v>
      </c>
      <c r="E63" s="15">
        <v>-0.15151515151515199</v>
      </c>
    </row>
    <row r="64" spans="1:5" x14ac:dyDescent="0.3">
      <c r="A64" s="172"/>
      <c r="B64" s="13" t="s">
        <v>66</v>
      </c>
      <c r="C64" s="14">
        <v>11</v>
      </c>
      <c r="D64" s="14">
        <v>4</v>
      </c>
      <c r="E64" s="15">
        <v>1.75</v>
      </c>
    </row>
    <row r="65" spans="1:5" x14ac:dyDescent="0.3">
      <c r="A65" s="3"/>
    </row>
    <row r="66" spans="1:5" x14ac:dyDescent="0.3">
      <c r="A66" s="8" t="s">
        <v>67</v>
      </c>
    </row>
    <row r="67" spans="1:5" x14ac:dyDescent="0.3">
      <c r="A67" s="9" t="s">
        <v>14</v>
      </c>
      <c r="B67" s="9" t="s">
        <v>15</v>
      </c>
      <c r="C67" s="10" t="s">
        <v>3</v>
      </c>
      <c r="D67" s="10" t="s">
        <v>16</v>
      </c>
      <c r="E67" s="11" t="s">
        <v>17</v>
      </c>
    </row>
    <row r="68" spans="1:5" x14ac:dyDescent="0.3">
      <c r="A68" s="12" t="s">
        <v>35</v>
      </c>
      <c r="B68" s="16"/>
      <c r="C68" s="14">
        <v>0</v>
      </c>
      <c r="D68" s="14">
        <v>9</v>
      </c>
      <c r="E68" s="15">
        <v>-1</v>
      </c>
    </row>
    <row r="69" spans="1:5" x14ac:dyDescent="0.3">
      <c r="A69" s="12" t="s">
        <v>36</v>
      </c>
      <c r="B69" s="16"/>
      <c r="C69" s="14">
        <v>0</v>
      </c>
      <c r="D69" s="14">
        <v>2</v>
      </c>
      <c r="E69" s="15">
        <v>-1</v>
      </c>
    </row>
    <row r="70" spans="1:5" x14ac:dyDescent="0.3">
      <c r="A70" s="12" t="s">
        <v>37</v>
      </c>
      <c r="B70" s="16"/>
      <c r="C70" s="14">
        <v>0</v>
      </c>
      <c r="D70" s="14">
        <v>0</v>
      </c>
      <c r="E70" s="15">
        <v>0</v>
      </c>
    </row>
    <row r="71" spans="1:5" x14ac:dyDescent="0.3">
      <c r="A71" s="12" t="s">
        <v>38</v>
      </c>
      <c r="B71" s="16"/>
      <c r="C71" s="14">
        <v>0</v>
      </c>
      <c r="D71" s="14">
        <v>0</v>
      </c>
      <c r="E71" s="15">
        <v>0</v>
      </c>
    </row>
    <row r="72" spans="1:5" x14ac:dyDescent="0.3">
      <c r="A72" s="12" t="s">
        <v>39</v>
      </c>
      <c r="B72" s="16"/>
      <c r="C72" s="14">
        <v>0</v>
      </c>
      <c r="D72" s="14">
        <v>0</v>
      </c>
      <c r="E72" s="15">
        <v>0</v>
      </c>
    </row>
    <row r="73" spans="1:5" x14ac:dyDescent="0.3">
      <c r="A73" s="3"/>
    </row>
    <row r="74" spans="1:5" x14ac:dyDescent="0.3">
      <c r="A74" s="8" t="s">
        <v>68</v>
      </c>
    </row>
    <row r="75" spans="1:5" x14ac:dyDescent="0.3">
      <c r="A75" s="9" t="s">
        <v>14</v>
      </c>
      <c r="B75" s="9" t="s">
        <v>15</v>
      </c>
      <c r="C75" s="10" t="s">
        <v>3</v>
      </c>
      <c r="D75" s="10" t="s">
        <v>16</v>
      </c>
      <c r="E75" s="11" t="s">
        <v>17</v>
      </c>
    </row>
    <row r="76" spans="1:5" x14ac:dyDescent="0.3">
      <c r="A76" s="173"/>
      <c r="B76" s="13" t="s">
        <v>49</v>
      </c>
      <c r="C76" s="14">
        <v>150</v>
      </c>
      <c r="D76" s="14">
        <v>153</v>
      </c>
      <c r="E76" s="15">
        <v>-1.9607843137254902E-2</v>
      </c>
    </row>
    <row r="77" spans="1:5" x14ac:dyDescent="0.3">
      <c r="A77" s="174"/>
      <c r="B77" s="13" t="s">
        <v>58</v>
      </c>
      <c r="C77" s="14">
        <v>62</v>
      </c>
      <c r="D77" s="14">
        <v>128</v>
      </c>
      <c r="E77" s="15">
        <v>-0.515625</v>
      </c>
    </row>
    <row r="78" spans="1:5" x14ac:dyDescent="0.3">
      <c r="A78" s="174"/>
      <c r="B78" s="13" t="s">
        <v>65</v>
      </c>
      <c r="C78" s="14">
        <v>95</v>
      </c>
      <c r="D78" s="14">
        <v>127</v>
      </c>
      <c r="E78" s="15">
        <v>-0.25196850393700798</v>
      </c>
    </row>
    <row r="79" spans="1:5" x14ac:dyDescent="0.3">
      <c r="A79" s="174"/>
      <c r="B79" s="13" t="s">
        <v>69</v>
      </c>
      <c r="C79" s="14">
        <v>27</v>
      </c>
      <c r="D79" s="14">
        <v>42</v>
      </c>
      <c r="E79" s="15">
        <v>-0.35714285714285698</v>
      </c>
    </row>
    <row r="80" spans="1:5" x14ac:dyDescent="0.3">
      <c r="A80" s="175"/>
      <c r="B80" s="13" t="s">
        <v>70</v>
      </c>
      <c r="C80" s="14">
        <v>28</v>
      </c>
      <c r="D80" s="14">
        <v>35</v>
      </c>
      <c r="E80" s="15">
        <v>-0.2</v>
      </c>
    </row>
    <row r="81" spans="1:5" x14ac:dyDescent="0.3">
      <c r="A81" s="3"/>
    </row>
    <row r="82" spans="1:5" x14ac:dyDescent="0.3">
      <c r="A82" s="8" t="s">
        <v>71</v>
      </c>
    </row>
    <row r="83" spans="1:5" x14ac:dyDescent="0.3">
      <c r="A83" s="9" t="s">
        <v>14</v>
      </c>
      <c r="B83" s="9" t="s">
        <v>15</v>
      </c>
      <c r="C83" s="10" t="s">
        <v>3</v>
      </c>
      <c r="D83" s="10" t="s">
        <v>16</v>
      </c>
      <c r="E83" s="11" t="s">
        <v>17</v>
      </c>
    </row>
    <row r="84" spans="1:5" x14ac:dyDescent="0.3">
      <c r="A84" s="170" t="s">
        <v>72</v>
      </c>
      <c r="B84" s="13" t="s">
        <v>73</v>
      </c>
      <c r="C84" s="14">
        <v>36406</v>
      </c>
      <c r="D84" s="14">
        <v>35196</v>
      </c>
      <c r="E84" s="15">
        <v>3.4378906693942501E-2</v>
      </c>
    </row>
    <row r="85" spans="1:5" x14ac:dyDescent="0.3">
      <c r="A85" s="172"/>
      <c r="B85" s="13" t="s">
        <v>74</v>
      </c>
      <c r="C85" s="14">
        <v>2665</v>
      </c>
      <c r="D85" s="14">
        <v>3314</v>
      </c>
      <c r="E85" s="15">
        <v>-0.19583584791792399</v>
      </c>
    </row>
    <row r="86" spans="1:5" x14ac:dyDescent="0.3">
      <c r="A86" s="170" t="s">
        <v>75</v>
      </c>
      <c r="B86" s="13" t="s">
        <v>73</v>
      </c>
      <c r="C86" s="14">
        <v>20752</v>
      </c>
      <c r="D86" s="14">
        <v>26125</v>
      </c>
      <c r="E86" s="15">
        <v>-0.205665071770335</v>
      </c>
    </row>
    <row r="87" spans="1:5" x14ac:dyDescent="0.3">
      <c r="A87" s="172"/>
      <c r="B87" s="13" t="s">
        <v>74</v>
      </c>
      <c r="C87" s="14">
        <v>13546</v>
      </c>
      <c r="D87" s="14">
        <v>13526</v>
      </c>
      <c r="E87" s="15">
        <v>1.478633742422E-3</v>
      </c>
    </row>
    <row r="88" spans="1:5" x14ac:dyDescent="0.3">
      <c r="A88" s="170" t="s">
        <v>76</v>
      </c>
      <c r="B88" s="13" t="s">
        <v>73</v>
      </c>
      <c r="C88" s="14">
        <v>1487</v>
      </c>
      <c r="D88" s="14">
        <v>1503</v>
      </c>
      <c r="E88" s="15">
        <v>-1.0645375914837E-2</v>
      </c>
    </row>
    <row r="89" spans="1:5" x14ac:dyDescent="0.3">
      <c r="A89" s="172"/>
      <c r="B89" s="13" t="s">
        <v>74</v>
      </c>
      <c r="C89" s="14">
        <v>845</v>
      </c>
      <c r="D89" s="14">
        <v>670</v>
      </c>
      <c r="E89" s="15">
        <v>0.26119402985074602</v>
      </c>
    </row>
    <row r="90" spans="1:5" x14ac:dyDescent="0.3">
      <c r="A90" s="170" t="s">
        <v>77</v>
      </c>
      <c r="B90" s="13" t="s">
        <v>73</v>
      </c>
      <c r="C90" s="14">
        <v>0</v>
      </c>
      <c r="D90" s="14">
        <v>0</v>
      </c>
      <c r="E90" s="15">
        <v>0</v>
      </c>
    </row>
    <row r="91" spans="1:5" x14ac:dyDescent="0.3">
      <c r="A91" s="172"/>
      <c r="B91" s="13" t="s">
        <v>74</v>
      </c>
      <c r="C91" s="14">
        <v>0</v>
      </c>
      <c r="D91" s="14">
        <v>0</v>
      </c>
      <c r="E91" s="15">
        <v>0</v>
      </c>
    </row>
    <row r="92" spans="1:5" x14ac:dyDescent="0.3">
      <c r="A92" s="3"/>
    </row>
    <row r="93" spans="1:5" x14ac:dyDescent="0.3">
      <c r="A93" s="8" t="s">
        <v>78</v>
      </c>
    </row>
    <row r="94" spans="1:5" x14ac:dyDescent="0.3">
      <c r="A94" s="9" t="s">
        <v>14</v>
      </c>
      <c r="B94" s="9" t="s">
        <v>15</v>
      </c>
      <c r="C94" s="10" t="s">
        <v>3</v>
      </c>
      <c r="D94" s="10" t="s">
        <v>16</v>
      </c>
      <c r="E94" s="11" t="s">
        <v>17</v>
      </c>
    </row>
    <row r="95" spans="1:5" x14ac:dyDescent="0.3">
      <c r="A95" s="17"/>
      <c r="B95" s="16"/>
      <c r="C95" s="14">
        <v>10535</v>
      </c>
      <c r="D95" s="14">
        <v>11305</v>
      </c>
      <c r="E95" s="15">
        <v>-6.8111455108359101E-2</v>
      </c>
    </row>
    <row r="96" spans="1:5" x14ac:dyDescent="0.3">
      <c r="A96" s="12" t="s">
        <v>79</v>
      </c>
      <c r="B96" s="16"/>
      <c r="C96" s="14">
        <v>27</v>
      </c>
      <c r="D96" s="14">
        <v>0</v>
      </c>
      <c r="E96" s="15">
        <v>0</v>
      </c>
    </row>
    <row r="97" spans="1:5" x14ac:dyDescent="0.3">
      <c r="A97" s="3"/>
    </row>
    <row r="98" spans="1:5" x14ac:dyDescent="0.3">
      <c r="A98" s="8" t="s">
        <v>80</v>
      </c>
    </row>
    <row r="99" spans="1:5" x14ac:dyDescent="0.3">
      <c r="A99" s="9" t="s">
        <v>14</v>
      </c>
      <c r="B99" s="9" t="s">
        <v>15</v>
      </c>
      <c r="C99" s="10" t="s">
        <v>3</v>
      </c>
      <c r="D99" s="10" t="s">
        <v>16</v>
      </c>
      <c r="E99" s="11" t="s">
        <v>17</v>
      </c>
    </row>
    <row r="100" spans="1:5" x14ac:dyDescent="0.3">
      <c r="A100" s="12" t="s">
        <v>81</v>
      </c>
      <c r="B100" s="16"/>
      <c r="C100" s="14">
        <v>28097</v>
      </c>
      <c r="D100" s="14">
        <v>27064</v>
      </c>
      <c r="E100" s="15">
        <v>3.8168785101980497E-2</v>
      </c>
    </row>
    <row r="101" spans="1:5" x14ac:dyDescent="0.3">
      <c r="A101" s="12" t="s">
        <v>82</v>
      </c>
      <c r="B101" s="16"/>
      <c r="C101" s="14">
        <v>8859</v>
      </c>
      <c r="D101" s="14">
        <v>9227</v>
      </c>
      <c r="E101" s="15">
        <v>-3.98829522054839E-2</v>
      </c>
    </row>
    <row r="102" spans="1:5" x14ac:dyDescent="0.3">
      <c r="A102" s="12" t="s">
        <v>79</v>
      </c>
      <c r="B102" s="16"/>
      <c r="C102" s="14">
        <v>89</v>
      </c>
      <c r="D102" s="14">
        <v>27</v>
      </c>
      <c r="E102" s="15">
        <v>2.2962962962962998</v>
      </c>
    </row>
    <row r="103" spans="1:5" x14ac:dyDescent="0.3">
      <c r="A103" s="3"/>
    </row>
    <row r="104" spans="1:5" x14ac:dyDescent="0.3">
      <c r="A104" s="8" t="s">
        <v>83</v>
      </c>
    </row>
    <row r="105" spans="1:5" x14ac:dyDescent="0.3">
      <c r="A105" s="9" t="s">
        <v>14</v>
      </c>
      <c r="B105" s="9" t="s">
        <v>15</v>
      </c>
      <c r="C105" s="10" t="s">
        <v>3</v>
      </c>
      <c r="D105" s="10" t="s">
        <v>16</v>
      </c>
      <c r="E105" s="11" t="s">
        <v>17</v>
      </c>
    </row>
    <row r="106" spans="1:5" x14ac:dyDescent="0.3">
      <c r="A106" s="170" t="s">
        <v>81</v>
      </c>
      <c r="B106" s="13" t="s">
        <v>84</v>
      </c>
      <c r="C106" s="14">
        <v>10468</v>
      </c>
      <c r="D106" s="14">
        <v>10417</v>
      </c>
      <c r="E106" s="15">
        <v>4.8958433330133404E-3</v>
      </c>
    </row>
    <row r="107" spans="1:5" x14ac:dyDescent="0.3">
      <c r="A107" s="171"/>
      <c r="B107" s="13" t="s">
        <v>85</v>
      </c>
      <c r="C107" s="14">
        <v>3455</v>
      </c>
      <c r="D107" s="14">
        <v>4471</v>
      </c>
      <c r="E107" s="15">
        <v>-0.22724222768955499</v>
      </c>
    </row>
    <row r="108" spans="1:5" x14ac:dyDescent="0.3">
      <c r="A108" s="172"/>
      <c r="B108" s="13" t="s">
        <v>86</v>
      </c>
      <c r="C108" s="14">
        <v>881</v>
      </c>
      <c r="D108" s="14">
        <v>808</v>
      </c>
      <c r="E108" s="15">
        <v>9.0346534653465302E-2</v>
      </c>
    </row>
    <row r="109" spans="1:5" x14ac:dyDescent="0.3">
      <c r="A109" s="170" t="s">
        <v>82</v>
      </c>
      <c r="B109" s="13" t="s">
        <v>87</v>
      </c>
      <c r="C109" s="14">
        <v>1892</v>
      </c>
      <c r="D109" s="14">
        <v>1638</v>
      </c>
      <c r="E109" s="15">
        <v>0.15506715506715499</v>
      </c>
    </row>
    <row r="110" spans="1:5" x14ac:dyDescent="0.3">
      <c r="A110" s="172"/>
      <c r="B110" s="13" t="s">
        <v>86</v>
      </c>
      <c r="C110" s="14">
        <v>2221</v>
      </c>
      <c r="D110" s="14">
        <v>2357</v>
      </c>
      <c r="E110" s="15">
        <v>-5.77004666949512E-2</v>
      </c>
    </row>
    <row r="111" spans="1:5" x14ac:dyDescent="0.3">
      <c r="A111" s="12" t="s">
        <v>79</v>
      </c>
      <c r="B111" s="16"/>
      <c r="C111" s="14">
        <v>116</v>
      </c>
      <c r="D111" s="14">
        <v>121</v>
      </c>
      <c r="E111" s="15">
        <v>-4.1322314049586799E-2</v>
      </c>
    </row>
    <row r="112" spans="1:5" x14ac:dyDescent="0.3">
      <c r="A112" s="3"/>
    </row>
    <row r="113" spans="1:5" x14ac:dyDescent="0.3">
      <c r="A113" s="8" t="s">
        <v>88</v>
      </c>
    </row>
    <row r="114" spans="1:5" x14ac:dyDescent="0.3">
      <c r="A114" s="9" t="s">
        <v>14</v>
      </c>
      <c r="B114" s="9" t="s">
        <v>15</v>
      </c>
      <c r="C114" s="10" t="s">
        <v>3</v>
      </c>
      <c r="D114" s="10" t="s">
        <v>16</v>
      </c>
      <c r="E114" s="11" t="s">
        <v>17</v>
      </c>
    </row>
    <row r="115" spans="1:5" x14ac:dyDescent="0.3">
      <c r="A115" s="170" t="s">
        <v>81</v>
      </c>
      <c r="B115" s="13" t="s">
        <v>84</v>
      </c>
      <c r="C115" s="14">
        <v>793</v>
      </c>
      <c r="D115" s="14">
        <v>679</v>
      </c>
      <c r="E115" s="15">
        <v>0.16789396170839499</v>
      </c>
    </row>
    <row r="116" spans="1:5" x14ac:dyDescent="0.3">
      <c r="A116" s="171"/>
      <c r="B116" s="13" t="s">
        <v>85</v>
      </c>
      <c r="C116" s="14">
        <v>190</v>
      </c>
      <c r="D116" s="14">
        <v>306</v>
      </c>
      <c r="E116" s="15">
        <v>-0.37908496732026098</v>
      </c>
    </row>
    <row r="117" spans="1:5" x14ac:dyDescent="0.3">
      <c r="A117" s="172"/>
      <c r="B117" s="13" t="s">
        <v>86</v>
      </c>
      <c r="C117" s="14">
        <v>239</v>
      </c>
      <c r="D117" s="14">
        <v>215</v>
      </c>
      <c r="E117" s="15">
        <v>0.111627906976744</v>
      </c>
    </row>
    <row r="118" spans="1:5" x14ac:dyDescent="0.3">
      <c r="A118" s="170" t="s">
        <v>82</v>
      </c>
      <c r="B118" s="13" t="s">
        <v>87</v>
      </c>
      <c r="C118" s="14">
        <v>44</v>
      </c>
      <c r="D118" s="14">
        <v>77</v>
      </c>
      <c r="E118" s="15">
        <v>-0.42857142857142799</v>
      </c>
    </row>
    <row r="119" spans="1:5" x14ac:dyDescent="0.3">
      <c r="A119" s="172"/>
      <c r="B119" s="13" t="s">
        <v>86</v>
      </c>
      <c r="C119" s="14">
        <v>182</v>
      </c>
      <c r="D119" s="14">
        <v>201</v>
      </c>
      <c r="E119" s="15">
        <v>-9.4527363184079602E-2</v>
      </c>
    </row>
    <row r="120" spans="1:5" x14ac:dyDescent="0.3">
      <c r="A120" s="12" t="s">
        <v>79</v>
      </c>
      <c r="B120" s="16"/>
      <c r="C120" s="14">
        <v>7</v>
      </c>
      <c r="D120" s="14">
        <v>10</v>
      </c>
      <c r="E120" s="15">
        <v>-0.3</v>
      </c>
    </row>
    <row r="121" spans="1:5" x14ac:dyDescent="0.3">
      <c r="A121" s="3"/>
    </row>
    <row r="122" spans="1:5" x14ac:dyDescent="0.3">
      <c r="A122" s="8" t="s">
        <v>89</v>
      </c>
    </row>
    <row r="123" spans="1:5" x14ac:dyDescent="0.3">
      <c r="A123" s="9" t="s">
        <v>14</v>
      </c>
      <c r="B123" s="9" t="s">
        <v>15</v>
      </c>
      <c r="C123" s="10" t="s">
        <v>3</v>
      </c>
      <c r="D123" s="10" t="s">
        <v>16</v>
      </c>
      <c r="E123" s="11" t="s">
        <v>17</v>
      </c>
    </row>
    <row r="124" spans="1:5" x14ac:dyDescent="0.3">
      <c r="A124" s="170" t="s">
        <v>90</v>
      </c>
      <c r="B124" s="13" t="s">
        <v>91</v>
      </c>
      <c r="C124" s="14">
        <v>0</v>
      </c>
      <c r="D124" s="14">
        <v>0</v>
      </c>
      <c r="E124" s="15">
        <v>0</v>
      </c>
    </row>
    <row r="125" spans="1:5" x14ac:dyDescent="0.3">
      <c r="A125" s="172"/>
      <c r="B125" s="13" t="s">
        <v>92</v>
      </c>
      <c r="C125" s="14">
        <v>0</v>
      </c>
      <c r="D125" s="14">
        <v>0</v>
      </c>
      <c r="E125" s="15">
        <v>0</v>
      </c>
    </row>
    <row r="126" spans="1:5" x14ac:dyDescent="0.3">
      <c r="A126" s="170" t="s">
        <v>93</v>
      </c>
      <c r="B126" s="13" t="s">
        <v>91</v>
      </c>
      <c r="C126" s="14">
        <v>5500</v>
      </c>
      <c r="D126" s="14">
        <v>5099</v>
      </c>
      <c r="E126" s="15">
        <v>7.8642871151206106E-2</v>
      </c>
    </row>
    <row r="127" spans="1:5" x14ac:dyDescent="0.3">
      <c r="A127" s="172"/>
      <c r="B127" s="13" t="s">
        <v>92</v>
      </c>
      <c r="C127" s="14">
        <v>6031</v>
      </c>
      <c r="D127" s="14">
        <v>7081</v>
      </c>
      <c r="E127" s="15">
        <v>-0.148284140658099</v>
      </c>
    </row>
    <row r="128" spans="1:5" x14ac:dyDescent="0.3">
      <c r="A128" s="170" t="s">
        <v>94</v>
      </c>
      <c r="B128" s="13" t="s">
        <v>91</v>
      </c>
      <c r="C128" s="14">
        <v>60683</v>
      </c>
      <c r="D128" s="14">
        <v>75184</v>
      </c>
      <c r="E128" s="15">
        <v>-0.19287348371994001</v>
      </c>
    </row>
    <row r="129" spans="1:5" x14ac:dyDescent="0.3">
      <c r="A129" s="172"/>
      <c r="B129" s="13" t="s">
        <v>92</v>
      </c>
      <c r="C129" s="14">
        <v>90181</v>
      </c>
      <c r="D129" s="14">
        <v>102399</v>
      </c>
      <c r="E129" s="15">
        <v>-0.11931757146065899</v>
      </c>
    </row>
    <row r="130" spans="1:5" x14ac:dyDescent="0.3">
      <c r="A130" s="170" t="s">
        <v>95</v>
      </c>
      <c r="B130" s="13" t="s">
        <v>91</v>
      </c>
      <c r="C130" s="14">
        <v>564</v>
      </c>
      <c r="D130" s="14">
        <v>525</v>
      </c>
      <c r="E130" s="15">
        <v>7.4285714285714302E-2</v>
      </c>
    </row>
    <row r="131" spans="1:5" x14ac:dyDescent="0.3">
      <c r="A131" s="172"/>
      <c r="B131" s="13" t="s">
        <v>92</v>
      </c>
      <c r="C131" s="14">
        <v>588</v>
      </c>
      <c r="D131" s="14">
        <v>649</v>
      </c>
      <c r="E131" s="15">
        <v>-9.3990755007704194E-2</v>
      </c>
    </row>
    <row r="132" spans="1:5" x14ac:dyDescent="0.3">
      <c r="A132" s="3"/>
    </row>
    <row r="133" spans="1:5" x14ac:dyDescent="0.3">
      <c r="A133" s="8" t="s">
        <v>96</v>
      </c>
    </row>
    <row r="134" spans="1:5" x14ac:dyDescent="0.3">
      <c r="A134" s="9" t="s">
        <v>14</v>
      </c>
      <c r="B134" s="9" t="s">
        <v>15</v>
      </c>
      <c r="C134" s="10" t="s">
        <v>3</v>
      </c>
      <c r="D134" s="10" t="s">
        <v>16</v>
      </c>
      <c r="E134" s="11" t="s">
        <v>17</v>
      </c>
    </row>
    <row r="135" spans="1:5" x14ac:dyDescent="0.3">
      <c r="A135" s="170" t="s">
        <v>97</v>
      </c>
      <c r="B135" s="13" t="s">
        <v>98</v>
      </c>
      <c r="C135" s="14">
        <v>1485</v>
      </c>
      <c r="D135" s="14">
        <v>1412</v>
      </c>
      <c r="E135" s="15">
        <v>5.1699716713881003E-2</v>
      </c>
    </row>
    <row r="136" spans="1:5" x14ac:dyDescent="0.3">
      <c r="A136" s="172"/>
      <c r="B136" s="13" t="s">
        <v>99</v>
      </c>
      <c r="C136" s="14">
        <v>851</v>
      </c>
      <c r="D136" s="14">
        <v>781</v>
      </c>
      <c r="E136" s="15">
        <v>8.9628681177976996E-2</v>
      </c>
    </row>
    <row r="137" spans="1:5" x14ac:dyDescent="0.3">
      <c r="A137" s="170" t="s">
        <v>100</v>
      </c>
      <c r="B137" s="13" t="s">
        <v>98</v>
      </c>
      <c r="C137" s="14">
        <v>4</v>
      </c>
      <c r="D137" s="14">
        <v>1</v>
      </c>
      <c r="E137" s="15">
        <v>3</v>
      </c>
    </row>
    <row r="138" spans="1:5" x14ac:dyDescent="0.3">
      <c r="A138" s="172"/>
      <c r="B138" s="13" t="s">
        <v>99</v>
      </c>
      <c r="C138" s="14">
        <v>2</v>
      </c>
      <c r="D138" s="14">
        <v>1</v>
      </c>
      <c r="E138" s="15">
        <v>1</v>
      </c>
    </row>
    <row r="139" spans="1:5" x14ac:dyDescent="0.3">
      <c r="A139" s="170" t="s">
        <v>101</v>
      </c>
      <c r="B139" s="13" t="s">
        <v>98</v>
      </c>
      <c r="C139" s="14">
        <v>74</v>
      </c>
      <c r="D139" s="14">
        <v>82</v>
      </c>
      <c r="E139" s="15">
        <v>-9.7560975609756101E-2</v>
      </c>
    </row>
    <row r="140" spans="1:5" x14ac:dyDescent="0.3">
      <c r="A140" s="172"/>
      <c r="B140" s="13" t="s">
        <v>102</v>
      </c>
      <c r="C140" s="14">
        <v>19</v>
      </c>
      <c r="D140" s="14">
        <v>7</v>
      </c>
      <c r="E140" s="15">
        <v>1.71428571428571</v>
      </c>
    </row>
    <row r="141" spans="1:5" x14ac:dyDescent="0.3">
      <c r="A141" s="3"/>
    </row>
    <row r="142" spans="1:5" x14ac:dyDescent="0.3">
      <c r="A142" s="8" t="s">
        <v>103</v>
      </c>
    </row>
    <row r="143" spans="1:5" x14ac:dyDescent="0.3">
      <c r="A143" s="9" t="s">
        <v>14</v>
      </c>
      <c r="B143" s="9" t="s">
        <v>15</v>
      </c>
      <c r="C143" s="10" t="s">
        <v>3</v>
      </c>
      <c r="D143" s="10" t="s">
        <v>16</v>
      </c>
      <c r="E143" s="11" t="s">
        <v>17</v>
      </c>
    </row>
    <row r="144" spans="1:5" x14ac:dyDescent="0.3">
      <c r="A144" s="12" t="s">
        <v>104</v>
      </c>
      <c r="B144" s="16"/>
      <c r="C144" s="14">
        <v>1854</v>
      </c>
      <c r="D144" s="14">
        <v>737</v>
      </c>
      <c r="E144" s="15">
        <v>1.5156037991858899</v>
      </c>
    </row>
    <row r="145" spans="1:5" x14ac:dyDescent="0.3">
      <c r="A145" s="170" t="s">
        <v>105</v>
      </c>
      <c r="B145" s="13" t="s">
        <v>106</v>
      </c>
      <c r="C145" s="14">
        <v>33</v>
      </c>
      <c r="D145" s="14">
        <v>57</v>
      </c>
      <c r="E145" s="15">
        <v>-0.42105263157894701</v>
      </c>
    </row>
    <row r="146" spans="1:5" x14ac:dyDescent="0.3">
      <c r="A146" s="171"/>
      <c r="B146" s="13" t="s">
        <v>107</v>
      </c>
      <c r="C146" s="14">
        <v>1427</v>
      </c>
      <c r="D146" s="14">
        <v>299</v>
      </c>
      <c r="E146" s="15">
        <v>3.7725752508361201</v>
      </c>
    </row>
    <row r="147" spans="1:5" x14ac:dyDescent="0.3">
      <c r="A147" s="171"/>
      <c r="B147" s="13" t="s">
        <v>108</v>
      </c>
      <c r="C147" s="14">
        <v>65</v>
      </c>
      <c r="D147" s="14">
        <v>63</v>
      </c>
      <c r="E147" s="15">
        <v>3.1746031746031703E-2</v>
      </c>
    </row>
    <row r="148" spans="1:5" x14ac:dyDescent="0.3">
      <c r="A148" s="171"/>
      <c r="B148" s="13" t="s">
        <v>109</v>
      </c>
      <c r="C148" s="14">
        <v>43</v>
      </c>
      <c r="D148" s="14">
        <v>30</v>
      </c>
      <c r="E148" s="15">
        <v>0.43333333333333302</v>
      </c>
    </row>
    <row r="149" spans="1:5" x14ac:dyDescent="0.3">
      <c r="A149" s="171"/>
      <c r="B149" s="13" t="s">
        <v>110</v>
      </c>
      <c r="C149" s="14">
        <v>254</v>
      </c>
      <c r="D149" s="14">
        <v>264</v>
      </c>
      <c r="E149" s="15">
        <v>-3.7878787878787901E-2</v>
      </c>
    </row>
    <row r="150" spans="1:5" x14ac:dyDescent="0.3">
      <c r="A150" s="172"/>
      <c r="B150" s="13" t="s">
        <v>111</v>
      </c>
      <c r="C150" s="14">
        <v>32</v>
      </c>
      <c r="D150" s="14">
        <v>24</v>
      </c>
      <c r="E150" s="15">
        <v>0.33333333333333298</v>
      </c>
    </row>
    <row r="151" spans="1:5" x14ac:dyDescent="0.3">
      <c r="A151" s="170" t="s">
        <v>112</v>
      </c>
      <c r="B151" s="13" t="s">
        <v>113</v>
      </c>
      <c r="C151" s="14">
        <v>513</v>
      </c>
      <c r="D151" s="14">
        <v>255</v>
      </c>
      <c r="E151" s="15">
        <v>1.01176470588235</v>
      </c>
    </row>
    <row r="152" spans="1:5" x14ac:dyDescent="0.3">
      <c r="A152" s="172"/>
      <c r="B152" s="13" t="s">
        <v>114</v>
      </c>
      <c r="C152" s="14">
        <v>972</v>
      </c>
      <c r="D152" s="14">
        <v>507</v>
      </c>
      <c r="E152" s="15">
        <v>0.91715976331360904</v>
      </c>
    </row>
    <row r="153" spans="1:5" x14ac:dyDescent="0.3">
      <c r="A153" s="170" t="s">
        <v>115</v>
      </c>
      <c r="B153" s="13" t="s">
        <v>19</v>
      </c>
      <c r="C153" s="14">
        <v>57</v>
      </c>
      <c r="D153" s="14">
        <v>84</v>
      </c>
      <c r="E153" s="15">
        <v>-0.32142857142857101</v>
      </c>
    </row>
    <row r="154" spans="1:5" x14ac:dyDescent="0.3">
      <c r="A154" s="172"/>
      <c r="B154" s="13" t="s">
        <v>23</v>
      </c>
      <c r="C154" s="14">
        <v>430</v>
      </c>
      <c r="D154" s="14">
        <v>62</v>
      </c>
      <c r="E154" s="15">
        <v>5.9354838709677402</v>
      </c>
    </row>
    <row r="155" spans="1:5" x14ac:dyDescent="0.3">
      <c r="A155" s="12" t="s">
        <v>116</v>
      </c>
      <c r="B155" s="16"/>
      <c r="C155" s="14">
        <v>0</v>
      </c>
      <c r="D155" s="14">
        <v>0</v>
      </c>
      <c r="E155" s="15">
        <v>0</v>
      </c>
    </row>
    <row r="156" spans="1:5" x14ac:dyDescent="0.3">
      <c r="A156" s="3"/>
    </row>
    <row r="157" spans="1:5" x14ac:dyDescent="0.3">
      <c r="A157" s="8" t="s">
        <v>117</v>
      </c>
    </row>
    <row r="158" spans="1:5" x14ac:dyDescent="0.3">
      <c r="A158" s="9" t="s">
        <v>14</v>
      </c>
      <c r="B158" s="9" t="s">
        <v>15</v>
      </c>
      <c r="C158" s="10" t="s">
        <v>3</v>
      </c>
      <c r="D158" s="10" t="s">
        <v>16</v>
      </c>
      <c r="E158" s="11" t="s">
        <v>17</v>
      </c>
    </row>
    <row r="159" spans="1:5" x14ac:dyDescent="0.3">
      <c r="A159" s="170" t="s">
        <v>118</v>
      </c>
      <c r="B159" s="13" t="s">
        <v>119</v>
      </c>
      <c r="C159" s="14">
        <v>5241</v>
      </c>
      <c r="D159" s="14">
        <v>4687</v>
      </c>
      <c r="E159" s="15">
        <v>0.118199274589289</v>
      </c>
    </row>
    <row r="160" spans="1:5" x14ac:dyDescent="0.3">
      <c r="A160" s="171"/>
      <c r="B160" s="13" t="s">
        <v>120</v>
      </c>
      <c r="C160" s="14">
        <v>836</v>
      </c>
      <c r="D160" s="14">
        <v>905</v>
      </c>
      <c r="E160" s="15">
        <v>-7.6243093922651897E-2</v>
      </c>
    </row>
    <row r="161" spans="1:5" x14ac:dyDescent="0.3">
      <c r="A161" s="171"/>
      <c r="B161" s="13" t="s">
        <v>121</v>
      </c>
      <c r="C161" s="14">
        <v>1118</v>
      </c>
      <c r="D161" s="14">
        <v>922</v>
      </c>
      <c r="E161" s="15">
        <v>0.212581344902386</v>
      </c>
    </row>
    <row r="162" spans="1:5" x14ac:dyDescent="0.3">
      <c r="A162" s="171"/>
      <c r="B162" s="13" t="s">
        <v>122</v>
      </c>
      <c r="C162" s="14">
        <v>0</v>
      </c>
      <c r="D162" s="14">
        <v>0</v>
      </c>
      <c r="E162" s="15">
        <v>0</v>
      </c>
    </row>
    <row r="163" spans="1:5" x14ac:dyDescent="0.3">
      <c r="A163" s="171"/>
      <c r="B163" s="13" t="s">
        <v>123</v>
      </c>
      <c r="C163" s="14">
        <v>0</v>
      </c>
      <c r="D163" s="14">
        <v>0</v>
      </c>
      <c r="E163" s="15">
        <v>0</v>
      </c>
    </row>
    <row r="164" spans="1:5" x14ac:dyDescent="0.3">
      <c r="A164" s="171"/>
      <c r="B164" s="13" t="s">
        <v>124</v>
      </c>
      <c r="C164" s="14">
        <v>143</v>
      </c>
      <c r="D164" s="14">
        <v>219</v>
      </c>
      <c r="E164" s="15">
        <v>-0.34703196347032</v>
      </c>
    </row>
    <row r="165" spans="1:5" x14ac:dyDescent="0.3">
      <c r="A165" s="171"/>
      <c r="B165" s="13" t="s">
        <v>125</v>
      </c>
      <c r="C165" s="14">
        <v>2904</v>
      </c>
      <c r="D165" s="14">
        <v>3268</v>
      </c>
      <c r="E165" s="15">
        <v>-0.111383108935128</v>
      </c>
    </row>
    <row r="166" spans="1:5" x14ac:dyDescent="0.3">
      <c r="A166" s="171"/>
      <c r="B166" s="13" t="s">
        <v>126</v>
      </c>
      <c r="C166" s="14">
        <v>1</v>
      </c>
      <c r="D166" s="14">
        <v>1</v>
      </c>
      <c r="E166" s="15">
        <v>0</v>
      </c>
    </row>
    <row r="167" spans="1:5" x14ac:dyDescent="0.3">
      <c r="A167" s="171"/>
      <c r="B167" s="13" t="s">
        <v>127</v>
      </c>
      <c r="C167" s="14">
        <v>820</v>
      </c>
      <c r="D167" s="14">
        <v>753</v>
      </c>
      <c r="E167" s="15">
        <v>8.8977423638778197E-2</v>
      </c>
    </row>
    <row r="168" spans="1:5" x14ac:dyDescent="0.3">
      <c r="A168" s="171"/>
      <c r="B168" s="13" t="s">
        <v>128</v>
      </c>
      <c r="C168" s="14">
        <v>1975</v>
      </c>
      <c r="D168" s="14">
        <v>5590</v>
      </c>
      <c r="E168" s="15">
        <v>-0.646690518783542</v>
      </c>
    </row>
    <row r="169" spans="1:5" x14ac:dyDescent="0.3">
      <c r="A169" s="171"/>
      <c r="B169" s="13" t="s">
        <v>129</v>
      </c>
      <c r="C169" s="14">
        <v>46</v>
      </c>
      <c r="D169" s="14">
        <v>239</v>
      </c>
      <c r="E169" s="15">
        <v>-0.80753138075313802</v>
      </c>
    </row>
    <row r="170" spans="1:5" x14ac:dyDescent="0.3">
      <c r="A170" s="171"/>
      <c r="B170" s="13" t="s">
        <v>130</v>
      </c>
      <c r="C170" s="14">
        <v>6264</v>
      </c>
      <c r="D170" s="14">
        <v>5133</v>
      </c>
      <c r="E170" s="15">
        <v>0.22033898305084701</v>
      </c>
    </row>
    <row r="171" spans="1:5" x14ac:dyDescent="0.3">
      <c r="A171" s="171"/>
      <c r="B171" s="13" t="s">
        <v>131</v>
      </c>
      <c r="C171" s="14">
        <v>3</v>
      </c>
      <c r="D171" s="14">
        <v>7</v>
      </c>
      <c r="E171" s="15">
        <v>-0.57142857142857095</v>
      </c>
    </row>
    <row r="172" spans="1:5" x14ac:dyDescent="0.3">
      <c r="A172" s="171"/>
      <c r="B172" s="13" t="s">
        <v>132</v>
      </c>
      <c r="C172" s="14">
        <v>41</v>
      </c>
      <c r="D172" s="14">
        <v>65</v>
      </c>
      <c r="E172" s="15">
        <v>-0.36923076923076897</v>
      </c>
    </row>
    <row r="173" spans="1:5" x14ac:dyDescent="0.3">
      <c r="A173" s="171"/>
      <c r="B173" s="13" t="s">
        <v>133</v>
      </c>
      <c r="C173" s="14">
        <v>45</v>
      </c>
      <c r="D173" s="14">
        <v>48</v>
      </c>
      <c r="E173" s="15">
        <v>-6.25E-2</v>
      </c>
    </row>
    <row r="174" spans="1:5" x14ac:dyDescent="0.3">
      <c r="A174" s="171"/>
      <c r="B174" s="13" t="s">
        <v>134</v>
      </c>
      <c r="C174" s="14">
        <v>0</v>
      </c>
      <c r="D174" s="14">
        <v>0</v>
      </c>
      <c r="E174" s="15">
        <v>0</v>
      </c>
    </row>
    <row r="175" spans="1:5" x14ac:dyDescent="0.3">
      <c r="A175" s="171"/>
      <c r="B175" s="13" t="s">
        <v>135</v>
      </c>
      <c r="C175" s="14">
        <v>70</v>
      </c>
      <c r="D175" s="14">
        <v>90</v>
      </c>
      <c r="E175" s="15">
        <v>-0.22222222222222199</v>
      </c>
    </row>
    <row r="176" spans="1:5" x14ac:dyDescent="0.3">
      <c r="A176" s="171"/>
      <c r="B176" s="13" t="s">
        <v>136</v>
      </c>
      <c r="C176" s="14">
        <v>6373</v>
      </c>
      <c r="D176" s="14">
        <v>0</v>
      </c>
      <c r="E176" s="15">
        <v>0</v>
      </c>
    </row>
    <row r="177" spans="1:5" x14ac:dyDescent="0.3">
      <c r="A177" s="171"/>
      <c r="B177" s="13" t="s">
        <v>137</v>
      </c>
      <c r="C177" s="14">
        <v>0</v>
      </c>
      <c r="D177" s="14">
        <v>0</v>
      </c>
      <c r="E177" s="15">
        <v>0</v>
      </c>
    </row>
    <row r="178" spans="1:5" x14ac:dyDescent="0.3">
      <c r="A178" s="171"/>
      <c r="B178" s="13" t="s">
        <v>138</v>
      </c>
      <c r="C178" s="14">
        <v>0</v>
      </c>
      <c r="D178" s="14">
        <v>0</v>
      </c>
      <c r="E178" s="15">
        <v>0</v>
      </c>
    </row>
    <row r="179" spans="1:5" x14ac:dyDescent="0.3">
      <c r="A179" s="171"/>
      <c r="B179" s="13" t="s">
        <v>139</v>
      </c>
      <c r="C179" s="14">
        <v>805</v>
      </c>
      <c r="D179" s="14">
        <v>662</v>
      </c>
      <c r="E179" s="15">
        <v>0.21601208459214499</v>
      </c>
    </row>
    <row r="180" spans="1:5" x14ac:dyDescent="0.3">
      <c r="A180" s="171"/>
      <c r="B180" s="13" t="s">
        <v>140</v>
      </c>
      <c r="C180" s="14">
        <v>92</v>
      </c>
      <c r="D180" s="14">
        <v>733</v>
      </c>
      <c r="E180" s="15">
        <v>-0.87448840381991799</v>
      </c>
    </row>
    <row r="181" spans="1:5" x14ac:dyDescent="0.3">
      <c r="A181" s="171"/>
      <c r="B181" s="13" t="s">
        <v>141</v>
      </c>
      <c r="C181" s="14">
        <v>12</v>
      </c>
      <c r="D181" s="14">
        <v>3</v>
      </c>
      <c r="E181" s="15">
        <v>3</v>
      </c>
    </row>
    <row r="182" spans="1:5" x14ac:dyDescent="0.3">
      <c r="A182" s="171"/>
      <c r="B182" s="13" t="s">
        <v>142</v>
      </c>
      <c r="C182" s="14">
        <v>1</v>
      </c>
      <c r="D182" s="14">
        <v>7</v>
      </c>
      <c r="E182" s="15">
        <v>-0.85714285714285698</v>
      </c>
    </row>
    <row r="183" spans="1:5" x14ac:dyDescent="0.3">
      <c r="A183" s="171"/>
      <c r="B183" s="13" t="s">
        <v>143</v>
      </c>
      <c r="C183" s="14">
        <v>1</v>
      </c>
      <c r="D183" s="14">
        <v>0</v>
      </c>
      <c r="E183" s="15">
        <v>0</v>
      </c>
    </row>
    <row r="184" spans="1:5" x14ac:dyDescent="0.3">
      <c r="A184" s="171"/>
      <c r="B184" s="13" t="s">
        <v>144</v>
      </c>
      <c r="C184" s="14">
        <v>54</v>
      </c>
      <c r="D184" s="14">
        <v>116</v>
      </c>
      <c r="E184" s="15">
        <v>-0.53448275862068995</v>
      </c>
    </row>
    <row r="185" spans="1:5" x14ac:dyDescent="0.3">
      <c r="A185" s="171"/>
      <c r="B185" s="13" t="s">
        <v>145</v>
      </c>
      <c r="C185" s="14">
        <v>57</v>
      </c>
      <c r="D185" s="14">
        <v>39</v>
      </c>
      <c r="E185" s="15">
        <v>0.46153846153846101</v>
      </c>
    </row>
    <row r="186" spans="1:5" x14ac:dyDescent="0.3">
      <c r="A186" s="171"/>
      <c r="B186" s="13" t="s">
        <v>146</v>
      </c>
      <c r="C186" s="14">
        <v>419</v>
      </c>
      <c r="D186" s="14">
        <v>381</v>
      </c>
      <c r="E186" s="15">
        <v>9.9737532808399004E-2</v>
      </c>
    </row>
    <row r="187" spans="1:5" x14ac:dyDescent="0.3">
      <c r="A187" s="171"/>
      <c r="B187" s="13" t="s">
        <v>147</v>
      </c>
      <c r="C187" s="14">
        <v>689</v>
      </c>
      <c r="D187" s="14">
        <v>881</v>
      </c>
      <c r="E187" s="15">
        <v>-0.21793416572077201</v>
      </c>
    </row>
    <row r="188" spans="1:5" x14ac:dyDescent="0.3">
      <c r="A188" s="171"/>
      <c r="B188" s="13" t="s">
        <v>148</v>
      </c>
      <c r="C188" s="14">
        <v>61</v>
      </c>
      <c r="D188" s="14">
        <v>58</v>
      </c>
      <c r="E188" s="15">
        <v>5.1724137931034503E-2</v>
      </c>
    </row>
    <row r="189" spans="1:5" x14ac:dyDescent="0.3">
      <c r="A189" s="171"/>
      <c r="B189" s="13" t="s">
        <v>149</v>
      </c>
      <c r="C189" s="14">
        <v>6</v>
      </c>
      <c r="D189" s="14">
        <v>10</v>
      </c>
      <c r="E189" s="15">
        <v>-0.4</v>
      </c>
    </row>
    <row r="190" spans="1:5" x14ac:dyDescent="0.3">
      <c r="A190" s="171"/>
      <c r="B190" s="13" t="s">
        <v>150</v>
      </c>
      <c r="C190" s="14">
        <v>169</v>
      </c>
      <c r="D190" s="14">
        <v>166</v>
      </c>
      <c r="E190" s="15">
        <v>1.8072289156626498E-2</v>
      </c>
    </row>
    <row r="191" spans="1:5" x14ac:dyDescent="0.3">
      <c r="A191" s="171"/>
      <c r="B191" s="13" t="s">
        <v>151</v>
      </c>
      <c r="C191" s="14">
        <v>2976</v>
      </c>
      <c r="D191" s="14">
        <v>1742</v>
      </c>
      <c r="E191" s="15">
        <v>0.70838117106773801</v>
      </c>
    </row>
    <row r="192" spans="1:5" x14ac:dyDescent="0.3">
      <c r="A192" s="171"/>
      <c r="B192" s="13" t="s">
        <v>152</v>
      </c>
      <c r="C192" s="14">
        <v>0</v>
      </c>
      <c r="D192" s="14">
        <v>0</v>
      </c>
      <c r="E192" s="15">
        <v>0</v>
      </c>
    </row>
    <row r="193" spans="1:5" x14ac:dyDescent="0.3">
      <c r="A193" s="171"/>
      <c r="B193" s="13" t="s">
        <v>153</v>
      </c>
      <c r="C193" s="14">
        <v>7279</v>
      </c>
      <c r="D193" s="14">
        <v>6487</v>
      </c>
      <c r="E193" s="15">
        <v>0.122090334515184</v>
      </c>
    </row>
    <row r="194" spans="1:5" x14ac:dyDescent="0.3">
      <c r="A194" s="171"/>
      <c r="B194" s="13" t="s">
        <v>154</v>
      </c>
      <c r="C194" s="14">
        <v>0</v>
      </c>
      <c r="D194" s="14">
        <v>84</v>
      </c>
      <c r="E194" s="15">
        <v>-1</v>
      </c>
    </row>
    <row r="195" spans="1:5" x14ac:dyDescent="0.3">
      <c r="A195" s="171"/>
      <c r="B195" s="13" t="s">
        <v>155</v>
      </c>
      <c r="C195" s="14">
        <v>0</v>
      </c>
      <c r="D195" s="14">
        <v>0</v>
      </c>
      <c r="E195" s="15">
        <v>0</v>
      </c>
    </row>
    <row r="196" spans="1:5" x14ac:dyDescent="0.3">
      <c r="A196" s="171"/>
      <c r="B196" s="13" t="s">
        <v>156</v>
      </c>
      <c r="C196" s="14">
        <v>72</v>
      </c>
      <c r="D196" s="14">
        <v>71</v>
      </c>
      <c r="E196" s="15">
        <v>1.4084507042253501E-2</v>
      </c>
    </row>
    <row r="197" spans="1:5" x14ac:dyDescent="0.3">
      <c r="A197" s="171"/>
      <c r="B197" s="13" t="s">
        <v>157</v>
      </c>
      <c r="C197" s="14">
        <v>614</v>
      </c>
      <c r="D197" s="14">
        <v>457</v>
      </c>
      <c r="E197" s="15">
        <v>0.34354485776805199</v>
      </c>
    </row>
    <row r="198" spans="1:5" x14ac:dyDescent="0.3">
      <c r="A198" s="171"/>
      <c r="B198" s="13" t="s">
        <v>158</v>
      </c>
      <c r="C198" s="14">
        <v>1784</v>
      </c>
      <c r="D198" s="14">
        <v>2239</v>
      </c>
      <c r="E198" s="15">
        <v>-0.203215721304154</v>
      </c>
    </row>
    <row r="199" spans="1:5" x14ac:dyDescent="0.3">
      <c r="A199" s="171"/>
      <c r="B199" s="13" t="s">
        <v>159</v>
      </c>
      <c r="C199" s="14">
        <v>3</v>
      </c>
      <c r="D199" s="14">
        <v>0</v>
      </c>
      <c r="E199" s="15">
        <v>0</v>
      </c>
    </row>
    <row r="200" spans="1:5" x14ac:dyDescent="0.3">
      <c r="A200" s="172"/>
      <c r="B200" s="13" t="s">
        <v>160</v>
      </c>
      <c r="C200" s="14">
        <v>0</v>
      </c>
      <c r="D200" s="14">
        <v>0</v>
      </c>
      <c r="E200" s="15">
        <v>0</v>
      </c>
    </row>
    <row r="201" spans="1:5" x14ac:dyDescent="0.3">
      <c r="A201" s="170" t="s">
        <v>161</v>
      </c>
      <c r="B201" s="13" t="s">
        <v>162</v>
      </c>
      <c r="C201" s="14">
        <v>5708</v>
      </c>
      <c r="D201" s="14">
        <v>5161</v>
      </c>
      <c r="E201" s="15">
        <v>0.105987211780663</v>
      </c>
    </row>
    <row r="202" spans="1:5" x14ac:dyDescent="0.3">
      <c r="A202" s="171"/>
      <c r="B202" s="13" t="s">
        <v>120</v>
      </c>
      <c r="C202" s="14">
        <v>491</v>
      </c>
      <c r="D202" s="14">
        <v>745</v>
      </c>
      <c r="E202" s="15">
        <v>-0.34093959731543599</v>
      </c>
    </row>
    <row r="203" spans="1:5" x14ac:dyDescent="0.3">
      <c r="A203" s="171"/>
      <c r="B203" s="13" t="s">
        <v>163</v>
      </c>
      <c r="C203" s="14">
        <v>1089</v>
      </c>
      <c r="D203" s="14">
        <v>861</v>
      </c>
      <c r="E203" s="15">
        <v>0.26480836236933802</v>
      </c>
    </row>
    <row r="204" spans="1:5" x14ac:dyDescent="0.3">
      <c r="A204" s="171"/>
      <c r="B204" s="13" t="s">
        <v>122</v>
      </c>
      <c r="C204" s="14">
        <v>0</v>
      </c>
      <c r="D204" s="14">
        <v>445</v>
      </c>
      <c r="E204" s="15">
        <v>-1</v>
      </c>
    </row>
    <row r="205" spans="1:5" x14ac:dyDescent="0.3">
      <c r="A205" s="171"/>
      <c r="B205" s="13" t="s">
        <v>123</v>
      </c>
      <c r="C205" s="14">
        <v>0</v>
      </c>
      <c r="D205" s="14">
        <v>0</v>
      </c>
      <c r="E205" s="15">
        <v>0</v>
      </c>
    </row>
    <row r="206" spans="1:5" x14ac:dyDescent="0.3">
      <c r="A206" s="171"/>
      <c r="B206" s="13" t="s">
        <v>124</v>
      </c>
      <c r="C206" s="14">
        <v>357</v>
      </c>
      <c r="D206" s="14">
        <v>219</v>
      </c>
      <c r="E206" s="15">
        <v>0.63013698630137005</v>
      </c>
    </row>
    <row r="207" spans="1:5" x14ac:dyDescent="0.3">
      <c r="A207" s="171"/>
      <c r="B207" s="13" t="s">
        <v>125</v>
      </c>
      <c r="C207" s="14">
        <v>7785</v>
      </c>
      <c r="D207" s="14">
        <v>8229</v>
      </c>
      <c r="E207" s="15">
        <v>-5.3955523149835899E-2</v>
      </c>
    </row>
    <row r="208" spans="1:5" x14ac:dyDescent="0.3">
      <c r="A208" s="171"/>
      <c r="B208" s="13" t="s">
        <v>164</v>
      </c>
      <c r="C208" s="14">
        <v>0</v>
      </c>
      <c r="D208" s="14">
        <v>0</v>
      </c>
      <c r="E208" s="15">
        <v>0</v>
      </c>
    </row>
    <row r="209" spans="1:5" x14ac:dyDescent="0.3">
      <c r="A209" s="171"/>
      <c r="B209" s="13" t="s">
        <v>127</v>
      </c>
      <c r="C209" s="14">
        <v>893</v>
      </c>
      <c r="D209" s="14">
        <v>843</v>
      </c>
      <c r="E209" s="15">
        <v>5.9311981020166098E-2</v>
      </c>
    </row>
    <row r="210" spans="1:5" x14ac:dyDescent="0.3">
      <c r="A210" s="171"/>
      <c r="B210" s="13" t="s">
        <v>165</v>
      </c>
      <c r="C210" s="14">
        <v>755</v>
      </c>
      <c r="D210" s="14">
        <v>5200</v>
      </c>
      <c r="E210" s="15">
        <v>-0.85480769230769205</v>
      </c>
    </row>
    <row r="211" spans="1:5" x14ac:dyDescent="0.3">
      <c r="A211" s="171"/>
      <c r="B211" s="13" t="s">
        <v>129</v>
      </c>
      <c r="C211" s="14">
        <v>46</v>
      </c>
      <c r="D211" s="14">
        <v>530</v>
      </c>
      <c r="E211" s="15">
        <v>-0.91320754716981101</v>
      </c>
    </row>
    <row r="212" spans="1:5" x14ac:dyDescent="0.3">
      <c r="A212" s="171"/>
      <c r="B212" s="13" t="s">
        <v>130</v>
      </c>
      <c r="C212" s="14">
        <v>2910</v>
      </c>
      <c r="D212" s="14">
        <v>1547</v>
      </c>
      <c r="E212" s="15">
        <v>0.88106011635423398</v>
      </c>
    </row>
    <row r="213" spans="1:5" x14ac:dyDescent="0.3">
      <c r="A213" s="171"/>
      <c r="B213" s="13" t="s">
        <v>131</v>
      </c>
      <c r="C213" s="14">
        <v>8</v>
      </c>
      <c r="D213" s="14">
        <v>9</v>
      </c>
      <c r="E213" s="15">
        <v>-0.11111111111111099</v>
      </c>
    </row>
    <row r="214" spans="1:5" x14ac:dyDescent="0.3">
      <c r="A214" s="171"/>
      <c r="B214" s="13" t="s">
        <v>132</v>
      </c>
      <c r="C214" s="14">
        <v>0</v>
      </c>
      <c r="D214" s="14">
        <v>65</v>
      </c>
      <c r="E214" s="15">
        <v>-1</v>
      </c>
    </row>
    <row r="215" spans="1:5" x14ac:dyDescent="0.3">
      <c r="A215" s="171"/>
      <c r="B215" s="13" t="s">
        <v>133</v>
      </c>
      <c r="C215" s="14">
        <v>103</v>
      </c>
      <c r="D215" s="14">
        <v>64</v>
      </c>
      <c r="E215" s="15">
        <v>0.609375</v>
      </c>
    </row>
    <row r="216" spans="1:5" x14ac:dyDescent="0.3">
      <c r="A216" s="171"/>
      <c r="B216" s="13" t="s">
        <v>134</v>
      </c>
      <c r="C216" s="14">
        <v>0</v>
      </c>
      <c r="D216" s="14">
        <v>0</v>
      </c>
      <c r="E216" s="15">
        <v>0</v>
      </c>
    </row>
    <row r="217" spans="1:5" x14ac:dyDescent="0.3">
      <c r="A217" s="171"/>
      <c r="B217" s="13" t="s">
        <v>135</v>
      </c>
      <c r="C217" s="14">
        <v>39</v>
      </c>
      <c r="D217" s="14">
        <v>26</v>
      </c>
      <c r="E217" s="15">
        <v>0.5</v>
      </c>
    </row>
    <row r="218" spans="1:5" x14ac:dyDescent="0.3">
      <c r="A218" s="171"/>
      <c r="B218" s="13" t="s">
        <v>136</v>
      </c>
      <c r="C218" s="14">
        <v>0</v>
      </c>
      <c r="D218" s="14">
        <v>0</v>
      </c>
      <c r="E218" s="15">
        <v>0</v>
      </c>
    </row>
    <row r="219" spans="1:5" x14ac:dyDescent="0.3">
      <c r="A219" s="171"/>
      <c r="B219" s="13" t="s">
        <v>137</v>
      </c>
      <c r="C219" s="14">
        <v>0</v>
      </c>
      <c r="D219" s="14">
        <v>0</v>
      </c>
      <c r="E219" s="15">
        <v>0</v>
      </c>
    </row>
    <row r="220" spans="1:5" x14ac:dyDescent="0.3">
      <c r="A220" s="171"/>
      <c r="B220" s="13" t="s">
        <v>138</v>
      </c>
      <c r="C220" s="14">
        <v>1969</v>
      </c>
      <c r="D220" s="14">
        <v>2983</v>
      </c>
      <c r="E220" s="15">
        <v>-0.33992624874287602</v>
      </c>
    </row>
    <row r="221" spans="1:5" x14ac:dyDescent="0.3">
      <c r="A221" s="171"/>
      <c r="B221" s="13" t="s">
        <v>139</v>
      </c>
      <c r="C221" s="14">
        <v>1770</v>
      </c>
      <c r="D221" s="14">
        <v>1642</v>
      </c>
      <c r="E221" s="15">
        <v>7.7953714981729594E-2</v>
      </c>
    </row>
    <row r="222" spans="1:5" x14ac:dyDescent="0.3">
      <c r="A222" s="171"/>
      <c r="B222" s="13" t="s">
        <v>166</v>
      </c>
      <c r="C222" s="14">
        <v>1082</v>
      </c>
      <c r="D222" s="14">
        <v>733</v>
      </c>
      <c r="E222" s="15">
        <v>0.47612551159618</v>
      </c>
    </row>
    <row r="223" spans="1:5" x14ac:dyDescent="0.3">
      <c r="A223" s="171"/>
      <c r="B223" s="13" t="s">
        <v>141</v>
      </c>
      <c r="C223" s="14">
        <v>12</v>
      </c>
      <c r="D223" s="14">
        <v>3</v>
      </c>
      <c r="E223" s="15">
        <v>3</v>
      </c>
    </row>
    <row r="224" spans="1:5" x14ac:dyDescent="0.3">
      <c r="A224" s="171"/>
      <c r="B224" s="13" t="s">
        <v>142</v>
      </c>
      <c r="C224" s="14">
        <v>0</v>
      </c>
      <c r="D224" s="14">
        <v>7</v>
      </c>
      <c r="E224" s="15">
        <v>-1</v>
      </c>
    </row>
    <row r="225" spans="1:5" x14ac:dyDescent="0.3">
      <c r="A225" s="171"/>
      <c r="B225" s="13" t="s">
        <v>143</v>
      </c>
      <c r="C225" s="14">
        <v>0</v>
      </c>
      <c r="D225" s="14">
        <v>0</v>
      </c>
      <c r="E225" s="15">
        <v>0</v>
      </c>
    </row>
    <row r="226" spans="1:5" x14ac:dyDescent="0.3">
      <c r="A226" s="171"/>
      <c r="B226" s="13" t="s">
        <v>144</v>
      </c>
      <c r="C226" s="14">
        <v>756</v>
      </c>
      <c r="D226" s="14">
        <v>690</v>
      </c>
      <c r="E226" s="15">
        <v>9.5652173913043495E-2</v>
      </c>
    </row>
    <row r="227" spans="1:5" x14ac:dyDescent="0.3">
      <c r="A227" s="171"/>
      <c r="B227" s="13" t="s">
        <v>167</v>
      </c>
      <c r="C227" s="14">
        <v>0</v>
      </c>
      <c r="D227" s="14">
        <v>39</v>
      </c>
      <c r="E227" s="15">
        <v>-1</v>
      </c>
    </row>
    <row r="228" spans="1:5" x14ac:dyDescent="0.3">
      <c r="A228" s="171"/>
      <c r="B228" s="13" t="s">
        <v>146</v>
      </c>
      <c r="C228" s="14">
        <v>468</v>
      </c>
      <c r="D228" s="14">
        <v>437</v>
      </c>
      <c r="E228" s="15">
        <v>7.0938215102974794E-2</v>
      </c>
    </row>
    <row r="229" spans="1:5" x14ac:dyDescent="0.3">
      <c r="A229" s="171"/>
      <c r="B229" s="13" t="s">
        <v>147</v>
      </c>
      <c r="C229" s="14">
        <v>1193</v>
      </c>
      <c r="D229" s="14">
        <v>1331</v>
      </c>
      <c r="E229" s="15">
        <v>-0.10368144252441799</v>
      </c>
    </row>
    <row r="230" spans="1:5" x14ac:dyDescent="0.3">
      <c r="A230" s="171"/>
      <c r="B230" s="13" t="s">
        <v>148</v>
      </c>
      <c r="C230" s="14">
        <v>61</v>
      </c>
      <c r="D230" s="14">
        <v>45</v>
      </c>
      <c r="E230" s="15">
        <v>0.35555555555555601</v>
      </c>
    </row>
    <row r="231" spans="1:5" x14ac:dyDescent="0.3">
      <c r="A231" s="171"/>
      <c r="B231" s="13" t="s">
        <v>149</v>
      </c>
      <c r="C231" s="14">
        <v>6</v>
      </c>
      <c r="D231" s="14">
        <v>10</v>
      </c>
      <c r="E231" s="15">
        <v>-0.4</v>
      </c>
    </row>
    <row r="232" spans="1:5" x14ac:dyDescent="0.3">
      <c r="A232" s="171"/>
      <c r="B232" s="13" t="s">
        <v>150</v>
      </c>
      <c r="C232" s="14">
        <v>215</v>
      </c>
      <c r="D232" s="14">
        <v>152</v>
      </c>
      <c r="E232" s="15">
        <v>0.41447368421052599</v>
      </c>
    </row>
    <row r="233" spans="1:5" x14ac:dyDescent="0.3">
      <c r="A233" s="171"/>
      <c r="B233" s="13" t="s">
        <v>151</v>
      </c>
      <c r="C233" s="14">
        <v>465</v>
      </c>
      <c r="D233" s="14">
        <v>251</v>
      </c>
      <c r="E233" s="15">
        <v>0.85258964143426297</v>
      </c>
    </row>
    <row r="234" spans="1:5" x14ac:dyDescent="0.3">
      <c r="A234" s="171"/>
      <c r="B234" s="13" t="s">
        <v>152</v>
      </c>
      <c r="C234" s="14">
        <v>0</v>
      </c>
      <c r="D234" s="14">
        <v>0</v>
      </c>
      <c r="E234" s="15">
        <v>0</v>
      </c>
    </row>
    <row r="235" spans="1:5" x14ac:dyDescent="0.3">
      <c r="A235" s="171"/>
      <c r="B235" s="13" t="s">
        <v>153</v>
      </c>
      <c r="C235" s="14">
        <v>0</v>
      </c>
      <c r="D235" s="14">
        <v>0</v>
      </c>
      <c r="E235" s="15">
        <v>0</v>
      </c>
    </row>
    <row r="236" spans="1:5" x14ac:dyDescent="0.3">
      <c r="A236" s="171"/>
      <c r="B236" s="13" t="s">
        <v>154</v>
      </c>
      <c r="C236" s="14">
        <v>0</v>
      </c>
      <c r="D236" s="14">
        <v>84</v>
      </c>
      <c r="E236" s="15">
        <v>-1</v>
      </c>
    </row>
    <row r="237" spans="1:5" x14ac:dyDescent="0.3">
      <c r="A237" s="171"/>
      <c r="B237" s="13" t="s">
        <v>155</v>
      </c>
      <c r="C237" s="14">
        <v>0</v>
      </c>
      <c r="D237" s="14">
        <v>0</v>
      </c>
      <c r="E237" s="15">
        <v>0</v>
      </c>
    </row>
    <row r="238" spans="1:5" x14ac:dyDescent="0.3">
      <c r="A238" s="171"/>
      <c r="B238" s="13" t="s">
        <v>156</v>
      </c>
      <c r="C238" s="14">
        <v>395</v>
      </c>
      <c r="D238" s="14">
        <v>288</v>
      </c>
      <c r="E238" s="15">
        <v>0.37152777777777801</v>
      </c>
    </row>
    <row r="239" spans="1:5" x14ac:dyDescent="0.3">
      <c r="A239" s="171"/>
      <c r="B239" s="13" t="s">
        <v>157</v>
      </c>
      <c r="C239" s="14">
        <v>286</v>
      </c>
      <c r="D239" s="14">
        <v>457</v>
      </c>
      <c r="E239" s="15">
        <v>-0.37417943107221002</v>
      </c>
    </row>
    <row r="240" spans="1:5" x14ac:dyDescent="0.3">
      <c r="A240" s="171"/>
      <c r="B240" s="13" t="s">
        <v>158</v>
      </c>
      <c r="C240" s="14">
        <v>1710</v>
      </c>
      <c r="D240" s="14">
        <v>2200</v>
      </c>
      <c r="E240" s="15">
        <v>-0.222727272727273</v>
      </c>
    </row>
    <row r="241" spans="1:5" x14ac:dyDescent="0.3">
      <c r="A241" s="171"/>
      <c r="B241" s="13" t="s">
        <v>159</v>
      </c>
      <c r="C241" s="14">
        <v>0</v>
      </c>
      <c r="D241" s="14">
        <v>0</v>
      </c>
      <c r="E241" s="15">
        <v>0</v>
      </c>
    </row>
    <row r="242" spans="1:5" x14ac:dyDescent="0.3">
      <c r="A242" s="172"/>
      <c r="B242" s="13" t="s">
        <v>160</v>
      </c>
      <c r="C242" s="14">
        <v>0</v>
      </c>
      <c r="D242" s="14">
        <v>0</v>
      </c>
      <c r="E242" s="15">
        <v>0</v>
      </c>
    </row>
    <row r="243" spans="1:5" x14ac:dyDescent="0.3">
      <c r="A243" s="3"/>
    </row>
    <row r="244" spans="1:5" x14ac:dyDescent="0.3">
      <c r="A244" s="8" t="s">
        <v>168</v>
      </c>
    </row>
    <row r="245" spans="1:5" x14ac:dyDescent="0.3">
      <c r="A245" s="9" t="s">
        <v>14</v>
      </c>
      <c r="B245" s="9" t="s">
        <v>15</v>
      </c>
      <c r="C245" s="10" t="s">
        <v>3</v>
      </c>
      <c r="D245" s="10" t="s">
        <v>16</v>
      </c>
      <c r="E245" s="11" t="s">
        <v>17</v>
      </c>
    </row>
    <row r="246" spans="1:5" x14ac:dyDescent="0.3">
      <c r="A246" s="12" t="s">
        <v>169</v>
      </c>
      <c r="B246" s="16"/>
      <c r="C246" s="14">
        <v>7</v>
      </c>
      <c r="D246" s="14">
        <v>8</v>
      </c>
      <c r="E246" s="15">
        <v>-0.125</v>
      </c>
    </row>
    <row r="247" spans="1:5" x14ac:dyDescent="0.3">
      <c r="A247" s="12" t="s">
        <v>170</v>
      </c>
      <c r="B247" s="16"/>
      <c r="C247" s="14">
        <v>44</v>
      </c>
      <c r="D247" s="14">
        <v>18</v>
      </c>
      <c r="E247" s="15">
        <v>1.44444444444444</v>
      </c>
    </row>
    <row r="248" spans="1:5" x14ac:dyDescent="0.3">
      <c r="A248" s="12" t="s">
        <v>171</v>
      </c>
      <c r="B248" s="16"/>
      <c r="C248" s="14">
        <v>0</v>
      </c>
      <c r="D248" s="14">
        <v>43</v>
      </c>
      <c r="E248" s="15">
        <v>-1</v>
      </c>
    </row>
    <row r="249" spans="1:5" x14ac:dyDescent="0.3">
      <c r="A249" s="3"/>
    </row>
    <row r="250" spans="1:5" x14ac:dyDescent="0.3">
      <c r="A250" s="8" t="s">
        <v>172</v>
      </c>
    </row>
    <row r="251" spans="1:5" x14ac:dyDescent="0.3">
      <c r="A251" s="9" t="s">
        <v>14</v>
      </c>
      <c r="B251" s="9" t="s">
        <v>15</v>
      </c>
      <c r="C251" s="10" t="s">
        <v>3</v>
      </c>
      <c r="D251" s="10" t="s">
        <v>16</v>
      </c>
      <c r="E251" s="11" t="s">
        <v>17</v>
      </c>
    </row>
    <row r="252" spans="1:5" x14ac:dyDescent="0.3">
      <c r="A252" s="12" t="s">
        <v>173</v>
      </c>
      <c r="B252" s="16"/>
      <c r="C252" s="14">
        <v>196</v>
      </c>
      <c r="D252" s="14">
        <v>283</v>
      </c>
      <c r="E252" s="15">
        <v>-0.307420494699647</v>
      </c>
    </row>
    <row r="253" spans="1:5" x14ac:dyDescent="0.3">
      <c r="A253" s="170" t="s">
        <v>174</v>
      </c>
      <c r="B253" s="13" t="s">
        <v>175</v>
      </c>
      <c r="C253" s="14">
        <v>54</v>
      </c>
      <c r="D253" s="14">
        <v>43</v>
      </c>
      <c r="E253" s="15">
        <v>0.25581395348837199</v>
      </c>
    </row>
    <row r="254" spans="1:5" x14ac:dyDescent="0.3">
      <c r="A254" s="171"/>
      <c r="B254" s="13" t="s">
        <v>176</v>
      </c>
      <c r="C254" s="14">
        <v>0</v>
      </c>
      <c r="D254" s="14">
        <v>0</v>
      </c>
      <c r="E254" s="15">
        <v>0</v>
      </c>
    </row>
    <row r="255" spans="1:5" x14ac:dyDescent="0.3">
      <c r="A255" s="172"/>
      <c r="B255" s="13" t="s">
        <v>177</v>
      </c>
      <c r="C255" s="14">
        <v>16</v>
      </c>
      <c r="D255" s="14">
        <v>18</v>
      </c>
      <c r="E255" s="15">
        <v>-0.11111111111111099</v>
      </c>
    </row>
    <row r="256" spans="1:5" x14ac:dyDescent="0.3">
      <c r="A256" s="12" t="s">
        <v>178</v>
      </c>
      <c r="B256" s="16"/>
      <c r="C256" s="14">
        <v>7</v>
      </c>
      <c r="D256" s="14">
        <v>0</v>
      </c>
      <c r="E256" s="15">
        <v>0</v>
      </c>
    </row>
    <row r="257" spans="1:5" x14ac:dyDescent="0.3">
      <c r="A257" s="12" t="s">
        <v>179</v>
      </c>
      <c r="B257" s="16"/>
      <c r="C257" s="14">
        <v>148</v>
      </c>
      <c r="D257" s="14">
        <v>85</v>
      </c>
      <c r="E257" s="15">
        <v>0.74117647058823499</v>
      </c>
    </row>
    <row r="258" spans="1:5" x14ac:dyDescent="0.3">
      <c r="A258" s="12" t="s">
        <v>111</v>
      </c>
      <c r="B258" s="16"/>
      <c r="C258" s="14">
        <v>12</v>
      </c>
      <c r="D258" s="14">
        <v>14</v>
      </c>
      <c r="E258" s="15">
        <v>-0.14285714285714299</v>
      </c>
    </row>
    <row r="259" spans="1:5" x14ac:dyDescent="0.3">
      <c r="A259" s="3"/>
    </row>
    <row r="260" spans="1:5" x14ac:dyDescent="0.3">
      <c r="A260" s="8" t="s">
        <v>180</v>
      </c>
    </row>
    <row r="261" spans="1:5" x14ac:dyDescent="0.3">
      <c r="A261" s="9" t="s">
        <v>14</v>
      </c>
      <c r="B261" s="9" t="s">
        <v>15</v>
      </c>
      <c r="C261" s="10" t="s">
        <v>3</v>
      </c>
      <c r="D261" s="10" t="s">
        <v>16</v>
      </c>
      <c r="E261" s="11" t="s">
        <v>17</v>
      </c>
    </row>
    <row r="262" spans="1:5" x14ac:dyDescent="0.3">
      <c r="A262" s="12" t="s">
        <v>181</v>
      </c>
      <c r="B262" s="16"/>
      <c r="C262" s="14">
        <v>772</v>
      </c>
      <c r="D262" s="14">
        <v>675</v>
      </c>
      <c r="E262" s="15">
        <v>0.143703703703704</v>
      </c>
    </row>
    <row r="263" spans="1:5" x14ac:dyDescent="0.3">
      <c r="A263" s="170" t="s">
        <v>69</v>
      </c>
      <c r="B263" s="13" t="s">
        <v>182</v>
      </c>
      <c r="C263" s="14">
        <v>186</v>
      </c>
      <c r="D263" s="14">
        <v>194</v>
      </c>
      <c r="E263" s="15">
        <v>-4.1237113402061903E-2</v>
      </c>
    </row>
    <row r="264" spans="1:5" x14ac:dyDescent="0.3">
      <c r="A264" s="172"/>
      <c r="B264" s="13" t="s">
        <v>111</v>
      </c>
      <c r="C264" s="14">
        <v>6756</v>
      </c>
      <c r="D264" s="14">
        <v>4731</v>
      </c>
      <c r="E264" s="15">
        <v>0.42802790107799599</v>
      </c>
    </row>
    <row r="265" spans="1:5" x14ac:dyDescent="0.3">
      <c r="A265" s="12" t="s">
        <v>183</v>
      </c>
      <c r="B265" s="16"/>
      <c r="C265" s="14">
        <v>0</v>
      </c>
      <c r="D265" s="14">
        <v>0</v>
      </c>
      <c r="E265" s="15">
        <v>0</v>
      </c>
    </row>
    <row r="266" spans="1:5" x14ac:dyDescent="0.3">
      <c r="A266" s="12" t="s">
        <v>184</v>
      </c>
      <c r="B266" s="16"/>
      <c r="C266" s="14">
        <v>58</v>
      </c>
      <c r="D266" s="14">
        <v>0</v>
      </c>
      <c r="E266" s="15">
        <v>0</v>
      </c>
    </row>
    <row r="267" spans="1:5" x14ac:dyDescent="0.3">
      <c r="A267" s="12" t="s">
        <v>185</v>
      </c>
      <c r="B267" s="16"/>
      <c r="C267" s="14">
        <v>0</v>
      </c>
      <c r="D267" s="14">
        <v>0</v>
      </c>
      <c r="E267" s="15">
        <v>0</v>
      </c>
    </row>
    <row r="268" spans="1:5" x14ac:dyDescent="0.3">
      <c r="A268" s="3"/>
    </row>
    <row r="269" spans="1:5" x14ac:dyDescent="0.3">
      <c r="A269" s="8" t="s">
        <v>186</v>
      </c>
    </row>
    <row r="270" spans="1:5" x14ac:dyDescent="0.3">
      <c r="A270" s="9" t="s">
        <v>14</v>
      </c>
      <c r="B270" s="9" t="s">
        <v>15</v>
      </c>
      <c r="C270" s="10" t="s">
        <v>3</v>
      </c>
      <c r="D270" s="10" t="s">
        <v>16</v>
      </c>
      <c r="E270" s="11" t="s">
        <v>17</v>
      </c>
    </row>
    <row r="271" spans="1:5" x14ac:dyDescent="0.3">
      <c r="A271" s="170" t="s">
        <v>187</v>
      </c>
      <c r="B271" s="13" t="s">
        <v>188</v>
      </c>
      <c r="C271" s="14">
        <v>4</v>
      </c>
      <c r="D271" s="14">
        <v>0</v>
      </c>
      <c r="E271" s="15">
        <v>0</v>
      </c>
    </row>
    <row r="272" spans="1:5" x14ac:dyDescent="0.3">
      <c r="A272" s="172"/>
      <c r="B272" s="13" t="s">
        <v>189</v>
      </c>
      <c r="C272" s="14">
        <v>119</v>
      </c>
      <c r="D272" s="14">
        <v>157</v>
      </c>
      <c r="E272" s="15">
        <v>-0.24203821656051</v>
      </c>
    </row>
    <row r="273" spans="1:5" x14ac:dyDescent="0.3">
      <c r="A273" s="12" t="s">
        <v>190</v>
      </c>
      <c r="B273" s="16"/>
      <c r="C273" s="14">
        <v>0</v>
      </c>
      <c r="D273" s="14">
        <v>7</v>
      </c>
      <c r="E273" s="15">
        <v>-1</v>
      </c>
    </row>
    <row r="274" spans="1:5" x14ac:dyDescent="0.3">
      <c r="A274" s="12" t="s">
        <v>191</v>
      </c>
      <c r="B274" s="16"/>
      <c r="C274" s="14">
        <v>0</v>
      </c>
      <c r="D274" s="14">
        <v>0</v>
      </c>
      <c r="E274" s="15">
        <v>0</v>
      </c>
    </row>
    <row r="275" spans="1:5" x14ac:dyDescent="0.3">
      <c r="A275" s="3"/>
    </row>
    <row r="276" spans="1:5" x14ac:dyDescent="0.3">
      <c r="A276" s="8" t="s">
        <v>192</v>
      </c>
    </row>
    <row r="277" spans="1:5" x14ac:dyDescent="0.3">
      <c r="A277" s="9" t="s">
        <v>14</v>
      </c>
      <c r="B277" s="9" t="s">
        <v>15</v>
      </c>
      <c r="C277" s="10" t="s">
        <v>3</v>
      </c>
      <c r="D277" s="10" t="s">
        <v>16</v>
      </c>
      <c r="E277" s="11" t="s">
        <v>17</v>
      </c>
    </row>
    <row r="278" spans="1:5" x14ac:dyDescent="0.3">
      <c r="A278" s="12" t="s">
        <v>193</v>
      </c>
      <c r="B278" s="16"/>
      <c r="C278" s="14">
        <v>0</v>
      </c>
      <c r="D278" s="14">
        <v>0</v>
      </c>
      <c r="E278" s="15">
        <v>0</v>
      </c>
    </row>
    <row r="279" spans="1:5" x14ac:dyDescent="0.3">
      <c r="A279" s="12" t="s">
        <v>194</v>
      </c>
      <c r="B279" s="16"/>
      <c r="C279" s="14">
        <v>0</v>
      </c>
      <c r="D279" s="14">
        <v>0</v>
      </c>
      <c r="E279" s="15">
        <v>0</v>
      </c>
    </row>
    <row r="280" spans="1:5" x14ac:dyDescent="0.3">
      <c r="A280" s="12" t="s">
        <v>195</v>
      </c>
      <c r="B280" s="16"/>
      <c r="C280" s="14">
        <v>0</v>
      </c>
      <c r="D280" s="14">
        <v>0</v>
      </c>
      <c r="E280" s="15">
        <v>0</v>
      </c>
    </row>
    <row r="281" spans="1:5" x14ac:dyDescent="0.3">
      <c r="A281" s="8" t="s">
        <v>196</v>
      </c>
    </row>
    <row r="282" spans="1:5" ht="20.399999999999999" x14ac:dyDescent="0.3">
      <c r="A282" s="9" t="s">
        <v>14</v>
      </c>
      <c r="B282" s="9" t="s">
        <v>15</v>
      </c>
      <c r="C282" s="18" t="s">
        <v>118</v>
      </c>
      <c r="D282" s="18" t="s">
        <v>161</v>
      </c>
      <c r="E282" s="19" t="s">
        <v>197</v>
      </c>
    </row>
    <row r="283" spans="1:5" x14ac:dyDescent="0.3">
      <c r="A283" s="176" t="s">
        <v>198</v>
      </c>
      <c r="B283" s="13" t="s">
        <v>199</v>
      </c>
      <c r="C283" s="14">
        <v>0</v>
      </c>
      <c r="D283" s="14">
        <v>0</v>
      </c>
      <c r="E283" s="21">
        <v>0</v>
      </c>
    </row>
    <row r="284" spans="1:5" x14ac:dyDescent="0.3">
      <c r="A284" s="177"/>
      <c r="B284" s="13" t="s">
        <v>200</v>
      </c>
      <c r="C284" s="14">
        <v>4386</v>
      </c>
      <c r="D284" s="14">
        <v>0</v>
      </c>
      <c r="E284" s="21">
        <v>0</v>
      </c>
    </row>
    <row r="285" spans="1:5" x14ac:dyDescent="0.3">
      <c r="A285" s="178"/>
      <c r="B285" s="13" t="s">
        <v>201</v>
      </c>
      <c r="C285" s="14">
        <v>0</v>
      </c>
      <c r="D285" s="14">
        <v>0</v>
      </c>
      <c r="E285" s="21">
        <v>0</v>
      </c>
    </row>
    <row r="286" spans="1:5" x14ac:dyDescent="0.3">
      <c r="A286" s="176" t="s">
        <v>202</v>
      </c>
      <c r="B286" s="13" t="s">
        <v>203</v>
      </c>
      <c r="C286" s="14">
        <v>0</v>
      </c>
      <c r="D286" s="14">
        <v>0</v>
      </c>
      <c r="E286" s="21">
        <v>0</v>
      </c>
    </row>
    <row r="287" spans="1:5" x14ac:dyDescent="0.3">
      <c r="A287" s="177"/>
      <c r="B287" s="13" t="s">
        <v>204</v>
      </c>
      <c r="C287" s="14">
        <v>0</v>
      </c>
      <c r="D287" s="14">
        <v>0</v>
      </c>
      <c r="E287" s="21">
        <v>0</v>
      </c>
    </row>
    <row r="288" spans="1:5" x14ac:dyDescent="0.3">
      <c r="A288" s="178"/>
      <c r="B288" s="13" t="s">
        <v>205</v>
      </c>
      <c r="C288" s="14">
        <v>0</v>
      </c>
      <c r="D288" s="14">
        <v>0</v>
      </c>
      <c r="E288" s="21">
        <v>0</v>
      </c>
    </row>
    <row r="289" spans="1:5" x14ac:dyDescent="0.3">
      <c r="A289" s="20" t="s">
        <v>206</v>
      </c>
      <c r="B289" s="13" t="s">
        <v>207</v>
      </c>
      <c r="C289" s="14">
        <v>166</v>
      </c>
      <c r="D289" s="14">
        <v>313</v>
      </c>
      <c r="E289" s="21">
        <v>358</v>
      </c>
    </row>
    <row r="290" spans="1:5" x14ac:dyDescent="0.3">
      <c r="A290" s="176" t="s">
        <v>208</v>
      </c>
      <c r="B290" s="13" t="s">
        <v>209</v>
      </c>
      <c r="C290" s="14">
        <v>481</v>
      </c>
      <c r="D290" s="14">
        <v>34</v>
      </c>
      <c r="E290" s="21">
        <v>44</v>
      </c>
    </row>
    <row r="291" spans="1:5" x14ac:dyDescent="0.3">
      <c r="A291" s="177"/>
      <c r="B291" s="13" t="s">
        <v>210</v>
      </c>
      <c r="C291" s="14">
        <v>0</v>
      </c>
      <c r="D291" s="14">
        <v>0</v>
      </c>
      <c r="E291" s="21">
        <v>0</v>
      </c>
    </row>
    <row r="292" spans="1:5" x14ac:dyDescent="0.3">
      <c r="A292" s="178"/>
      <c r="B292" s="13" t="s">
        <v>211</v>
      </c>
      <c r="C292" s="14">
        <v>114</v>
      </c>
      <c r="D292" s="14">
        <v>46</v>
      </c>
      <c r="E292" s="21">
        <v>0</v>
      </c>
    </row>
    <row r="293" spans="1:5" x14ac:dyDescent="0.3">
      <c r="A293" s="20" t="s">
        <v>212</v>
      </c>
      <c r="B293" s="13" t="s">
        <v>213</v>
      </c>
      <c r="C293" s="14">
        <v>136</v>
      </c>
      <c r="D293" s="14">
        <v>0</v>
      </c>
      <c r="E293" s="21">
        <v>0</v>
      </c>
    </row>
    <row r="294" spans="1:5" x14ac:dyDescent="0.3">
      <c r="A294" s="176" t="s">
        <v>214</v>
      </c>
      <c r="B294" s="13" t="s">
        <v>205</v>
      </c>
      <c r="C294" s="14">
        <v>149</v>
      </c>
      <c r="D294" s="14">
        <v>35</v>
      </c>
      <c r="E294" s="21">
        <v>68</v>
      </c>
    </row>
    <row r="295" spans="1:5" x14ac:dyDescent="0.3">
      <c r="A295" s="177"/>
      <c r="B295" s="13" t="s">
        <v>215</v>
      </c>
      <c r="C295" s="14">
        <v>154</v>
      </c>
      <c r="D295" s="14">
        <v>62</v>
      </c>
      <c r="E295" s="21">
        <v>7</v>
      </c>
    </row>
    <row r="296" spans="1:5" x14ac:dyDescent="0.3">
      <c r="A296" s="178"/>
      <c r="B296" s="13" t="s">
        <v>216</v>
      </c>
      <c r="C296" s="14">
        <v>203</v>
      </c>
      <c r="D296" s="14">
        <v>4</v>
      </c>
      <c r="E296" s="21">
        <v>6</v>
      </c>
    </row>
    <row r="297" spans="1:5" x14ac:dyDescent="0.3">
      <c r="A297" s="176" t="s">
        <v>217</v>
      </c>
      <c r="B297" s="13" t="s">
        <v>218</v>
      </c>
      <c r="C297" s="14">
        <v>1</v>
      </c>
      <c r="D297" s="14">
        <v>0</v>
      </c>
      <c r="E297" s="21">
        <v>1</v>
      </c>
    </row>
    <row r="298" spans="1:5" x14ac:dyDescent="0.3">
      <c r="A298" s="177"/>
      <c r="B298" s="13" t="s">
        <v>219</v>
      </c>
      <c r="C298" s="14">
        <v>0</v>
      </c>
      <c r="D298" s="14">
        <v>0</v>
      </c>
      <c r="E298" s="21">
        <v>0</v>
      </c>
    </row>
    <row r="299" spans="1:5" x14ac:dyDescent="0.3">
      <c r="A299" s="177"/>
      <c r="B299" s="13" t="s">
        <v>220</v>
      </c>
      <c r="C299" s="14">
        <v>888</v>
      </c>
      <c r="D299" s="14">
        <v>502</v>
      </c>
      <c r="E299" s="21">
        <v>114</v>
      </c>
    </row>
    <row r="300" spans="1:5" x14ac:dyDescent="0.3">
      <c r="A300" s="177"/>
      <c r="B300" s="13" t="s">
        <v>221</v>
      </c>
      <c r="C300" s="14">
        <v>2157</v>
      </c>
      <c r="D300" s="14">
        <v>1621</v>
      </c>
      <c r="E300" s="21">
        <v>379</v>
      </c>
    </row>
    <row r="301" spans="1:5" x14ac:dyDescent="0.3">
      <c r="A301" s="177"/>
      <c r="B301" s="13" t="s">
        <v>222</v>
      </c>
      <c r="C301" s="14">
        <v>96</v>
      </c>
      <c r="D301" s="14">
        <v>0</v>
      </c>
      <c r="E301" s="21">
        <v>0</v>
      </c>
    </row>
    <row r="302" spans="1:5" x14ac:dyDescent="0.3">
      <c r="A302" s="177"/>
      <c r="B302" s="13" t="s">
        <v>223</v>
      </c>
      <c r="C302" s="14">
        <v>1190</v>
      </c>
      <c r="D302" s="14">
        <v>622</v>
      </c>
      <c r="E302" s="21">
        <v>104</v>
      </c>
    </row>
    <row r="303" spans="1:5" x14ac:dyDescent="0.3">
      <c r="A303" s="177"/>
      <c r="B303" s="13" t="s">
        <v>224</v>
      </c>
      <c r="C303" s="14">
        <v>563</v>
      </c>
      <c r="D303" s="14">
        <v>424</v>
      </c>
      <c r="E303" s="21">
        <v>54</v>
      </c>
    </row>
    <row r="304" spans="1:5" x14ac:dyDescent="0.3">
      <c r="A304" s="177"/>
      <c r="B304" s="13" t="s">
        <v>225</v>
      </c>
      <c r="C304" s="14">
        <v>138</v>
      </c>
      <c r="D304" s="14">
        <v>1</v>
      </c>
      <c r="E304" s="21">
        <v>0</v>
      </c>
    </row>
    <row r="305" spans="1:5" x14ac:dyDescent="0.3">
      <c r="A305" s="177"/>
      <c r="B305" s="13" t="s">
        <v>226</v>
      </c>
      <c r="C305" s="14">
        <v>415</v>
      </c>
      <c r="D305" s="14">
        <v>57</v>
      </c>
      <c r="E305" s="21">
        <v>137</v>
      </c>
    </row>
    <row r="306" spans="1:5" x14ac:dyDescent="0.3">
      <c r="A306" s="177"/>
      <c r="B306" s="13" t="s">
        <v>227</v>
      </c>
      <c r="C306" s="14">
        <v>1</v>
      </c>
      <c r="D306" s="14">
        <v>0</v>
      </c>
      <c r="E306" s="21">
        <v>0</v>
      </c>
    </row>
    <row r="307" spans="1:5" x14ac:dyDescent="0.3">
      <c r="A307" s="177"/>
      <c r="B307" s="13" t="s">
        <v>228</v>
      </c>
      <c r="C307" s="14">
        <v>2</v>
      </c>
      <c r="D307" s="14">
        <v>2</v>
      </c>
      <c r="E307" s="21">
        <v>0</v>
      </c>
    </row>
    <row r="308" spans="1:5" x14ac:dyDescent="0.3">
      <c r="A308" s="177"/>
      <c r="B308" s="13" t="s">
        <v>229</v>
      </c>
      <c r="C308" s="14">
        <v>58</v>
      </c>
      <c r="D308" s="14">
        <v>30</v>
      </c>
      <c r="E308" s="21">
        <v>2</v>
      </c>
    </row>
    <row r="309" spans="1:5" x14ac:dyDescent="0.3">
      <c r="A309" s="177"/>
      <c r="B309" s="13" t="s">
        <v>230</v>
      </c>
      <c r="C309" s="14">
        <v>82</v>
      </c>
      <c r="D309" s="14">
        <v>64</v>
      </c>
      <c r="E309" s="21">
        <v>18</v>
      </c>
    </row>
    <row r="310" spans="1:5" x14ac:dyDescent="0.3">
      <c r="A310" s="177"/>
      <c r="B310" s="13" t="s">
        <v>231</v>
      </c>
      <c r="C310" s="14">
        <v>41</v>
      </c>
      <c r="D310" s="14">
        <v>10</v>
      </c>
      <c r="E310" s="21">
        <v>2</v>
      </c>
    </row>
    <row r="311" spans="1:5" x14ac:dyDescent="0.3">
      <c r="A311" s="178"/>
      <c r="B311" s="13" t="s">
        <v>232</v>
      </c>
      <c r="C311" s="14">
        <v>60</v>
      </c>
      <c r="D311" s="14">
        <v>53</v>
      </c>
      <c r="E311" s="21">
        <v>10</v>
      </c>
    </row>
    <row r="312" spans="1:5" x14ac:dyDescent="0.3">
      <c r="A312" s="176" t="s">
        <v>233</v>
      </c>
      <c r="B312" s="13" t="s">
        <v>234</v>
      </c>
      <c r="C312" s="14">
        <v>0</v>
      </c>
      <c r="D312" s="14">
        <v>0</v>
      </c>
      <c r="E312" s="21">
        <v>0</v>
      </c>
    </row>
    <row r="313" spans="1:5" x14ac:dyDescent="0.3">
      <c r="A313" s="177"/>
      <c r="B313" s="13" t="s">
        <v>235</v>
      </c>
      <c r="C313" s="14">
        <v>0</v>
      </c>
      <c r="D313" s="14">
        <v>0</v>
      </c>
      <c r="E313" s="21">
        <v>0</v>
      </c>
    </row>
    <row r="314" spans="1:5" x14ac:dyDescent="0.3">
      <c r="A314" s="177"/>
      <c r="B314" s="13" t="s">
        <v>236</v>
      </c>
      <c r="C314" s="14">
        <v>0</v>
      </c>
      <c r="D314" s="14">
        <v>0</v>
      </c>
      <c r="E314" s="21">
        <v>0</v>
      </c>
    </row>
    <row r="315" spans="1:5" x14ac:dyDescent="0.3">
      <c r="A315" s="177"/>
      <c r="B315" s="13" t="s">
        <v>237</v>
      </c>
      <c r="C315" s="14">
        <v>0</v>
      </c>
      <c r="D315" s="14">
        <v>0</v>
      </c>
      <c r="E315" s="21">
        <v>0</v>
      </c>
    </row>
    <row r="316" spans="1:5" x14ac:dyDescent="0.3">
      <c r="A316" s="177"/>
      <c r="B316" s="13" t="s">
        <v>238</v>
      </c>
      <c r="C316" s="14">
        <v>87</v>
      </c>
      <c r="D316" s="14">
        <v>40</v>
      </c>
      <c r="E316" s="21">
        <v>67</v>
      </c>
    </row>
    <row r="317" spans="1:5" x14ac:dyDescent="0.3">
      <c r="A317" s="177"/>
      <c r="B317" s="13" t="s">
        <v>239</v>
      </c>
      <c r="C317" s="14">
        <v>1</v>
      </c>
      <c r="D317" s="14">
        <v>1</v>
      </c>
      <c r="E317" s="21">
        <v>0</v>
      </c>
    </row>
    <row r="318" spans="1:5" x14ac:dyDescent="0.3">
      <c r="A318" s="177"/>
      <c r="B318" s="13" t="s">
        <v>240</v>
      </c>
      <c r="C318" s="14">
        <v>0</v>
      </c>
      <c r="D318" s="14">
        <v>0</v>
      </c>
      <c r="E318" s="21">
        <v>0</v>
      </c>
    </row>
    <row r="319" spans="1:5" x14ac:dyDescent="0.3">
      <c r="A319" s="177"/>
      <c r="B319" s="13" t="s">
        <v>241</v>
      </c>
      <c r="C319" s="14">
        <v>198</v>
      </c>
      <c r="D319" s="14">
        <v>59</v>
      </c>
      <c r="E319" s="21">
        <v>78</v>
      </c>
    </row>
    <row r="320" spans="1:5" x14ac:dyDescent="0.3">
      <c r="A320" s="177"/>
      <c r="B320" s="13" t="s">
        <v>242</v>
      </c>
      <c r="C320" s="14">
        <v>10</v>
      </c>
      <c r="D320" s="14">
        <v>2</v>
      </c>
      <c r="E320" s="21">
        <v>1</v>
      </c>
    </row>
    <row r="321" spans="1:5" x14ac:dyDescent="0.3">
      <c r="A321" s="177"/>
      <c r="B321" s="13" t="s">
        <v>243</v>
      </c>
      <c r="C321" s="14">
        <v>0</v>
      </c>
      <c r="D321" s="14">
        <v>0</v>
      </c>
      <c r="E321" s="21">
        <v>0</v>
      </c>
    </row>
    <row r="322" spans="1:5" x14ac:dyDescent="0.3">
      <c r="A322" s="177"/>
      <c r="B322" s="13" t="s">
        <v>244</v>
      </c>
      <c r="C322" s="14">
        <v>0</v>
      </c>
      <c r="D322" s="14">
        <v>0</v>
      </c>
      <c r="E322" s="21">
        <v>0</v>
      </c>
    </row>
    <row r="323" spans="1:5" x14ac:dyDescent="0.3">
      <c r="A323" s="177"/>
      <c r="B323" s="13" t="s">
        <v>245</v>
      </c>
      <c r="C323" s="14">
        <v>17</v>
      </c>
      <c r="D323" s="14">
        <v>13</v>
      </c>
      <c r="E323" s="21">
        <v>0</v>
      </c>
    </row>
    <row r="324" spans="1:5" x14ac:dyDescent="0.3">
      <c r="A324" s="177"/>
      <c r="B324" s="13" t="s">
        <v>246</v>
      </c>
      <c r="C324" s="14">
        <v>0</v>
      </c>
      <c r="D324" s="14">
        <v>0</v>
      </c>
      <c r="E324" s="21">
        <v>0</v>
      </c>
    </row>
    <row r="325" spans="1:5" x14ac:dyDescent="0.3">
      <c r="A325" s="177"/>
      <c r="B325" s="13" t="s">
        <v>247</v>
      </c>
      <c r="C325" s="14">
        <v>2</v>
      </c>
      <c r="D325" s="14">
        <v>1</v>
      </c>
      <c r="E325" s="21">
        <v>0</v>
      </c>
    </row>
    <row r="326" spans="1:5" x14ac:dyDescent="0.3">
      <c r="A326" s="177"/>
      <c r="B326" s="13" t="s">
        <v>248</v>
      </c>
      <c r="C326" s="14">
        <v>0</v>
      </c>
      <c r="D326" s="14">
        <v>0</v>
      </c>
      <c r="E326" s="21">
        <v>0</v>
      </c>
    </row>
    <row r="327" spans="1:5" x14ac:dyDescent="0.3">
      <c r="A327" s="177"/>
      <c r="B327" s="13" t="s">
        <v>249</v>
      </c>
      <c r="C327" s="14">
        <v>10</v>
      </c>
      <c r="D327" s="14">
        <v>5</v>
      </c>
      <c r="E327" s="21">
        <v>1</v>
      </c>
    </row>
    <row r="328" spans="1:5" x14ac:dyDescent="0.3">
      <c r="A328" s="177"/>
      <c r="B328" s="13" t="s">
        <v>250</v>
      </c>
      <c r="C328" s="14">
        <v>0</v>
      </c>
      <c r="D328" s="14">
        <v>0</v>
      </c>
      <c r="E328" s="21">
        <v>0</v>
      </c>
    </row>
    <row r="329" spans="1:5" x14ac:dyDescent="0.3">
      <c r="A329" s="177"/>
      <c r="B329" s="13" t="s">
        <v>251</v>
      </c>
      <c r="C329" s="14">
        <v>1669</v>
      </c>
      <c r="D329" s="14">
        <v>1368</v>
      </c>
      <c r="E329" s="21">
        <v>222</v>
      </c>
    </row>
    <row r="330" spans="1:5" x14ac:dyDescent="0.3">
      <c r="A330" s="177"/>
      <c r="B330" s="13" t="s">
        <v>252</v>
      </c>
      <c r="C330" s="14">
        <v>37</v>
      </c>
      <c r="D330" s="14">
        <v>8</v>
      </c>
      <c r="E330" s="21">
        <v>27</v>
      </c>
    </row>
    <row r="331" spans="1:5" x14ac:dyDescent="0.3">
      <c r="A331" s="177"/>
      <c r="B331" s="13" t="s">
        <v>253</v>
      </c>
      <c r="C331" s="14">
        <v>232</v>
      </c>
      <c r="D331" s="14">
        <v>30</v>
      </c>
      <c r="E331" s="21">
        <v>8</v>
      </c>
    </row>
    <row r="332" spans="1:5" x14ac:dyDescent="0.3">
      <c r="A332" s="177"/>
      <c r="B332" s="13" t="s">
        <v>254</v>
      </c>
      <c r="C332" s="14">
        <v>0</v>
      </c>
      <c r="D332" s="14">
        <v>0</v>
      </c>
      <c r="E332" s="21">
        <v>0</v>
      </c>
    </row>
    <row r="333" spans="1:5" x14ac:dyDescent="0.3">
      <c r="A333" s="177"/>
      <c r="B333" s="13" t="s">
        <v>255</v>
      </c>
      <c r="C333" s="14">
        <v>0</v>
      </c>
      <c r="D333" s="14">
        <v>0</v>
      </c>
      <c r="E333" s="21">
        <v>0</v>
      </c>
    </row>
    <row r="334" spans="1:5" x14ac:dyDescent="0.3">
      <c r="A334" s="177"/>
      <c r="B334" s="13" t="s">
        <v>256</v>
      </c>
      <c r="C334" s="14">
        <v>9</v>
      </c>
      <c r="D334" s="14">
        <v>3</v>
      </c>
      <c r="E334" s="21">
        <v>2</v>
      </c>
    </row>
    <row r="335" spans="1:5" x14ac:dyDescent="0.3">
      <c r="A335" s="177"/>
      <c r="B335" s="13" t="s">
        <v>257</v>
      </c>
      <c r="C335" s="14">
        <v>0</v>
      </c>
      <c r="D335" s="14">
        <v>0</v>
      </c>
      <c r="E335" s="21">
        <v>0</v>
      </c>
    </row>
    <row r="336" spans="1:5" x14ac:dyDescent="0.3">
      <c r="A336" s="177"/>
      <c r="B336" s="13" t="s">
        <v>258</v>
      </c>
      <c r="C336" s="14">
        <v>262</v>
      </c>
      <c r="D336" s="14">
        <v>53</v>
      </c>
      <c r="E336" s="21">
        <v>128</v>
      </c>
    </row>
    <row r="337" spans="1:5" x14ac:dyDescent="0.3">
      <c r="A337" s="177"/>
      <c r="B337" s="13" t="s">
        <v>259</v>
      </c>
      <c r="C337" s="14">
        <v>0</v>
      </c>
      <c r="D337" s="14">
        <v>0</v>
      </c>
      <c r="E337" s="21">
        <v>0</v>
      </c>
    </row>
    <row r="338" spans="1:5" x14ac:dyDescent="0.3">
      <c r="A338" s="177"/>
      <c r="B338" s="13" t="s">
        <v>260</v>
      </c>
      <c r="C338" s="14">
        <v>4</v>
      </c>
      <c r="D338" s="14">
        <v>0</v>
      </c>
      <c r="E338" s="21">
        <v>0</v>
      </c>
    </row>
    <row r="339" spans="1:5" x14ac:dyDescent="0.3">
      <c r="A339" s="177"/>
      <c r="B339" s="13" t="s">
        <v>261</v>
      </c>
      <c r="C339" s="14">
        <v>0</v>
      </c>
      <c r="D339" s="14">
        <v>0</v>
      </c>
      <c r="E339" s="21">
        <v>0</v>
      </c>
    </row>
    <row r="340" spans="1:5" x14ac:dyDescent="0.3">
      <c r="A340" s="177"/>
      <c r="B340" s="13" t="s">
        <v>262</v>
      </c>
      <c r="C340" s="14">
        <v>26</v>
      </c>
      <c r="D340" s="14">
        <v>8</v>
      </c>
      <c r="E340" s="21">
        <v>7</v>
      </c>
    </row>
    <row r="341" spans="1:5" x14ac:dyDescent="0.3">
      <c r="A341" s="177"/>
      <c r="B341" s="13" t="s">
        <v>263</v>
      </c>
      <c r="C341" s="14">
        <v>1</v>
      </c>
      <c r="D341" s="14">
        <v>1</v>
      </c>
      <c r="E341" s="21">
        <v>0</v>
      </c>
    </row>
    <row r="342" spans="1:5" x14ac:dyDescent="0.3">
      <c r="A342" s="177"/>
      <c r="B342" s="13" t="s">
        <v>264</v>
      </c>
      <c r="C342" s="14">
        <v>4</v>
      </c>
      <c r="D342" s="14">
        <v>4</v>
      </c>
      <c r="E342" s="21">
        <v>2</v>
      </c>
    </row>
    <row r="343" spans="1:5" x14ac:dyDescent="0.3">
      <c r="A343" s="177"/>
      <c r="B343" s="13" t="s">
        <v>265</v>
      </c>
      <c r="C343" s="14">
        <v>0</v>
      </c>
      <c r="D343" s="14">
        <v>0</v>
      </c>
      <c r="E343" s="21">
        <v>0</v>
      </c>
    </row>
    <row r="344" spans="1:5" x14ac:dyDescent="0.3">
      <c r="A344" s="178"/>
      <c r="B344" s="13" t="s">
        <v>266</v>
      </c>
      <c r="C344" s="14">
        <v>128</v>
      </c>
      <c r="D344" s="14">
        <v>35</v>
      </c>
      <c r="E344" s="21">
        <v>7</v>
      </c>
    </row>
    <row r="345" spans="1:5" x14ac:dyDescent="0.3">
      <c r="A345" s="176" t="s">
        <v>267</v>
      </c>
      <c r="B345" s="13" t="s">
        <v>268</v>
      </c>
      <c r="C345" s="14">
        <v>0</v>
      </c>
      <c r="D345" s="14">
        <v>0</v>
      </c>
      <c r="E345" s="21">
        <v>0</v>
      </c>
    </row>
    <row r="346" spans="1:5" x14ac:dyDescent="0.3">
      <c r="A346" s="177"/>
      <c r="B346" s="13" t="s">
        <v>269</v>
      </c>
      <c r="C346" s="14">
        <v>8</v>
      </c>
      <c r="D346" s="14">
        <v>3</v>
      </c>
      <c r="E346" s="21">
        <v>1</v>
      </c>
    </row>
    <row r="347" spans="1:5" x14ac:dyDescent="0.3">
      <c r="A347" s="177"/>
      <c r="B347" s="13" t="s">
        <v>270</v>
      </c>
      <c r="C347" s="14">
        <v>2</v>
      </c>
      <c r="D347" s="14">
        <v>0</v>
      </c>
      <c r="E347" s="21">
        <v>0</v>
      </c>
    </row>
    <row r="348" spans="1:5" x14ac:dyDescent="0.3">
      <c r="A348" s="177"/>
      <c r="B348" s="13" t="s">
        <v>271</v>
      </c>
      <c r="C348" s="14">
        <v>0</v>
      </c>
      <c r="D348" s="14">
        <v>0</v>
      </c>
      <c r="E348" s="21">
        <v>0</v>
      </c>
    </row>
    <row r="349" spans="1:5" x14ac:dyDescent="0.3">
      <c r="A349" s="177"/>
      <c r="B349" s="13" t="s">
        <v>272</v>
      </c>
      <c r="C349" s="14">
        <v>0</v>
      </c>
      <c r="D349" s="14">
        <v>0</v>
      </c>
      <c r="E349" s="21">
        <v>0</v>
      </c>
    </row>
    <row r="350" spans="1:5" x14ac:dyDescent="0.3">
      <c r="A350" s="177"/>
      <c r="B350" s="13" t="s">
        <v>273</v>
      </c>
      <c r="C350" s="14">
        <v>5</v>
      </c>
      <c r="D350" s="14">
        <v>2</v>
      </c>
      <c r="E350" s="21">
        <v>2</v>
      </c>
    </row>
    <row r="351" spans="1:5" x14ac:dyDescent="0.3">
      <c r="A351" s="177"/>
      <c r="B351" s="13" t="s">
        <v>274</v>
      </c>
      <c r="C351" s="14">
        <v>0</v>
      </c>
      <c r="D351" s="14">
        <v>0</v>
      </c>
      <c r="E351" s="21">
        <v>0</v>
      </c>
    </row>
    <row r="352" spans="1:5" x14ac:dyDescent="0.3">
      <c r="A352" s="177"/>
      <c r="B352" s="13" t="s">
        <v>275</v>
      </c>
      <c r="C352" s="14">
        <v>0</v>
      </c>
      <c r="D352" s="14">
        <v>0</v>
      </c>
      <c r="E352" s="21">
        <v>0</v>
      </c>
    </row>
    <row r="353" spans="1:5" x14ac:dyDescent="0.3">
      <c r="A353" s="177"/>
      <c r="B353" s="13" t="s">
        <v>276</v>
      </c>
      <c r="C353" s="14">
        <v>0</v>
      </c>
      <c r="D353" s="14">
        <v>0</v>
      </c>
      <c r="E353" s="21">
        <v>0</v>
      </c>
    </row>
    <row r="354" spans="1:5" x14ac:dyDescent="0.3">
      <c r="A354" s="177"/>
      <c r="B354" s="13" t="s">
        <v>277</v>
      </c>
      <c r="C354" s="14">
        <v>0</v>
      </c>
      <c r="D354" s="14">
        <v>0</v>
      </c>
      <c r="E354" s="21">
        <v>0</v>
      </c>
    </row>
    <row r="355" spans="1:5" x14ac:dyDescent="0.3">
      <c r="A355" s="178"/>
      <c r="B355" s="13" t="s">
        <v>278</v>
      </c>
      <c r="C355" s="14">
        <v>0</v>
      </c>
      <c r="D355" s="14">
        <v>0</v>
      </c>
      <c r="E355" s="21">
        <v>0</v>
      </c>
    </row>
    <row r="356" spans="1:5" x14ac:dyDescent="0.3">
      <c r="A356" s="176" t="s">
        <v>279</v>
      </c>
      <c r="B356" s="13" t="s">
        <v>280</v>
      </c>
      <c r="C356" s="14">
        <v>5</v>
      </c>
      <c r="D356" s="14">
        <v>3</v>
      </c>
      <c r="E356" s="21">
        <v>1</v>
      </c>
    </row>
    <row r="357" spans="1:5" x14ac:dyDescent="0.3">
      <c r="A357" s="177"/>
      <c r="B357" s="13" t="s">
        <v>281</v>
      </c>
      <c r="C357" s="14">
        <v>0</v>
      </c>
      <c r="D357" s="14">
        <v>0</v>
      </c>
      <c r="E357" s="21">
        <v>0</v>
      </c>
    </row>
    <row r="358" spans="1:5" x14ac:dyDescent="0.3">
      <c r="A358" s="177"/>
      <c r="B358" s="13" t="s">
        <v>282</v>
      </c>
      <c r="C358" s="14">
        <v>0</v>
      </c>
      <c r="D358" s="14">
        <v>0</v>
      </c>
      <c r="E358" s="21">
        <v>0</v>
      </c>
    </row>
    <row r="359" spans="1:5" x14ac:dyDescent="0.3">
      <c r="A359" s="177"/>
      <c r="B359" s="13" t="s">
        <v>283</v>
      </c>
      <c r="C359" s="14">
        <v>3</v>
      </c>
      <c r="D359" s="14">
        <v>1</v>
      </c>
      <c r="E359" s="21">
        <v>1</v>
      </c>
    </row>
    <row r="360" spans="1:5" x14ac:dyDescent="0.3">
      <c r="A360" s="177"/>
      <c r="B360" s="13" t="s">
        <v>284</v>
      </c>
      <c r="C360" s="14">
        <v>0</v>
      </c>
      <c r="D360" s="14">
        <v>0</v>
      </c>
      <c r="E360" s="21">
        <v>0</v>
      </c>
    </row>
    <row r="361" spans="1:5" x14ac:dyDescent="0.3">
      <c r="A361" s="177"/>
      <c r="B361" s="13" t="s">
        <v>285</v>
      </c>
      <c r="C361" s="14">
        <v>6</v>
      </c>
      <c r="D361" s="14">
        <v>3</v>
      </c>
      <c r="E361" s="21">
        <v>1</v>
      </c>
    </row>
    <row r="362" spans="1:5" x14ac:dyDescent="0.3">
      <c r="A362" s="177"/>
      <c r="B362" s="13" t="s">
        <v>286</v>
      </c>
      <c r="C362" s="14">
        <v>0</v>
      </c>
      <c r="D362" s="14">
        <v>0</v>
      </c>
      <c r="E362" s="21">
        <v>0</v>
      </c>
    </row>
    <row r="363" spans="1:5" x14ac:dyDescent="0.3">
      <c r="A363" s="177"/>
      <c r="B363" s="13" t="s">
        <v>287</v>
      </c>
      <c r="C363" s="14">
        <v>0</v>
      </c>
      <c r="D363" s="14">
        <v>0</v>
      </c>
      <c r="E363" s="21">
        <v>0</v>
      </c>
    </row>
    <row r="364" spans="1:5" x14ac:dyDescent="0.3">
      <c r="A364" s="178"/>
      <c r="B364" s="13" t="s">
        <v>288</v>
      </c>
      <c r="C364" s="14">
        <v>0</v>
      </c>
      <c r="D364" s="14">
        <v>0</v>
      </c>
      <c r="E364" s="21">
        <v>0</v>
      </c>
    </row>
    <row r="365" spans="1:5" x14ac:dyDescent="0.3">
      <c r="A365" s="176" t="s">
        <v>289</v>
      </c>
      <c r="B365" s="13" t="s">
        <v>290</v>
      </c>
      <c r="C365" s="14">
        <v>0</v>
      </c>
      <c r="D365" s="14">
        <v>0</v>
      </c>
      <c r="E365" s="21">
        <v>0</v>
      </c>
    </row>
    <row r="366" spans="1:5" x14ac:dyDescent="0.3">
      <c r="A366" s="177"/>
      <c r="B366" s="13" t="s">
        <v>291</v>
      </c>
      <c r="C366" s="14">
        <v>0</v>
      </c>
      <c r="D366" s="14">
        <v>0</v>
      </c>
      <c r="E366" s="21">
        <v>0</v>
      </c>
    </row>
    <row r="367" spans="1:5" x14ac:dyDescent="0.3">
      <c r="A367" s="177"/>
      <c r="B367" s="13" t="s">
        <v>292</v>
      </c>
      <c r="C367" s="14">
        <v>0</v>
      </c>
      <c r="D367" s="14">
        <v>0</v>
      </c>
      <c r="E367" s="21">
        <v>0</v>
      </c>
    </row>
    <row r="368" spans="1:5" x14ac:dyDescent="0.3">
      <c r="A368" s="177"/>
      <c r="B368" s="13" t="s">
        <v>293</v>
      </c>
      <c r="C368" s="14">
        <v>0</v>
      </c>
      <c r="D368" s="14">
        <v>0</v>
      </c>
      <c r="E368" s="21">
        <v>0</v>
      </c>
    </row>
    <row r="369" spans="1:5" x14ac:dyDescent="0.3">
      <c r="A369" s="177"/>
      <c r="B369" s="13" t="s">
        <v>209</v>
      </c>
      <c r="C369" s="14">
        <v>0</v>
      </c>
      <c r="D369" s="14">
        <v>0</v>
      </c>
      <c r="E369" s="21">
        <v>0</v>
      </c>
    </row>
    <row r="370" spans="1:5" x14ac:dyDescent="0.3">
      <c r="A370" s="177"/>
      <c r="B370" s="13" t="s">
        <v>294</v>
      </c>
      <c r="C370" s="14">
        <v>24</v>
      </c>
      <c r="D370" s="14">
        <v>0</v>
      </c>
      <c r="E370" s="21">
        <v>0</v>
      </c>
    </row>
    <row r="371" spans="1:5" x14ac:dyDescent="0.3">
      <c r="A371" s="177"/>
      <c r="B371" s="13" t="s">
        <v>295</v>
      </c>
      <c r="C371" s="14">
        <v>0</v>
      </c>
      <c r="D371" s="14">
        <v>0</v>
      </c>
      <c r="E371" s="21">
        <v>0</v>
      </c>
    </row>
    <row r="372" spans="1:5" x14ac:dyDescent="0.3">
      <c r="A372" s="177"/>
      <c r="B372" s="13" t="s">
        <v>296</v>
      </c>
      <c r="C372" s="14">
        <v>0</v>
      </c>
      <c r="D372" s="14">
        <v>0</v>
      </c>
      <c r="E372" s="21">
        <v>0</v>
      </c>
    </row>
    <row r="373" spans="1:5" x14ac:dyDescent="0.3">
      <c r="A373" s="177"/>
      <c r="B373" s="13" t="s">
        <v>297</v>
      </c>
      <c r="C373" s="14">
        <v>0</v>
      </c>
      <c r="D373" s="14">
        <v>0</v>
      </c>
      <c r="E373" s="21">
        <v>0</v>
      </c>
    </row>
    <row r="374" spans="1:5" x14ac:dyDescent="0.3">
      <c r="A374" s="177"/>
      <c r="B374" s="13" t="s">
        <v>298</v>
      </c>
      <c r="C374" s="14">
        <v>0</v>
      </c>
      <c r="D374" s="14">
        <v>0</v>
      </c>
      <c r="E374" s="21">
        <v>0</v>
      </c>
    </row>
    <row r="375" spans="1:5" x14ac:dyDescent="0.3">
      <c r="A375" s="177"/>
      <c r="B375" s="13" t="s">
        <v>299</v>
      </c>
      <c r="C375" s="14">
        <v>0</v>
      </c>
      <c r="D375" s="14">
        <v>0</v>
      </c>
      <c r="E375" s="21">
        <v>0</v>
      </c>
    </row>
    <row r="376" spans="1:5" x14ac:dyDescent="0.3">
      <c r="A376" s="177"/>
      <c r="B376" s="13" t="s">
        <v>300</v>
      </c>
      <c r="C376" s="14">
        <v>0</v>
      </c>
      <c r="D376" s="14">
        <v>0</v>
      </c>
      <c r="E376" s="21">
        <v>0</v>
      </c>
    </row>
    <row r="377" spans="1:5" x14ac:dyDescent="0.3">
      <c r="A377" s="178"/>
      <c r="B377" s="13" t="s">
        <v>301</v>
      </c>
      <c r="C377" s="14">
        <v>307</v>
      </c>
      <c r="D377" s="14">
        <v>0</v>
      </c>
      <c r="E377" s="21">
        <v>0</v>
      </c>
    </row>
  </sheetData>
  <sheetProtection algorithmName="SHA-512" hashValue="Ba9uvIRsT6mgckwzKCovSmyAG7zr27gutN0hTcFva5aLAVTkDEcEvY6N1AUS/jy09fKoqPEUd1La7JCIBrvQ3Q==" saltValue="Oun3r4gRVaVzMJZBgpqs1A==" spinCount="100000" sheet="1" objects="1" scenarios="1"/>
  <mergeCells count="41">
    <mergeCell ref="A365:A377"/>
    <mergeCell ref="A294:A296"/>
    <mergeCell ref="A297:A311"/>
    <mergeCell ref="A312:A344"/>
    <mergeCell ref="A345:A355"/>
    <mergeCell ref="A356:A364"/>
    <mergeCell ref="A263:A264"/>
    <mergeCell ref="A271:A272"/>
    <mergeCell ref="A283:A285"/>
    <mergeCell ref="A286:A288"/>
    <mergeCell ref="A290:A292"/>
    <mergeCell ref="A151:A152"/>
    <mergeCell ref="A153:A154"/>
    <mergeCell ref="A159:A200"/>
    <mergeCell ref="A201:A242"/>
    <mergeCell ref="A253:A255"/>
    <mergeCell ref="A130:A131"/>
    <mergeCell ref="A135:A136"/>
    <mergeCell ref="A137:A138"/>
    <mergeCell ref="A139:A140"/>
    <mergeCell ref="A145:A150"/>
    <mergeCell ref="A115:A117"/>
    <mergeCell ref="A118:A119"/>
    <mergeCell ref="A124:A125"/>
    <mergeCell ref="A126:A127"/>
    <mergeCell ref="A128:A129"/>
    <mergeCell ref="A86:A87"/>
    <mergeCell ref="A88:A89"/>
    <mergeCell ref="A90:A91"/>
    <mergeCell ref="A106:A108"/>
    <mergeCell ref="A109:A110"/>
    <mergeCell ref="A49:A52"/>
    <mergeCell ref="A56:A61"/>
    <mergeCell ref="A62:A64"/>
    <mergeCell ref="A76:A80"/>
    <mergeCell ref="A84:A85"/>
    <mergeCell ref="A7:A11"/>
    <mergeCell ref="A12:A14"/>
    <mergeCell ref="A15:A19"/>
    <mergeCell ref="A32:A36"/>
    <mergeCell ref="A45:A4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349BB-9ED5-4179-BA14-53B115D2FC3B}">
  <dimension ref="A1:Z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4" customWidth="1"/>
    <col min="2" max="2" width="4.44140625" style="134" customWidth="1"/>
    <col min="3" max="4" width="11.44140625" style="134"/>
    <col min="5" max="5" width="52.88671875" style="134" customWidth="1"/>
    <col min="6" max="6" width="2.6640625" style="134" customWidth="1"/>
    <col min="7" max="7" width="7.88671875" style="134" customWidth="1"/>
    <col min="8" max="9" width="11.44140625" style="134"/>
    <col min="10" max="10" width="54.33203125" style="134" customWidth="1"/>
    <col min="11" max="11" width="2.6640625" style="134" customWidth="1"/>
    <col min="12" max="12" width="7.88671875" style="134" customWidth="1"/>
    <col min="13" max="14" width="11.44140625" style="134"/>
    <col min="15" max="15" width="54.44140625" style="134" customWidth="1"/>
    <col min="16" max="16" width="2.6640625" style="134" customWidth="1"/>
    <col min="17" max="17" width="7.88671875" style="134" customWidth="1"/>
    <col min="18" max="19" width="11.44140625" style="134"/>
    <col min="20" max="20" width="54.44140625" style="134" customWidth="1"/>
    <col min="21" max="21" width="2.6640625" style="134" customWidth="1"/>
    <col min="22" max="22" width="7.88671875" style="134" customWidth="1"/>
    <col min="23" max="24" width="11.44140625" style="134"/>
    <col min="25" max="25" width="54.44140625" style="134" customWidth="1"/>
    <col min="26" max="26" width="2.6640625" style="134" customWidth="1"/>
    <col min="27" max="16384" width="11.44140625" style="98"/>
  </cols>
  <sheetData>
    <row r="1" spans="1:26" x14ac:dyDescent="0.25">
      <c r="A1" s="133"/>
      <c r="C1" s="204" t="s">
        <v>1516</v>
      </c>
      <c r="D1" s="204"/>
      <c r="E1" s="204"/>
      <c r="F1" s="133"/>
      <c r="H1" s="163"/>
      <c r="I1" s="163"/>
      <c r="J1" s="163"/>
      <c r="K1" s="133"/>
      <c r="P1" s="133"/>
      <c r="U1" s="133"/>
      <c r="Z1" s="133"/>
    </row>
    <row r="2" spans="1:26" s="100" customFormat="1" ht="12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" customHeight="1" x14ac:dyDescent="0.2">
      <c r="A3" s="125"/>
      <c r="B3" s="125"/>
      <c r="C3" s="125" t="s">
        <v>1517</v>
      </c>
      <c r="D3" s="125"/>
      <c r="E3" s="125"/>
      <c r="F3" s="125"/>
      <c r="G3" s="125"/>
      <c r="H3" s="125" t="s">
        <v>1518</v>
      </c>
      <c r="I3" s="125"/>
      <c r="J3" s="125"/>
      <c r="K3" s="125"/>
      <c r="L3" s="125"/>
      <c r="M3" s="125" t="s">
        <v>1506</v>
      </c>
      <c r="N3" s="125"/>
      <c r="O3" s="125"/>
      <c r="P3" s="125"/>
      <c r="Q3" s="125"/>
      <c r="R3" s="125" t="s">
        <v>1519</v>
      </c>
      <c r="S3" s="125"/>
      <c r="T3" s="125"/>
      <c r="U3" s="125"/>
      <c r="V3" s="125"/>
      <c r="W3" s="125" t="s">
        <v>1520</v>
      </c>
      <c r="X3" s="125"/>
      <c r="Y3" s="125"/>
      <c r="Z3" s="125"/>
    </row>
    <row r="7" spans="1:26" ht="25.5" customHeight="1" x14ac:dyDescent="0.25"/>
    <row r="8" spans="1:26" ht="25.5" customHeight="1" x14ac:dyDescent="0.25"/>
    <row r="9" spans="1:26" ht="25.5" customHeight="1" x14ac:dyDescent="0.25"/>
    <row r="22" spans="1:26" s="102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6" x14ac:dyDescent="0.3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1" t="s">
        <v>1470</v>
      </c>
      <c r="N25" s="132">
        <v>0</v>
      </c>
      <c r="O25" s="136"/>
      <c r="P25" s="136"/>
      <c r="Q25" s="136"/>
      <c r="R25" s="131" t="s">
        <v>1470</v>
      </c>
      <c r="S25" s="132">
        <v>0</v>
      </c>
      <c r="T25" s="136"/>
      <c r="U25" s="136"/>
      <c r="V25" s="136"/>
      <c r="W25" s="131" t="s">
        <v>1470</v>
      </c>
      <c r="X25" s="132">
        <v>0</v>
      </c>
      <c r="Y25" s="136"/>
      <c r="Z25" s="136"/>
    </row>
  </sheetData>
  <sheetProtection algorithmName="SHA-512" hashValue="4HeIAbdMuyKYawOXtC0wWh3VEapyz87od6p0oJ6zToxlVaVqNN2Dh0+xPqhpHIkNR6VpvlfevggcaA7/8vbWTA==" saltValue="TpGY6yyc/UOa8/noJpUnX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89C5-8AAD-4167-A670-96112EFF64E3}">
  <dimension ref="A1:BI25"/>
  <sheetViews>
    <sheetView showGridLines="0" showRowColHeaders="0" workbookViewId="0"/>
  </sheetViews>
  <sheetFormatPr baseColWidth="10" defaultColWidth="11.44140625" defaultRowHeight="13.2" x14ac:dyDescent="0.25"/>
  <cols>
    <col min="1" max="1" width="2.6640625" style="134" customWidth="1"/>
    <col min="2" max="2" width="4.44140625" style="134" customWidth="1"/>
    <col min="3" max="4" width="11.44140625" style="134"/>
    <col min="5" max="5" width="52.88671875" style="134" customWidth="1"/>
    <col min="6" max="6" width="2.6640625" style="134" customWidth="1"/>
    <col min="7" max="7" width="7.88671875" style="134" customWidth="1"/>
    <col min="8" max="9" width="11.44140625" style="134"/>
    <col min="10" max="10" width="54.33203125" style="134" customWidth="1"/>
    <col min="11" max="11" width="2.6640625" style="134" customWidth="1"/>
    <col min="12" max="12" width="7.88671875" style="134" customWidth="1"/>
    <col min="13" max="14" width="11.44140625" style="134"/>
    <col min="15" max="15" width="54.33203125" style="134" customWidth="1"/>
    <col min="16" max="16" width="2.6640625" style="134" customWidth="1"/>
    <col min="17" max="17" width="7.88671875" style="134" customWidth="1"/>
    <col min="18" max="19" width="11.44140625" style="134"/>
    <col min="20" max="20" width="54.33203125" style="134" customWidth="1"/>
    <col min="21" max="21" width="2.6640625" style="134" customWidth="1"/>
    <col min="22" max="22" width="7.88671875" style="134" customWidth="1"/>
    <col min="23" max="24" width="11.44140625" style="134"/>
    <col min="25" max="25" width="54.33203125" style="134" customWidth="1"/>
    <col min="26" max="26" width="2.6640625" style="134" customWidth="1"/>
    <col min="27" max="27" width="7.88671875" style="134" customWidth="1"/>
    <col min="28" max="29" width="11.44140625" style="134"/>
    <col min="30" max="30" width="54.33203125" style="134" customWidth="1"/>
    <col min="31" max="31" width="2.6640625" style="134" customWidth="1"/>
    <col min="32" max="32" width="7.88671875" style="134" customWidth="1"/>
    <col min="33" max="34" width="11.44140625" style="134"/>
    <col min="35" max="35" width="54.33203125" style="134" customWidth="1"/>
    <col min="36" max="36" width="2.6640625" style="134" customWidth="1"/>
    <col min="37" max="37" width="7.88671875" style="134" customWidth="1"/>
    <col min="38" max="39" width="11.44140625" style="134"/>
    <col min="40" max="40" width="54.33203125" style="134" customWidth="1"/>
    <col min="41" max="41" width="2.6640625" style="134" customWidth="1"/>
    <col min="42" max="42" width="7.88671875" style="134" customWidth="1"/>
    <col min="43" max="44" width="11.44140625" style="134"/>
    <col min="45" max="45" width="54.33203125" style="134" customWidth="1"/>
    <col min="46" max="46" width="2.6640625" style="134" customWidth="1"/>
    <col min="47" max="47" width="7.88671875" style="134" customWidth="1"/>
    <col min="48" max="49" width="11.44140625" style="134"/>
    <col min="50" max="50" width="54.33203125" style="134" customWidth="1"/>
    <col min="51" max="51" width="2.6640625" style="134" customWidth="1"/>
    <col min="52" max="52" width="7.88671875" style="134" customWidth="1"/>
    <col min="53" max="54" width="11.44140625" style="134"/>
    <col min="55" max="55" width="54.33203125" style="134" customWidth="1"/>
    <col min="56" max="56" width="2.6640625" style="134" customWidth="1"/>
    <col min="57" max="57" width="7.88671875" style="134" customWidth="1"/>
    <col min="58" max="59" width="11.44140625" style="134"/>
    <col min="60" max="60" width="54.33203125" style="134" customWidth="1"/>
    <col min="61" max="61" width="2.6640625" style="134" customWidth="1"/>
    <col min="62" max="16384" width="11.44140625" style="98"/>
  </cols>
  <sheetData>
    <row r="1" spans="1:61" x14ac:dyDescent="0.25">
      <c r="A1" s="133"/>
      <c r="C1" s="204" t="s">
        <v>1521</v>
      </c>
      <c r="D1" s="204"/>
      <c r="E1" s="204"/>
      <c r="F1" s="133"/>
      <c r="H1" s="163"/>
      <c r="I1" s="163"/>
      <c r="J1" s="163"/>
      <c r="K1" s="133"/>
      <c r="M1" s="163"/>
      <c r="N1" s="163"/>
      <c r="O1" s="163"/>
      <c r="P1" s="133"/>
      <c r="R1" s="163"/>
      <c r="S1" s="163"/>
      <c r="T1" s="163"/>
      <c r="U1" s="133"/>
      <c r="W1" s="163"/>
      <c r="X1" s="163"/>
      <c r="Y1" s="163"/>
      <c r="Z1" s="133"/>
      <c r="AB1" s="163"/>
      <c r="AC1" s="163"/>
      <c r="AD1" s="163"/>
      <c r="AE1" s="133"/>
      <c r="AG1" s="163"/>
      <c r="AH1" s="163"/>
      <c r="AI1" s="163"/>
      <c r="AJ1" s="133"/>
      <c r="AL1" s="163"/>
      <c r="AM1" s="163"/>
      <c r="AN1" s="163"/>
      <c r="AO1" s="133"/>
      <c r="AQ1" s="163"/>
      <c r="AR1" s="163"/>
      <c r="AS1" s="163"/>
      <c r="AT1" s="133"/>
      <c r="AV1" s="163"/>
      <c r="AW1" s="163"/>
      <c r="AX1" s="163"/>
      <c r="AY1" s="133"/>
      <c r="BA1" s="163"/>
      <c r="BB1" s="163"/>
      <c r="BC1" s="163"/>
      <c r="BD1" s="133"/>
      <c r="BF1" s="163"/>
      <c r="BG1" s="163"/>
      <c r="BH1" s="163"/>
      <c r="BI1" s="133"/>
    </row>
    <row r="2" spans="1:61" s="100" customFormat="1" ht="12" x14ac:dyDescent="0.25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" customHeight="1" x14ac:dyDescent="0.2">
      <c r="A3" s="125"/>
      <c r="B3" s="125"/>
      <c r="C3" s="125" t="s">
        <v>304</v>
      </c>
      <c r="D3" s="125"/>
      <c r="E3" s="125"/>
      <c r="F3" s="125"/>
      <c r="G3" s="125"/>
      <c r="H3" s="125" t="s">
        <v>1310</v>
      </c>
      <c r="I3" s="125"/>
      <c r="J3" s="125"/>
      <c r="K3" s="125"/>
      <c r="L3" s="125"/>
      <c r="M3" s="125" t="s">
        <v>1522</v>
      </c>
      <c r="N3" s="125"/>
      <c r="O3" s="125"/>
      <c r="P3" s="125"/>
      <c r="Q3" s="125"/>
      <c r="R3" s="125" t="s">
        <v>1523</v>
      </c>
      <c r="S3" s="125"/>
      <c r="T3" s="125"/>
      <c r="U3" s="125"/>
      <c r="V3" s="125"/>
      <c r="W3" s="125" t="s">
        <v>1524</v>
      </c>
      <c r="X3" s="125"/>
      <c r="Y3" s="125"/>
      <c r="Z3" s="125"/>
      <c r="AA3" s="125"/>
      <c r="AB3" s="125" t="s">
        <v>1314</v>
      </c>
      <c r="AC3" s="125"/>
      <c r="AD3" s="125"/>
      <c r="AE3" s="125"/>
      <c r="AF3" s="125"/>
      <c r="AG3" s="125" t="s">
        <v>1315</v>
      </c>
      <c r="AH3" s="125"/>
      <c r="AI3" s="125"/>
      <c r="AJ3" s="125"/>
      <c r="AK3" s="125"/>
      <c r="AL3" s="125" t="s">
        <v>1316</v>
      </c>
      <c r="AM3" s="125"/>
      <c r="AN3" s="125"/>
      <c r="AO3" s="125"/>
      <c r="AP3" s="125"/>
      <c r="AQ3" s="125" t="s">
        <v>1317</v>
      </c>
      <c r="AR3" s="125"/>
      <c r="AS3" s="125"/>
      <c r="AT3" s="125"/>
      <c r="AU3" s="125"/>
      <c r="AV3" s="125" t="s">
        <v>1506</v>
      </c>
      <c r="AW3" s="125"/>
      <c r="AX3" s="125"/>
      <c r="AY3" s="125"/>
      <c r="AZ3" s="125"/>
      <c r="BA3" s="125" t="s">
        <v>1318</v>
      </c>
      <c r="BB3" s="125"/>
      <c r="BC3" s="125"/>
      <c r="BD3" s="125"/>
      <c r="BE3" s="125"/>
      <c r="BF3" s="125" t="s">
        <v>317</v>
      </c>
      <c r="BG3" s="125"/>
      <c r="BH3" s="125"/>
      <c r="BI3" s="125"/>
    </row>
    <row r="7" spans="1:61" ht="25.5" customHeight="1" x14ac:dyDescent="0.25"/>
    <row r="8" spans="1:61" ht="25.5" customHeight="1" x14ac:dyDescent="0.25"/>
    <row r="9" spans="1:61" ht="25.5" customHeight="1" x14ac:dyDescent="0.25"/>
    <row r="22" spans="1:61" s="102" customFormat="1" ht="12.7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6" x14ac:dyDescent="0.3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1" t="s">
        <v>1470</v>
      </c>
      <c r="N25" s="132">
        <v>0</v>
      </c>
      <c r="O25" s="136"/>
      <c r="P25" s="136"/>
      <c r="Q25" s="136"/>
      <c r="R25" s="131" t="s">
        <v>1470</v>
      </c>
      <c r="S25" s="132">
        <v>0</v>
      </c>
      <c r="T25" s="136"/>
      <c r="U25" s="136"/>
      <c r="V25" s="136"/>
      <c r="W25" s="131" t="s">
        <v>1470</v>
      </c>
      <c r="X25" s="132">
        <v>0</v>
      </c>
      <c r="Y25" s="136"/>
      <c r="Z25" s="136"/>
      <c r="AA25" s="136"/>
      <c r="AB25" s="131" t="s">
        <v>1470</v>
      </c>
      <c r="AC25" s="132">
        <v>0</v>
      </c>
      <c r="AD25" s="136"/>
      <c r="AE25" s="136"/>
      <c r="AF25" s="136"/>
      <c r="AG25" s="131" t="s">
        <v>1470</v>
      </c>
      <c r="AH25" s="132">
        <v>0</v>
      </c>
      <c r="AI25" s="136"/>
      <c r="AJ25" s="136"/>
      <c r="AK25" s="136"/>
      <c r="AL25" s="131" t="s">
        <v>1470</v>
      </c>
      <c r="AM25" s="132">
        <v>0</v>
      </c>
      <c r="AN25" s="136"/>
      <c r="AO25" s="136"/>
      <c r="AP25" s="136"/>
      <c r="AQ25" s="131" t="s">
        <v>1470</v>
      </c>
      <c r="AR25" s="132">
        <v>0</v>
      </c>
      <c r="AS25" s="136"/>
      <c r="AT25" s="136"/>
      <c r="AU25" s="136"/>
      <c r="AV25" s="131" t="s">
        <v>1470</v>
      </c>
      <c r="AW25" s="132">
        <v>0</v>
      </c>
      <c r="AX25" s="136"/>
      <c r="AY25" s="136"/>
      <c r="AZ25" s="136"/>
      <c r="BA25" s="131" t="s">
        <v>1470</v>
      </c>
      <c r="BB25" s="132">
        <v>0</v>
      </c>
      <c r="BC25" s="136"/>
      <c r="BD25" s="136"/>
      <c r="BE25" s="136"/>
      <c r="BF25" s="131" t="s">
        <v>1470</v>
      </c>
      <c r="BG25" s="132">
        <v>0</v>
      </c>
      <c r="BH25" s="136"/>
      <c r="BI25" s="136"/>
    </row>
  </sheetData>
  <sheetProtection algorithmName="SHA-512" hashValue="cDgjwxoff3Uf0fEtZm5vk0B+FE/gtnrznaI4n5S9Ytx17AsNRo/MVbU+6G2GikNMBs7UY82AXsJLQ6WhvKUuFA==" saltValue="FOy8fc56XNW4ivK+g4ztO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1D164-ED2B-4AFA-B5B7-17F17F4CDD87}"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134" customWidth="1"/>
    <col min="2" max="2" width="4.44140625" style="134" customWidth="1"/>
    <col min="3" max="4" width="11.44140625" style="134"/>
    <col min="5" max="5" width="52.88671875" style="134" customWidth="1"/>
    <col min="6" max="6" width="2.6640625" style="134" customWidth="1"/>
    <col min="7" max="7" width="7.88671875" style="134" customWidth="1"/>
    <col min="8" max="9" width="11.44140625" style="134"/>
    <col min="10" max="10" width="54.33203125" style="134" customWidth="1"/>
    <col min="11" max="11" width="2.6640625" style="134" customWidth="1"/>
    <col min="12" max="12" width="7.88671875" style="134" customWidth="1"/>
    <col min="13" max="17" width="11.44140625" style="134"/>
    <col min="18" max="18" width="11.44140625" style="82"/>
    <col min="19" max="19" width="2.6640625" style="134" customWidth="1"/>
    <col min="20" max="20" width="7.88671875" style="134" customWidth="1"/>
    <col min="21" max="25" width="11.44140625" style="134"/>
    <col min="26" max="16384" width="11.44140625" style="82"/>
  </cols>
  <sheetData>
    <row r="1" spans="1:26" x14ac:dyDescent="0.25">
      <c r="A1" s="133"/>
      <c r="C1" s="204" t="s">
        <v>1525</v>
      </c>
      <c r="D1" s="204"/>
      <c r="E1" s="204"/>
      <c r="F1" s="133"/>
      <c r="H1" s="163"/>
      <c r="I1" s="163"/>
      <c r="J1" s="163"/>
      <c r="K1" s="133"/>
      <c r="M1" s="163"/>
      <c r="N1" s="163"/>
      <c r="O1" s="163"/>
      <c r="P1" s="163"/>
      <c r="Q1" s="163"/>
      <c r="S1" s="133"/>
      <c r="U1" s="163"/>
      <c r="V1" s="163"/>
      <c r="W1" s="163"/>
      <c r="X1" s="163"/>
      <c r="Y1" s="163"/>
    </row>
    <row r="3" spans="1:26" x14ac:dyDescent="0.25">
      <c r="A3" s="125"/>
      <c r="B3" s="125"/>
      <c r="C3" s="125" t="s">
        <v>1506</v>
      </c>
      <c r="D3" s="125"/>
      <c r="E3" s="125"/>
      <c r="F3" s="125"/>
      <c r="G3" s="125"/>
      <c r="H3" s="125" t="s">
        <v>1526</v>
      </c>
      <c r="I3" s="125"/>
      <c r="J3" s="125"/>
      <c r="K3" s="125"/>
      <c r="L3" s="125"/>
      <c r="M3" s="125" t="s">
        <v>1037</v>
      </c>
      <c r="N3" s="125"/>
      <c r="O3" s="125"/>
      <c r="P3" s="125"/>
      <c r="Q3" s="125"/>
      <c r="S3" s="125"/>
      <c r="T3" s="125"/>
      <c r="U3" s="125" t="s">
        <v>1038</v>
      </c>
      <c r="V3" s="125"/>
      <c r="W3" s="125"/>
      <c r="X3" s="125"/>
      <c r="Y3" s="125"/>
    </row>
    <row r="5" spans="1:26" ht="36" x14ac:dyDescent="0.25">
      <c r="M5" s="164" t="s">
        <v>1184</v>
      </c>
      <c r="N5" s="164" t="s">
        <v>1185</v>
      </c>
      <c r="O5" s="164" t="s">
        <v>1186</v>
      </c>
      <c r="P5" s="164" t="s">
        <v>1187</v>
      </c>
      <c r="Q5" s="164" t="s">
        <v>615</v>
      </c>
      <c r="R5" s="164" t="s">
        <v>1188</v>
      </c>
      <c r="S5" s="165"/>
      <c r="U5" s="166" t="s">
        <v>1184</v>
      </c>
      <c r="V5" s="166" t="s">
        <v>1185</v>
      </c>
      <c r="W5" s="166" t="s">
        <v>1186</v>
      </c>
      <c r="X5" s="166" t="s">
        <v>1187</v>
      </c>
      <c r="Y5" s="166" t="s">
        <v>615</v>
      </c>
      <c r="Z5" s="166" t="s">
        <v>1188</v>
      </c>
    </row>
    <row r="6" spans="1:26" x14ac:dyDescent="0.25">
      <c r="M6" s="167">
        <f>DatosMedioAmbiente!C53</f>
        <v>5</v>
      </c>
      <c r="N6" s="167">
        <f>DatosMedioAmbiente!C55</f>
        <v>9</v>
      </c>
      <c r="O6" s="167">
        <f>DatosMedioAmbiente!C57</f>
        <v>3</v>
      </c>
      <c r="P6" s="167">
        <f>DatosMedioAmbiente!C59</f>
        <v>18</v>
      </c>
      <c r="Q6" s="167">
        <f>DatosMedioAmbiente!C61</f>
        <v>2</v>
      </c>
      <c r="R6" s="167">
        <f>DatosMedioAmbiente!C63</f>
        <v>6</v>
      </c>
      <c r="S6" s="165"/>
      <c r="U6" s="168">
        <f>DatosMedioAmbiente!C54</f>
        <v>1</v>
      </c>
      <c r="V6" s="168">
        <f>DatosMedioAmbiente!C56</f>
        <v>1</v>
      </c>
      <c r="W6" s="168">
        <f>DatosMedioAmbiente!C58</f>
        <v>0</v>
      </c>
      <c r="X6" s="168">
        <f>DatosMedioAmbiente!C60</f>
        <v>1</v>
      </c>
      <c r="Y6" s="168">
        <f>DatosMedioAmbiente!C62</f>
        <v>0</v>
      </c>
      <c r="Z6" s="168">
        <f>DatosMedioAmbiente!C64</f>
        <v>0</v>
      </c>
    </row>
    <row r="25" spans="1:20" s="82" customFormat="1" ht="15.6" x14ac:dyDescent="0.3">
      <c r="A25" s="136"/>
      <c r="B25" s="136"/>
      <c r="C25" s="131" t="s">
        <v>1470</v>
      </c>
      <c r="D25" s="132">
        <v>0</v>
      </c>
      <c r="E25" s="136"/>
      <c r="F25" s="136"/>
      <c r="G25" s="136"/>
      <c r="H25" s="131" t="s">
        <v>1470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NEhK2MWumUNs18gW+lCPQAuXmYB7kOd/C/BPM09iwtchtw7BvKvMjuLUgqqXDD6Tyq2JKNRnyB4ZVTGqJsgtOQ==" saltValue="xkLOSsdqwFAk0Iw3lttpyA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0AA55-01A3-475C-B29E-EF065C21381B}">
  <dimension ref="A1:BI21"/>
  <sheetViews>
    <sheetView workbookViewId="0">
      <selection activeCell="B23" sqref="B23"/>
    </sheetView>
  </sheetViews>
  <sheetFormatPr baseColWidth="10" defaultColWidth="11.5546875" defaultRowHeight="13.2" x14ac:dyDescent="0.25"/>
  <cols>
    <col min="1" max="18" width="23" style="82" customWidth="1"/>
    <col min="19" max="20" width="25.109375" style="82" customWidth="1"/>
    <col min="21" max="21" width="14.44140625" style="82" customWidth="1"/>
    <col min="22" max="22" width="20.44140625" style="82" customWidth="1"/>
    <col min="23" max="23" width="16.6640625" style="82" customWidth="1"/>
    <col min="24" max="24" width="5.33203125" style="82" customWidth="1"/>
    <col min="25" max="25" width="4" style="82" customWidth="1"/>
    <col min="26" max="26" width="13.6640625" style="82" customWidth="1"/>
    <col min="27" max="27" width="22.109375" style="82" customWidth="1"/>
    <col min="28" max="16384" width="11.5546875" style="82"/>
  </cols>
  <sheetData>
    <row r="1" spans="1:61" s="95" customFormat="1" ht="92.4" x14ac:dyDescent="0.3">
      <c r="A1" s="95" t="s">
        <v>1377</v>
      </c>
      <c r="B1" s="95" t="s">
        <v>1378</v>
      </c>
      <c r="C1" s="95" t="s">
        <v>1379</v>
      </c>
      <c r="D1" s="95" t="s">
        <v>1380</v>
      </c>
      <c r="E1" s="95" t="s">
        <v>1381</v>
      </c>
      <c r="F1" s="95" t="s">
        <v>1382</v>
      </c>
      <c r="G1" s="95" t="s">
        <v>1383</v>
      </c>
      <c r="H1" s="95" t="s">
        <v>1384</v>
      </c>
      <c r="I1" s="95" t="s">
        <v>1385</v>
      </c>
      <c r="J1" s="95" t="s">
        <v>1386</v>
      </c>
      <c r="K1" s="95" t="s">
        <v>1387</v>
      </c>
      <c r="L1" s="95" t="s">
        <v>1388</v>
      </c>
      <c r="M1" s="95" t="s">
        <v>1389</v>
      </c>
      <c r="N1" s="95" t="s">
        <v>1390</v>
      </c>
      <c r="O1" s="95" t="s">
        <v>1391</v>
      </c>
      <c r="P1" s="95" t="s">
        <v>1392</v>
      </c>
      <c r="Q1" s="95" t="s">
        <v>1393</v>
      </c>
      <c r="R1" s="95" t="s">
        <v>1394</v>
      </c>
      <c r="S1" s="95" t="s">
        <v>1395</v>
      </c>
      <c r="T1" s="95" t="s">
        <v>1396</v>
      </c>
      <c r="U1" s="95" t="s">
        <v>1397</v>
      </c>
      <c r="V1" s="95" t="s">
        <v>1398</v>
      </c>
      <c r="W1" s="95" t="s">
        <v>1399</v>
      </c>
      <c r="AA1" s="95" t="s">
        <v>1400</v>
      </c>
      <c r="AB1" s="95" t="s">
        <v>1401</v>
      </c>
      <c r="AC1" s="95" t="s">
        <v>1402</v>
      </c>
      <c r="AD1" s="95" t="s">
        <v>1403</v>
      </c>
      <c r="AE1" s="95" t="s">
        <v>1404</v>
      </c>
      <c r="AF1" s="95" t="s">
        <v>1405</v>
      </c>
      <c r="AI1" s="95" t="s">
        <v>1406</v>
      </c>
      <c r="AL1" s="95" t="s">
        <v>1407</v>
      </c>
      <c r="AM1" s="95" t="s">
        <v>1408</v>
      </c>
      <c r="AN1" s="95" t="s">
        <v>1409</v>
      </c>
      <c r="AO1" s="95" t="s">
        <v>1410</v>
      </c>
      <c r="AP1" s="95" t="s">
        <v>1411</v>
      </c>
      <c r="AQ1" s="95" t="s">
        <v>1412</v>
      </c>
      <c r="AR1" s="95" t="s">
        <v>1413</v>
      </c>
      <c r="AS1" s="95" t="s">
        <v>1414</v>
      </c>
      <c r="AT1" s="95" t="s">
        <v>1415</v>
      </c>
      <c r="AU1" s="95" t="s">
        <v>1416</v>
      </c>
      <c r="AV1" s="95" t="s">
        <v>1417</v>
      </c>
      <c r="AW1" s="95" t="s">
        <v>1418</v>
      </c>
      <c r="AX1" s="95" t="s">
        <v>1419</v>
      </c>
      <c r="AY1" s="95" t="s">
        <v>1420</v>
      </c>
      <c r="AZ1" s="95" t="s">
        <v>1421</v>
      </c>
      <c r="BA1" s="95" t="s">
        <v>1422</v>
      </c>
      <c r="BB1" s="95" t="s">
        <v>1423</v>
      </c>
      <c r="BC1" s="95" t="s">
        <v>1424</v>
      </c>
      <c r="BD1" s="95" t="s">
        <v>1425</v>
      </c>
      <c r="BE1" s="95" t="s">
        <v>1426</v>
      </c>
      <c r="BF1" s="95" t="s">
        <v>1427</v>
      </c>
      <c r="BG1" s="95" t="s">
        <v>1428</v>
      </c>
      <c r="BH1" s="95" t="s">
        <v>1429</v>
      </c>
      <c r="BI1" s="95" t="s">
        <v>1430</v>
      </c>
    </row>
    <row r="2" spans="1:61" x14ac:dyDescent="0.25">
      <c r="A2" s="82" t="s">
        <v>1260</v>
      </c>
      <c r="B2" s="82" t="s">
        <v>1448</v>
      </c>
      <c r="C2" s="82" t="s">
        <v>1437</v>
      </c>
      <c r="D2" s="82" t="s">
        <v>1320</v>
      </c>
      <c r="E2" s="82" t="s">
        <v>1320</v>
      </c>
      <c r="F2" s="82" t="s">
        <v>1354</v>
      </c>
      <c r="G2" s="82" t="s">
        <v>1349</v>
      </c>
      <c r="H2" s="82" t="s">
        <v>1349</v>
      </c>
      <c r="I2" s="82" t="s">
        <v>1320</v>
      </c>
      <c r="J2" s="82" t="s">
        <v>1320</v>
      </c>
      <c r="K2" s="82" t="s">
        <v>1320</v>
      </c>
      <c r="L2" s="82" t="s">
        <v>1320</v>
      </c>
      <c r="M2" s="82" t="s">
        <v>1320</v>
      </c>
      <c r="N2" s="82" t="s">
        <v>1320</v>
      </c>
      <c r="O2" s="82" t="s">
        <v>1320</v>
      </c>
      <c r="P2" s="82" t="s">
        <v>1367</v>
      </c>
      <c r="Q2" s="82" t="s">
        <v>1367</v>
      </c>
      <c r="R2" s="82" t="s">
        <v>1040</v>
      </c>
      <c r="S2" s="82" t="s">
        <v>1367</v>
      </c>
      <c r="T2" s="82" t="s">
        <v>1367</v>
      </c>
      <c r="V2" s="82" t="s">
        <v>29</v>
      </c>
      <c r="W2" s="82" t="s">
        <v>113</v>
      </c>
      <c r="AA2" s="82" t="s">
        <v>1131</v>
      </c>
      <c r="AB2" s="82" t="s">
        <v>1131</v>
      </c>
      <c r="AC2" s="82" t="s">
        <v>1138</v>
      </c>
      <c r="AD2" s="82" t="s">
        <v>647</v>
      </c>
      <c r="AE2" s="82" t="s">
        <v>1184</v>
      </c>
      <c r="AF2" s="82" t="s">
        <v>1087</v>
      </c>
      <c r="AI2" s="82" t="s">
        <v>229</v>
      </c>
      <c r="AL2" s="82" t="s">
        <v>647</v>
      </c>
      <c r="AM2" s="82" t="s">
        <v>647</v>
      </c>
      <c r="AN2" s="82" t="s">
        <v>647</v>
      </c>
      <c r="AO2" s="82" t="s">
        <v>647</v>
      </c>
      <c r="AP2" s="82" t="s">
        <v>649</v>
      </c>
      <c r="AT2" s="82" t="s">
        <v>649</v>
      </c>
      <c r="AU2" s="82" t="s">
        <v>649</v>
      </c>
      <c r="AV2" s="82" t="s">
        <v>647</v>
      </c>
      <c r="AW2" s="82" t="s">
        <v>1184</v>
      </c>
      <c r="AX2" s="82" t="s">
        <v>1184</v>
      </c>
      <c r="AY2" s="82" t="s">
        <v>20</v>
      </c>
      <c r="AZ2" s="82" t="s">
        <v>1009</v>
      </c>
      <c r="BA2" s="82" t="s">
        <v>82</v>
      </c>
      <c r="BB2" s="82" t="s">
        <v>1001</v>
      </c>
      <c r="BC2" s="82" t="s">
        <v>979</v>
      </c>
      <c r="BD2" s="82" t="s">
        <v>960</v>
      </c>
      <c r="BE2" s="82" t="s">
        <v>1358</v>
      </c>
      <c r="BF2" s="82" t="s">
        <v>104</v>
      </c>
      <c r="BG2" s="82" t="s">
        <v>104</v>
      </c>
      <c r="BH2" s="82" t="s">
        <v>1143</v>
      </c>
      <c r="BI2" s="82" t="s">
        <v>1147</v>
      </c>
    </row>
    <row r="3" spans="1:61" x14ac:dyDescent="0.25">
      <c r="A3" s="82" t="s">
        <v>1455</v>
      </c>
      <c r="B3" s="82" t="s">
        <v>1449</v>
      </c>
      <c r="C3" s="82" t="s">
        <v>1438</v>
      </c>
      <c r="D3" s="82" t="s">
        <v>1321</v>
      </c>
      <c r="E3" s="82" t="s">
        <v>1321</v>
      </c>
      <c r="F3" s="82" t="s">
        <v>1322</v>
      </c>
      <c r="G3" s="82" t="s">
        <v>1321</v>
      </c>
      <c r="H3" s="82" t="s">
        <v>1321</v>
      </c>
      <c r="I3" s="82" t="s">
        <v>1321</v>
      </c>
      <c r="J3" s="82" t="s">
        <v>1321</v>
      </c>
      <c r="K3" s="82" t="s">
        <v>1321</v>
      </c>
      <c r="L3" s="82" t="s">
        <v>329</v>
      </c>
      <c r="M3" s="82" t="s">
        <v>1321</v>
      </c>
      <c r="N3" s="82" t="s">
        <v>1321</v>
      </c>
      <c r="O3" s="82" t="s">
        <v>1321</v>
      </c>
      <c r="P3" s="82" t="s">
        <v>1322</v>
      </c>
      <c r="Q3" s="82" t="s">
        <v>1322</v>
      </c>
      <c r="R3" s="82" t="s">
        <v>1041</v>
      </c>
      <c r="S3" s="82" t="s">
        <v>1322</v>
      </c>
      <c r="T3" s="82" t="s">
        <v>1322</v>
      </c>
      <c r="V3" s="82" t="s">
        <v>30</v>
      </c>
      <c r="W3" s="82" t="s">
        <v>114</v>
      </c>
      <c r="AA3" s="82" t="s">
        <v>1132</v>
      </c>
      <c r="AB3" s="82" t="s">
        <v>1132</v>
      </c>
      <c r="AC3" s="82" t="s">
        <v>1139</v>
      </c>
      <c r="AD3" s="82" t="s">
        <v>649</v>
      </c>
      <c r="AE3" s="82" t="s">
        <v>1185</v>
      </c>
      <c r="AF3" s="82" t="s">
        <v>1194</v>
      </c>
      <c r="AI3" s="82" t="s">
        <v>230</v>
      </c>
      <c r="AL3" s="82" t="s">
        <v>649</v>
      </c>
      <c r="AM3" s="82" t="s">
        <v>649</v>
      </c>
      <c r="AN3" s="82" t="s">
        <v>649</v>
      </c>
      <c r="AO3" s="82" t="s">
        <v>649</v>
      </c>
      <c r="AP3" s="82" t="s">
        <v>651</v>
      </c>
      <c r="AU3" s="82" t="s">
        <v>651</v>
      </c>
      <c r="AV3" s="82" t="s">
        <v>649</v>
      </c>
      <c r="AW3" s="82" t="s">
        <v>1185</v>
      </c>
      <c r="AX3" s="82" t="s">
        <v>1185</v>
      </c>
      <c r="AY3" s="82" t="s">
        <v>1004</v>
      </c>
      <c r="AZ3" s="82" t="s">
        <v>1010</v>
      </c>
      <c r="BA3" s="82" t="s">
        <v>1494</v>
      </c>
      <c r="BC3" s="82" t="s">
        <v>980</v>
      </c>
      <c r="BD3" s="82" t="s">
        <v>334</v>
      </c>
      <c r="BE3" s="82" t="s">
        <v>1359</v>
      </c>
      <c r="BF3" s="82" t="s">
        <v>114</v>
      </c>
      <c r="BG3" s="82" t="s">
        <v>114</v>
      </c>
      <c r="BH3" s="82" t="s">
        <v>1144</v>
      </c>
      <c r="BI3" s="82" t="s">
        <v>1148</v>
      </c>
    </row>
    <row r="4" spans="1:61" x14ac:dyDescent="0.25">
      <c r="A4" s="82" t="s">
        <v>1456</v>
      </c>
      <c r="B4" s="82" t="s">
        <v>1450</v>
      </c>
      <c r="C4" s="82" t="s">
        <v>1439</v>
      </c>
      <c r="D4" s="82" t="s">
        <v>1322</v>
      </c>
      <c r="E4" s="82" t="s">
        <v>1322</v>
      </c>
      <c r="F4" s="82" t="s">
        <v>1324</v>
      </c>
      <c r="G4" s="82" t="s">
        <v>1322</v>
      </c>
      <c r="H4" s="82" t="s">
        <v>1322</v>
      </c>
      <c r="I4" s="82" t="s">
        <v>1322</v>
      </c>
      <c r="J4" s="82" t="s">
        <v>1322</v>
      </c>
      <c r="K4" s="82" t="s">
        <v>1322</v>
      </c>
      <c r="L4" s="82" t="s">
        <v>1321</v>
      </c>
      <c r="M4" s="82" t="s">
        <v>1322</v>
      </c>
      <c r="N4" s="82" t="s">
        <v>1322</v>
      </c>
      <c r="O4" s="82" t="s">
        <v>1322</v>
      </c>
      <c r="P4" s="82" t="s">
        <v>1368</v>
      </c>
      <c r="Q4" s="82" t="s">
        <v>1368</v>
      </c>
      <c r="R4" s="82" t="s">
        <v>1042</v>
      </c>
      <c r="S4" s="82" t="s">
        <v>1368</v>
      </c>
      <c r="T4" s="82" t="s">
        <v>1368</v>
      </c>
      <c r="V4" s="82" t="s">
        <v>31</v>
      </c>
      <c r="W4" s="82" t="s">
        <v>1463</v>
      </c>
      <c r="AA4" s="82" t="s">
        <v>1135</v>
      </c>
      <c r="AD4" s="82" t="s">
        <v>651</v>
      </c>
      <c r="AE4" s="82" t="s">
        <v>1186</v>
      </c>
      <c r="AF4" s="82" t="s">
        <v>1127</v>
      </c>
      <c r="AI4" s="82" t="s">
        <v>231</v>
      </c>
      <c r="AL4" s="82" t="s">
        <v>651</v>
      </c>
      <c r="AM4" s="82" t="s">
        <v>651</v>
      </c>
      <c r="AN4" s="82" t="s">
        <v>651</v>
      </c>
      <c r="AO4" s="82" t="s">
        <v>651</v>
      </c>
      <c r="AV4" s="82" t="s">
        <v>651</v>
      </c>
      <c r="AW4" s="82" t="s">
        <v>1186</v>
      </c>
      <c r="AX4" s="82" t="s">
        <v>1187</v>
      </c>
      <c r="AY4" s="82" t="s">
        <v>1005</v>
      </c>
      <c r="AZ4" s="82" t="s">
        <v>1011</v>
      </c>
      <c r="BA4" s="82" t="s">
        <v>1495</v>
      </c>
      <c r="BC4" s="82" t="s">
        <v>1496</v>
      </c>
      <c r="BD4" s="82" t="s">
        <v>961</v>
      </c>
      <c r="BE4" s="82" t="s">
        <v>1360</v>
      </c>
      <c r="BG4" s="82" t="s">
        <v>1060</v>
      </c>
      <c r="BI4" s="82" t="s">
        <v>1149</v>
      </c>
    </row>
    <row r="5" spans="1:61" x14ac:dyDescent="0.25">
      <c r="A5" s="82" t="s">
        <v>1031</v>
      </c>
      <c r="B5" s="82" t="s">
        <v>109</v>
      </c>
      <c r="C5" s="82" t="s">
        <v>174</v>
      </c>
      <c r="D5" s="82" t="s">
        <v>1324</v>
      </c>
      <c r="E5" s="82" t="s">
        <v>1324</v>
      </c>
      <c r="F5" s="82" t="s">
        <v>975</v>
      </c>
      <c r="G5" s="82" t="s">
        <v>1324</v>
      </c>
      <c r="H5" s="82" t="s">
        <v>1324</v>
      </c>
      <c r="I5" s="82" t="s">
        <v>1324</v>
      </c>
      <c r="J5" s="82" t="s">
        <v>1324</v>
      </c>
      <c r="K5" s="82" t="s">
        <v>1323</v>
      </c>
      <c r="L5" s="82" t="s">
        <v>1322</v>
      </c>
      <c r="M5" s="82" t="s">
        <v>1324</v>
      </c>
      <c r="N5" s="82" t="s">
        <v>1323</v>
      </c>
      <c r="O5" s="82" t="s">
        <v>1324</v>
      </c>
      <c r="P5" s="82" t="s">
        <v>1369</v>
      </c>
      <c r="Q5" s="82" t="s">
        <v>1369</v>
      </c>
      <c r="R5" s="82" t="s">
        <v>1043</v>
      </c>
      <c r="S5" s="82" t="s">
        <v>1369</v>
      </c>
      <c r="T5" s="82" t="s">
        <v>1369</v>
      </c>
      <c r="V5" s="82" t="s">
        <v>32</v>
      </c>
      <c r="AD5" s="82" t="s">
        <v>653</v>
      </c>
      <c r="AE5" s="82" t="s">
        <v>1187</v>
      </c>
      <c r="AF5" s="82" t="s">
        <v>1195</v>
      </c>
      <c r="AI5" s="82" t="s">
        <v>232</v>
      </c>
      <c r="AL5" s="82" t="s">
        <v>653</v>
      </c>
      <c r="AM5" s="82" t="s">
        <v>653</v>
      </c>
      <c r="AN5" s="82" t="s">
        <v>653</v>
      </c>
      <c r="AO5" s="82" t="s">
        <v>653</v>
      </c>
      <c r="AV5" s="82" t="s">
        <v>653</v>
      </c>
      <c r="AW5" s="82" t="s">
        <v>1187</v>
      </c>
      <c r="AY5" s="82" t="s">
        <v>1006</v>
      </c>
      <c r="AZ5" s="82" t="s">
        <v>1012</v>
      </c>
      <c r="BC5" s="82" t="s">
        <v>986</v>
      </c>
      <c r="BD5" s="82" t="s">
        <v>962</v>
      </c>
      <c r="BE5" s="82" t="s">
        <v>1500</v>
      </c>
    </row>
    <row r="6" spans="1:61" x14ac:dyDescent="0.25">
      <c r="A6" s="82" t="s">
        <v>1457</v>
      </c>
      <c r="B6" s="82" t="s">
        <v>110</v>
      </c>
      <c r="C6" s="82" t="s">
        <v>1440</v>
      </c>
      <c r="D6" s="82" t="s">
        <v>1326</v>
      </c>
      <c r="E6" s="82" t="s">
        <v>1325</v>
      </c>
      <c r="F6" s="82" t="s">
        <v>1351</v>
      </c>
      <c r="G6" s="82" t="s">
        <v>1350</v>
      </c>
      <c r="H6" s="82" t="s">
        <v>1350</v>
      </c>
      <c r="I6" s="82" t="s">
        <v>1326</v>
      </c>
      <c r="J6" s="82" t="s">
        <v>1326</v>
      </c>
      <c r="K6" s="82" t="s">
        <v>1324</v>
      </c>
      <c r="L6" s="82" t="s">
        <v>1323</v>
      </c>
      <c r="M6" s="82" t="s">
        <v>1326</v>
      </c>
      <c r="N6" s="82" t="s">
        <v>1324</v>
      </c>
      <c r="O6" s="82" t="s">
        <v>1326</v>
      </c>
      <c r="P6" s="82" t="s">
        <v>1370</v>
      </c>
      <c r="Q6" s="82" t="s">
        <v>1370</v>
      </c>
      <c r="R6" s="82" t="s">
        <v>1044</v>
      </c>
      <c r="S6" s="82" t="s">
        <v>1370</v>
      </c>
      <c r="T6" s="82" t="s">
        <v>1370</v>
      </c>
      <c r="V6" s="82" t="s">
        <v>33</v>
      </c>
      <c r="AD6" s="82" t="s">
        <v>655</v>
      </c>
      <c r="AE6" s="82" t="s">
        <v>615</v>
      </c>
      <c r="AI6" s="82" t="s">
        <v>238</v>
      </c>
      <c r="AL6" s="82" t="s">
        <v>655</v>
      </c>
      <c r="AM6" s="82" t="s">
        <v>655</v>
      </c>
      <c r="AN6" s="82" t="s">
        <v>655</v>
      </c>
      <c r="AO6" s="82" t="s">
        <v>655</v>
      </c>
      <c r="AV6" s="82" t="s">
        <v>655</v>
      </c>
      <c r="AW6" s="82" t="s">
        <v>615</v>
      </c>
      <c r="AY6" s="82" t="s">
        <v>1007</v>
      </c>
      <c r="AZ6" s="82" t="s">
        <v>1007</v>
      </c>
      <c r="BC6" s="82" t="s">
        <v>987</v>
      </c>
      <c r="BD6" s="82" t="s">
        <v>963</v>
      </c>
      <c r="BE6" s="82" t="s">
        <v>1021</v>
      </c>
    </row>
    <row r="7" spans="1:61" x14ac:dyDescent="0.25">
      <c r="B7" s="82" t="s">
        <v>111</v>
      </c>
      <c r="C7" s="82" t="s">
        <v>1442</v>
      </c>
      <c r="D7" s="82" t="s">
        <v>1327</v>
      </c>
      <c r="E7" s="82" t="s">
        <v>1326</v>
      </c>
      <c r="F7" s="82" t="s">
        <v>1355</v>
      </c>
      <c r="G7" s="82" t="s">
        <v>1327</v>
      </c>
      <c r="H7" s="82" t="s">
        <v>1327</v>
      </c>
      <c r="I7" s="82" t="s">
        <v>1328</v>
      </c>
      <c r="J7" s="82" t="s">
        <v>1328</v>
      </c>
      <c r="K7" s="82" t="s">
        <v>1326</v>
      </c>
      <c r="L7" s="82" t="s">
        <v>1324</v>
      </c>
      <c r="M7" s="82" t="s">
        <v>975</v>
      </c>
      <c r="N7" s="82" t="s">
        <v>1326</v>
      </c>
      <c r="O7" s="82" t="s">
        <v>1328</v>
      </c>
      <c r="P7" s="82" t="s">
        <v>1371</v>
      </c>
      <c r="Q7" s="82" t="s">
        <v>1372</v>
      </c>
      <c r="R7" s="82" t="s">
        <v>1045</v>
      </c>
      <c r="S7" s="82" t="s">
        <v>1371</v>
      </c>
      <c r="T7" s="82" t="s">
        <v>1371</v>
      </c>
      <c r="AD7" s="82" t="s">
        <v>657</v>
      </c>
      <c r="AE7" s="82" t="s">
        <v>1188</v>
      </c>
      <c r="AI7" s="82" t="s">
        <v>241</v>
      </c>
      <c r="AL7" s="82" t="s">
        <v>657</v>
      </c>
      <c r="AM7" s="82" t="s">
        <v>657</v>
      </c>
      <c r="AN7" s="82" t="s">
        <v>657</v>
      </c>
      <c r="AO7" s="82" t="s">
        <v>657</v>
      </c>
      <c r="AV7" s="82" t="s">
        <v>657</v>
      </c>
      <c r="AW7" s="82" t="s">
        <v>1188</v>
      </c>
      <c r="BC7" s="82" t="s">
        <v>988</v>
      </c>
      <c r="BD7" s="82" t="s">
        <v>964</v>
      </c>
    </row>
    <row r="8" spans="1:61" x14ac:dyDescent="0.25">
      <c r="C8" s="82" t="s">
        <v>209</v>
      </c>
      <c r="D8" s="82" t="s">
        <v>1328</v>
      </c>
      <c r="E8" s="82" t="s">
        <v>1327</v>
      </c>
      <c r="F8" s="82" t="s">
        <v>1184</v>
      </c>
      <c r="G8" s="82" t="s">
        <v>975</v>
      </c>
      <c r="H8" s="82" t="s">
        <v>975</v>
      </c>
      <c r="I8" s="82" t="s">
        <v>975</v>
      </c>
      <c r="J8" s="82" t="s">
        <v>975</v>
      </c>
      <c r="K8" s="82" t="s">
        <v>1328</v>
      </c>
      <c r="L8" s="82" t="s">
        <v>1326</v>
      </c>
      <c r="M8" s="82" t="s">
        <v>1336</v>
      </c>
      <c r="N8" s="82" t="s">
        <v>1328</v>
      </c>
      <c r="O8" s="82" t="s">
        <v>975</v>
      </c>
      <c r="P8" s="82" t="s">
        <v>1372</v>
      </c>
      <c r="R8" s="82" t="s">
        <v>1046</v>
      </c>
      <c r="S8" s="82" t="s">
        <v>1372</v>
      </c>
      <c r="T8" s="82" t="s">
        <v>1372</v>
      </c>
      <c r="AD8" s="82" t="s">
        <v>659</v>
      </c>
      <c r="AI8" s="82" t="s">
        <v>111</v>
      </c>
      <c r="AN8" s="82" t="s">
        <v>659</v>
      </c>
      <c r="AO8" s="82" t="s">
        <v>659</v>
      </c>
      <c r="AV8" s="82" t="s">
        <v>659</v>
      </c>
      <c r="BC8" s="82" t="s">
        <v>1497</v>
      </c>
      <c r="BD8" s="82" t="s">
        <v>965</v>
      </c>
    </row>
    <row r="9" spans="1:61" x14ac:dyDescent="0.25">
      <c r="C9" s="82" t="s">
        <v>1443</v>
      </c>
      <c r="D9" s="82" t="s">
        <v>975</v>
      </c>
      <c r="E9" s="82" t="s">
        <v>1328</v>
      </c>
      <c r="F9" s="82" t="s">
        <v>1334</v>
      </c>
      <c r="G9" s="82" t="s">
        <v>1334</v>
      </c>
      <c r="H9" s="82" t="s">
        <v>1333</v>
      </c>
      <c r="I9" s="82" t="s">
        <v>1334</v>
      </c>
      <c r="J9" s="82" t="s">
        <v>1334</v>
      </c>
      <c r="K9" s="82" t="s">
        <v>975</v>
      </c>
      <c r="L9" s="82" t="s">
        <v>975</v>
      </c>
      <c r="M9" s="82" t="s">
        <v>1337</v>
      </c>
      <c r="N9" s="82" t="s">
        <v>975</v>
      </c>
      <c r="O9" s="82" t="s">
        <v>1334</v>
      </c>
      <c r="R9" s="82" t="s">
        <v>1049</v>
      </c>
      <c r="BC9" s="82" t="s">
        <v>989</v>
      </c>
      <c r="BD9" s="82" t="s">
        <v>518</v>
      </c>
    </row>
    <row r="10" spans="1:61" x14ac:dyDescent="0.25">
      <c r="C10" s="82" t="s">
        <v>1444</v>
      </c>
      <c r="D10" s="82" t="s">
        <v>1332</v>
      </c>
      <c r="E10" s="82" t="s">
        <v>975</v>
      </c>
      <c r="F10" s="82" t="s">
        <v>1336</v>
      </c>
      <c r="G10" s="82" t="s">
        <v>1335</v>
      </c>
      <c r="H10" s="82" t="s">
        <v>1334</v>
      </c>
      <c r="I10" s="82" t="s">
        <v>1335</v>
      </c>
      <c r="J10" s="82" t="s">
        <v>1335</v>
      </c>
      <c r="K10" s="82" t="s">
        <v>1332</v>
      </c>
      <c r="L10" s="82" t="s">
        <v>1333</v>
      </c>
      <c r="M10" s="82" t="s">
        <v>1338</v>
      </c>
      <c r="N10" s="82" t="s">
        <v>1332</v>
      </c>
      <c r="O10" s="82" t="s">
        <v>1335</v>
      </c>
      <c r="BC10" s="82" t="s">
        <v>977</v>
      </c>
      <c r="BD10" s="82" t="s">
        <v>966</v>
      </c>
    </row>
    <row r="11" spans="1:61" x14ac:dyDescent="0.25">
      <c r="C11" s="82" t="s">
        <v>289</v>
      </c>
      <c r="D11" s="82" t="s">
        <v>1333</v>
      </c>
      <c r="E11" s="82" t="s">
        <v>1332</v>
      </c>
      <c r="F11" s="82" t="s">
        <v>1337</v>
      </c>
      <c r="G11" s="82" t="s">
        <v>1336</v>
      </c>
      <c r="H11" s="82" t="s">
        <v>1335</v>
      </c>
      <c r="I11" s="82" t="s">
        <v>1336</v>
      </c>
      <c r="J11" s="82" t="s">
        <v>1336</v>
      </c>
      <c r="K11" s="82" t="s">
        <v>1333</v>
      </c>
      <c r="L11" s="82" t="s">
        <v>1334</v>
      </c>
      <c r="M11" s="82" t="s">
        <v>1340</v>
      </c>
      <c r="N11" s="82" t="s">
        <v>1338</v>
      </c>
      <c r="O11" s="82" t="s">
        <v>1336</v>
      </c>
      <c r="BD11" s="82" t="s">
        <v>967</v>
      </c>
    </row>
    <row r="12" spans="1:61" x14ac:dyDescent="0.25">
      <c r="D12" s="82" t="s">
        <v>1334</v>
      </c>
      <c r="E12" s="82" t="s">
        <v>1333</v>
      </c>
      <c r="F12" s="82" t="s">
        <v>1338</v>
      </c>
      <c r="G12" s="82" t="s">
        <v>1338</v>
      </c>
      <c r="H12" s="82" t="s">
        <v>1336</v>
      </c>
      <c r="I12" s="82" t="s">
        <v>1338</v>
      </c>
      <c r="J12" s="82" t="s">
        <v>1338</v>
      </c>
      <c r="K12" s="82" t="s">
        <v>1334</v>
      </c>
      <c r="L12" s="82" t="s">
        <v>1337</v>
      </c>
      <c r="N12" s="82" t="s">
        <v>1339</v>
      </c>
      <c r="O12" s="82" t="s">
        <v>1338</v>
      </c>
      <c r="BD12" s="82" t="s">
        <v>651</v>
      </c>
    </row>
    <row r="13" spans="1:61" x14ac:dyDescent="0.25">
      <c r="D13" s="82" t="s">
        <v>1335</v>
      </c>
      <c r="E13" s="82" t="s">
        <v>1334</v>
      </c>
      <c r="F13" s="82" t="s">
        <v>1340</v>
      </c>
      <c r="G13" s="82" t="s">
        <v>1340</v>
      </c>
      <c r="H13" s="82" t="s">
        <v>1338</v>
      </c>
      <c r="I13" s="82" t="s">
        <v>1340</v>
      </c>
      <c r="J13" s="82" t="s">
        <v>1340</v>
      </c>
      <c r="K13" s="82" t="s">
        <v>1335</v>
      </c>
      <c r="L13" s="82" t="s">
        <v>1340</v>
      </c>
      <c r="O13" s="82" t="s">
        <v>1340</v>
      </c>
      <c r="BD13" s="82" t="s">
        <v>968</v>
      </c>
    </row>
    <row r="14" spans="1:61" x14ac:dyDescent="0.25">
      <c r="D14" s="82" t="s">
        <v>1336</v>
      </c>
      <c r="E14" s="82" t="s">
        <v>1335</v>
      </c>
      <c r="F14" s="82" t="s">
        <v>918</v>
      </c>
      <c r="G14" s="82" t="s">
        <v>111</v>
      </c>
      <c r="H14" s="82" t="s">
        <v>1339</v>
      </c>
      <c r="I14" s="82" t="s">
        <v>1344</v>
      </c>
      <c r="J14" s="82" t="s">
        <v>111</v>
      </c>
      <c r="K14" s="82" t="s">
        <v>1336</v>
      </c>
      <c r="O14" s="82" t="s">
        <v>111</v>
      </c>
      <c r="BD14" s="82" t="s">
        <v>969</v>
      </c>
    </row>
    <row r="15" spans="1:61" x14ac:dyDescent="0.25">
      <c r="D15" s="82" t="s">
        <v>1337</v>
      </c>
      <c r="E15" s="82" t="s">
        <v>1336</v>
      </c>
      <c r="F15" s="82" t="s">
        <v>111</v>
      </c>
      <c r="H15" s="82" t="s">
        <v>1340</v>
      </c>
      <c r="I15" s="82" t="s">
        <v>111</v>
      </c>
      <c r="K15" s="82" t="s">
        <v>1337</v>
      </c>
      <c r="BD15" s="82" t="s">
        <v>970</v>
      </c>
    </row>
    <row r="16" spans="1:61" x14ac:dyDescent="0.25">
      <c r="D16" s="82" t="s">
        <v>1338</v>
      </c>
      <c r="E16" s="82" t="s">
        <v>1337</v>
      </c>
      <c r="H16" s="82" t="s">
        <v>111</v>
      </c>
      <c r="K16" s="82" t="s">
        <v>1338</v>
      </c>
      <c r="BD16" s="82" t="s">
        <v>111</v>
      </c>
    </row>
    <row r="17" spans="4:56" x14ac:dyDescent="0.25">
      <c r="D17" s="82" t="s">
        <v>1340</v>
      </c>
      <c r="E17" s="82" t="s">
        <v>1338</v>
      </c>
      <c r="K17" s="82" t="s">
        <v>1340</v>
      </c>
      <c r="BD17" s="82" t="s">
        <v>972</v>
      </c>
    </row>
    <row r="18" spans="4:56" x14ac:dyDescent="0.25">
      <c r="D18" s="82" t="s">
        <v>1343</v>
      </c>
      <c r="E18" s="82" t="s">
        <v>1340</v>
      </c>
      <c r="BD18" s="82" t="s">
        <v>973</v>
      </c>
    </row>
    <row r="19" spans="4:56" x14ac:dyDescent="0.25">
      <c r="D19" s="82" t="s">
        <v>1344</v>
      </c>
      <c r="E19" s="82" t="s">
        <v>1343</v>
      </c>
    </row>
    <row r="20" spans="4:56" x14ac:dyDescent="0.25">
      <c r="D20" s="82" t="s">
        <v>111</v>
      </c>
      <c r="E20" s="82" t="s">
        <v>1344</v>
      </c>
    </row>
    <row r="21" spans="4:56" x14ac:dyDescent="0.25">
      <c r="E21" s="82" t="s">
        <v>1345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8429A-776B-4885-B4B3-064A8D95B611}">
  <dimension ref="B3:D16"/>
  <sheetViews>
    <sheetView workbookViewId="0">
      <selection activeCell="I32" sqref="I32"/>
    </sheetView>
  </sheetViews>
  <sheetFormatPr baseColWidth="10" defaultColWidth="11.44140625" defaultRowHeight="13.2" x14ac:dyDescent="0.25"/>
  <cols>
    <col min="1" max="1" width="11.44140625" style="88"/>
    <col min="2" max="2" width="27.6640625" style="88" customWidth="1"/>
    <col min="3" max="16384" width="11.44140625" style="88"/>
  </cols>
  <sheetData>
    <row r="3" spans="2:4" x14ac:dyDescent="0.25">
      <c r="B3" s="86"/>
      <c r="C3" s="87" t="s">
        <v>104</v>
      </c>
      <c r="D3" s="87" t="s">
        <v>1062</v>
      </c>
    </row>
    <row r="4" spans="2:4" ht="12.75" customHeight="1" x14ac:dyDescent="0.25">
      <c r="B4" s="89" t="s">
        <v>1367</v>
      </c>
      <c r="C4" s="90">
        <f>SUM(DatosViolenciaGénero!C63:C69)</f>
        <v>15812</v>
      </c>
      <c r="D4" s="90">
        <f>SUM(DatosViolenciaGénero!D63:D69)</f>
        <v>4288</v>
      </c>
    </row>
    <row r="5" spans="2:4" x14ac:dyDescent="0.25">
      <c r="B5" s="89" t="s">
        <v>1322</v>
      </c>
      <c r="C5" s="90">
        <f>SUM(DatosViolenciaGénero!C70:C73)</f>
        <v>3853</v>
      </c>
      <c r="D5" s="90">
        <f>SUM(DatosViolenciaGénero!D70:D73)</f>
        <v>1699</v>
      </c>
    </row>
    <row r="6" spans="2:4" ht="12.75" customHeight="1" x14ac:dyDescent="0.25">
      <c r="B6" s="89" t="s">
        <v>1368</v>
      </c>
      <c r="C6" s="90">
        <f>DatosViolenciaGénero!C74</f>
        <v>68</v>
      </c>
      <c r="D6" s="90">
        <f>DatosViolenciaGénero!D74</f>
        <v>6</v>
      </c>
    </row>
    <row r="7" spans="2:4" ht="12.75" customHeight="1" x14ac:dyDescent="0.25">
      <c r="B7" s="89" t="s">
        <v>1369</v>
      </c>
      <c r="C7" s="90">
        <f>SUM(DatosViolenciaGénero!C75:C77)</f>
        <v>695</v>
      </c>
      <c r="D7" s="90">
        <f>SUM(DatosViolenciaGénero!D75:D77)</f>
        <v>30</v>
      </c>
    </row>
    <row r="8" spans="2:4" ht="12.75" customHeight="1" x14ac:dyDescent="0.25">
      <c r="B8" s="89" t="s">
        <v>1370</v>
      </c>
      <c r="C8" s="90">
        <f>DatosViolenciaGénero!C81</f>
        <v>178</v>
      </c>
      <c r="D8" s="90">
        <f>DatosViolenciaGénero!D81</f>
        <v>28</v>
      </c>
    </row>
    <row r="9" spans="2:4" ht="12.75" customHeight="1" x14ac:dyDescent="0.25">
      <c r="B9" s="89" t="s">
        <v>1371</v>
      </c>
      <c r="C9" s="90">
        <f>DatosViolenciaGénero!C78</f>
        <v>60</v>
      </c>
      <c r="D9" s="90">
        <f>DatosViolenciaGénero!D78</f>
        <v>19</v>
      </c>
    </row>
    <row r="10" spans="2:4" ht="12.75" customHeight="1" x14ac:dyDescent="0.25">
      <c r="B10" s="89" t="s">
        <v>1372</v>
      </c>
      <c r="C10" s="90">
        <f>SUM(DatosViolenciaGénero!C79:C80)</f>
        <v>3027</v>
      </c>
      <c r="D10" s="90">
        <f>SUM(DatosViolenciaGénero!D79:D80)</f>
        <v>1573</v>
      </c>
    </row>
    <row r="14" spans="2:4" ht="12.9" customHeight="1" thickTop="1" thickBot="1" x14ac:dyDescent="0.3">
      <c r="B14" s="210" t="s">
        <v>1376</v>
      </c>
      <c r="C14" s="210"/>
    </row>
    <row r="15" spans="2:4" ht="13.8" thickTop="1" x14ac:dyDescent="0.25">
      <c r="B15" s="91" t="s">
        <v>1374</v>
      </c>
      <c r="C15" s="92">
        <f>DatosViolenciaGénero!C38</f>
        <v>228</v>
      </c>
    </row>
    <row r="16" spans="2:4" ht="13.8" thickBot="1" x14ac:dyDescent="0.3">
      <c r="B16" s="93" t="s">
        <v>1375</v>
      </c>
      <c r="C16" s="94">
        <f>DatosViolenciaGénero!C39</f>
        <v>809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19D59-4B09-4496-8911-78811E73716F}">
  <dimension ref="B3:D16"/>
  <sheetViews>
    <sheetView workbookViewId="0">
      <selection activeCell="I34" sqref="I34"/>
    </sheetView>
  </sheetViews>
  <sheetFormatPr baseColWidth="10" defaultColWidth="11.44140625" defaultRowHeight="13.2" x14ac:dyDescent="0.25"/>
  <cols>
    <col min="1" max="1" width="11.44140625" style="88"/>
    <col min="2" max="2" width="27.6640625" style="88" customWidth="1"/>
    <col min="3" max="16384" width="11.44140625" style="88"/>
  </cols>
  <sheetData>
    <row r="3" spans="2:4" x14ac:dyDescent="0.25">
      <c r="B3" s="86"/>
      <c r="C3" s="87" t="s">
        <v>104</v>
      </c>
      <c r="D3" s="87" t="s">
        <v>1062</v>
      </c>
    </row>
    <row r="4" spans="2:4" ht="12.75" customHeight="1" x14ac:dyDescent="0.25">
      <c r="B4" s="89" t="s">
        <v>1367</v>
      </c>
      <c r="C4" s="90">
        <f>SUM(DatosViolenciaDoméstica!C48:C54)</f>
        <v>2534</v>
      </c>
      <c r="D4" s="90">
        <f>SUM(DatosViolenciaDoméstica!D48:D54)</f>
        <v>363</v>
      </c>
    </row>
    <row r="5" spans="2:4" x14ac:dyDescent="0.25">
      <c r="B5" s="89" t="s">
        <v>1322</v>
      </c>
      <c r="C5" s="90">
        <f>SUM(DatosViolenciaDoméstica!C55:C58)</f>
        <v>350</v>
      </c>
      <c r="D5" s="90">
        <f>SUM(DatosViolenciaDoméstica!D55:D58)</f>
        <v>59</v>
      </c>
    </row>
    <row r="6" spans="2:4" ht="12.75" customHeight="1" x14ac:dyDescent="0.25">
      <c r="B6" s="89" t="s">
        <v>1368</v>
      </c>
      <c r="C6" s="90">
        <f>DatosViolenciaDoméstica!C59</f>
        <v>17</v>
      </c>
      <c r="D6" s="90">
        <f>DatosViolenciaDoméstica!D59</f>
        <v>5</v>
      </c>
    </row>
    <row r="7" spans="2:4" ht="12.75" customHeight="1" x14ac:dyDescent="0.25">
      <c r="B7" s="89" t="s">
        <v>1369</v>
      </c>
      <c r="C7" s="90">
        <f>SUM(DatosViolenciaDoméstica!C60:C62)</f>
        <v>74</v>
      </c>
      <c r="D7" s="90">
        <f>SUM(DatosViolenciaDoméstica!D60:D62)</f>
        <v>2</v>
      </c>
    </row>
    <row r="8" spans="2:4" ht="12.75" customHeight="1" x14ac:dyDescent="0.25">
      <c r="B8" s="89" t="s">
        <v>1370</v>
      </c>
      <c r="C8" s="90">
        <f>DatosViolenciaDoméstica!C66</f>
        <v>8</v>
      </c>
      <c r="D8" s="90">
        <f>DatosViolenciaDoméstica!D66</f>
        <v>1</v>
      </c>
    </row>
    <row r="9" spans="2:4" ht="12.75" customHeight="1" x14ac:dyDescent="0.25">
      <c r="B9" s="89" t="s">
        <v>1371</v>
      </c>
      <c r="C9" s="90">
        <f>DatosViolenciaDoméstica!C63</f>
        <v>2</v>
      </c>
      <c r="D9" s="90">
        <f>DatosViolenciaDoméstica!D63</f>
        <v>0</v>
      </c>
    </row>
    <row r="10" spans="2:4" ht="12.75" customHeight="1" x14ac:dyDescent="0.25">
      <c r="B10" s="89" t="s">
        <v>1372</v>
      </c>
      <c r="C10" s="90">
        <f>SUM(DatosViolenciaDoméstica!C64:C65)</f>
        <v>499</v>
      </c>
      <c r="D10" s="90">
        <f>SUM(DatosViolenciaDoméstica!D64:D65)</f>
        <v>150</v>
      </c>
    </row>
    <row r="14" spans="2:4" ht="12.9" customHeight="1" thickTop="1" thickBot="1" x14ac:dyDescent="0.3">
      <c r="B14" s="210" t="s">
        <v>1373</v>
      </c>
      <c r="C14" s="210"/>
    </row>
    <row r="15" spans="2:4" ht="13.8" thickTop="1" x14ac:dyDescent="0.25">
      <c r="B15" s="91" t="s">
        <v>1374</v>
      </c>
      <c r="C15" s="92">
        <f>DatosViolenciaDoméstica!C33</f>
        <v>207</v>
      </c>
    </row>
    <row r="16" spans="2:4" ht="13.8" thickBot="1" x14ac:dyDescent="0.3">
      <c r="B16" s="93" t="s">
        <v>1375</v>
      </c>
      <c r="C16" s="94">
        <f>DatosViolenciaDoméstica!C34</f>
        <v>312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E12C1-21A0-4487-A135-DE2B84E60DF6}">
  <dimension ref="B3:C14"/>
  <sheetViews>
    <sheetView workbookViewId="0">
      <selection activeCell="C27" sqref="C27"/>
    </sheetView>
  </sheetViews>
  <sheetFormatPr baseColWidth="10" defaultColWidth="11.44140625" defaultRowHeight="13.2" x14ac:dyDescent="0.25"/>
  <cols>
    <col min="1" max="1" width="3" style="82" customWidth="1"/>
    <col min="2" max="2" width="20.88671875" style="82" customWidth="1"/>
    <col min="3" max="3" width="44" style="82" customWidth="1"/>
    <col min="4" max="4" width="6.33203125" style="82" customWidth="1"/>
    <col min="5" max="16384" width="11.44140625" style="82"/>
  </cols>
  <sheetData>
    <row r="3" spans="2:3" ht="12.9" customHeight="1" x14ac:dyDescent="0.25">
      <c r="B3" s="211" t="s">
        <v>1357</v>
      </c>
      <c r="C3" s="211"/>
    </row>
    <row r="4" spans="2:3" x14ac:dyDescent="0.25">
      <c r="B4" s="83" t="s">
        <v>1358</v>
      </c>
      <c r="C4" s="84">
        <f>DatosMenores!C69</f>
        <v>852</v>
      </c>
    </row>
    <row r="5" spans="2:3" x14ac:dyDescent="0.25">
      <c r="B5" s="83" t="s">
        <v>1359</v>
      </c>
      <c r="C5" s="85">
        <f>DatosMenores!C70</f>
        <v>13</v>
      </c>
    </row>
    <row r="6" spans="2:3" x14ac:dyDescent="0.25">
      <c r="B6" s="83" t="s">
        <v>1360</v>
      </c>
      <c r="C6" s="85">
        <f>DatosMenores!C71</f>
        <v>4227</v>
      </c>
    </row>
    <row r="7" spans="2:3" ht="26.4" x14ac:dyDescent="0.25">
      <c r="B7" s="83" t="s">
        <v>1361</v>
      </c>
      <c r="C7" s="85">
        <f>DatosMenores!C74</f>
        <v>0</v>
      </c>
    </row>
    <row r="8" spans="2:3" ht="26.4" x14ac:dyDescent="0.25">
      <c r="B8" s="83" t="s">
        <v>1021</v>
      </c>
      <c r="C8" s="85">
        <f>DatosMenores!C75</f>
        <v>122</v>
      </c>
    </row>
    <row r="9" spans="2:3" ht="26.4" x14ac:dyDescent="0.25">
      <c r="B9" s="83" t="s">
        <v>1362</v>
      </c>
      <c r="C9" s="85">
        <f>DatosMenores!C76</f>
        <v>0</v>
      </c>
    </row>
    <row r="10" spans="2:3" ht="26.4" x14ac:dyDescent="0.25">
      <c r="B10" s="83" t="s">
        <v>265</v>
      </c>
      <c r="C10" s="85">
        <f>DatosMenores!C78</f>
        <v>0</v>
      </c>
    </row>
    <row r="11" spans="2:3" x14ac:dyDescent="0.25">
      <c r="B11" s="83" t="s">
        <v>1363</v>
      </c>
      <c r="C11" s="85">
        <f>DatosMenores!C77</f>
        <v>0</v>
      </c>
    </row>
    <row r="12" spans="2:3" x14ac:dyDescent="0.25">
      <c r="B12" s="83" t="s">
        <v>1364</v>
      </c>
      <c r="C12" s="85">
        <f>DatosMenores!C79</f>
        <v>0</v>
      </c>
    </row>
    <row r="13" spans="2:3" ht="26.4" x14ac:dyDescent="0.25">
      <c r="B13" s="83" t="s">
        <v>1365</v>
      </c>
      <c r="C13" s="85">
        <f>DatosMenores!C72</f>
        <v>0</v>
      </c>
    </row>
    <row r="14" spans="2:3" ht="26.4" x14ac:dyDescent="0.25">
      <c r="B14" s="83" t="s">
        <v>1366</v>
      </c>
      <c r="C14" s="85">
        <f>DatosMenores!C73</f>
        <v>382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D8B6E-26F8-4558-8648-E74953FA4305}">
  <dimension ref="B2:M123"/>
  <sheetViews>
    <sheetView topLeftCell="A4" zoomScale="120" zoomScaleNormal="120" workbookViewId="0">
      <selection activeCell="G23" sqref="G23"/>
    </sheetView>
  </sheetViews>
  <sheetFormatPr baseColWidth="10" defaultColWidth="11.44140625" defaultRowHeight="13.2" x14ac:dyDescent="0.25"/>
  <cols>
    <col min="1" max="1" width="2" style="54" customWidth="1"/>
    <col min="2" max="4" width="13.88671875" style="54" customWidth="1"/>
    <col min="5" max="6" width="15" style="54" customWidth="1"/>
    <col min="7" max="13" width="13.88671875" style="54" customWidth="1"/>
    <col min="14" max="16384" width="11.44140625" style="54"/>
  </cols>
  <sheetData>
    <row r="2" spans="2:13" s="50" customFormat="1" ht="15.6" x14ac:dyDescent="0.3">
      <c r="B2" s="50" t="s">
        <v>1309</v>
      </c>
    </row>
    <row r="4" spans="2:13" ht="40.200000000000003" thickBot="1" x14ac:dyDescent="0.3">
      <c r="B4" s="51" t="s">
        <v>304</v>
      </c>
      <c r="C4" s="52" t="s">
        <v>1310</v>
      </c>
      <c r="D4" s="52" t="s">
        <v>1311</v>
      </c>
      <c r="E4" s="52" t="s">
        <v>1312</v>
      </c>
      <c r="F4" s="52" t="s">
        <v>1313</v>
      </c>
      <c r="G4" s="52" t="s">
        <v>1314</v>
      </c>
      <c r="H4" s="52" t="s">
        <v>1315</v>
      </c>
      <c r="I4" s="52" t="s">
        <v>1316</v>
      </c>
      <c r="J4" s="52" t="s">
        <v>1317</v>
      </c>
      <c r="K4" s="52" t="s">
        <v>315</v>
      </c>
      <c r="L4" s="52" t="s">
        <v>1318</v>
      </c>
      <c r="M4" s="53" t="s">
        <v>317</v>
      </c>
    </row>
    <row r="5" spans="2:13" s="60" customFormat="1" ht="22.5" customHeight="1" thickBot="1" x14ac:dyDescent="0.35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6" x14ac:dyDescent="0.3">
      <c r="B8" s="61" t="s">
        <v>1319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40.200000000000003" thickBot="1" x14ac:dyDescent="0.3">
      <c r="D10" s="63" t="s">
        <v>304</v>
      </c>
      <c r="E10" s="64" t="s">
        <v>1312</v>
      </c>
      <c r="F10" s="64" t="s">
        <v>1313</v>
      </c>
      <c r="G10" s="64" t="s">
        <v>1314</v>
      </c>
      <c r="H10" s="64" t="s">
        <v>1315</v>
      </c>
      <c r="I10" s="64" t="s">
        <v>1316</v>
      </c>
      <c r="J10" s="64" t="s">
        <v>1317</v>
      </c>
      <c r="K10" s="64" t="s">
        <v>1318</v>
      </c>
      <c r="L10" s="65" t="s">
        <v>317</v>
      </c>
      <c r="M10" s="66"/>
    </row>
    <row r="11" spans="2:13" ht="13.2" customHeight="1" x14ac:dyDescent="0.25">
      <c r="B11" s="212" t="s">
        <v>1320</v>
      </c>
      <c r="C11" s="212"/>
      <c r="D11" s="67">
        <f>DatosDelitos!C5+DatosDelitos!C13-DatosDelitos!C17</f>
        <v>70667</v>
      </c>
      <c r="E11" s="68">
        <f>DatosDelitos!H5+DatosDelitos!H13-DatosDelitos!H17</f>
        <v>3016</v>
      </c>
      <c r="F11" s="68">
        <f>DatosDelitos!I5+DatosDelitos!I13-DatosDelitos!I17</f>
        <v>3218</v>
      </c>
      <c r="G11" s="68">
        <f>DatosDelitos!J5+DatosDelitos!J13-DatosDelitos!J17</f>
        <v>89</v>
      </c>
      <c r="H11" s="69">
        <f>DatosDelitos!K5+DatosDelitos!K13-DatosDelitos!K17</f>
        <v>95</v>
      </c>
      <c r="I11" s="69">
        <f>DatosDelitos!L5+DatosDelitos!L13-DatosDelitos!L17</f>
        <v>40</v>
      </c>
      <c r="J11" s="69">
        <f>DatosDelitos!M5+DatosDelitos!M13-DatosDelitos!M17</f>
        <v>24</v>
      </c>
      <c r="K11" s="69">
        <f>DatosDelitos!O5+DatosDelitos!O13-DatosDelitos!O17</f>
        <v>421</v>
      </c>
      <c r="L11" s="70">
        <f>DatosDelitos!P5+DatosDelitos!P13-DatosDelitos!P17</f>
        <v>5270</v>
      </c>
    </row>
    <row r="12" spans="2:13" ht="13.2" customHeight="1" x14ac:dyDescent="0.25">
      <c r="B12" s="213" t="s">
        <v>329</v>
      </c>
      <c r="C12" s="213"/>
      <c r="D12" s="71">
        <f>DatosDelitos!C10</f>
        <v>2</v>
      </c>
      <c r="E12" s="72">
        <f>DatosDelitos!H10</f>
        <v>0</v>
      </c>
      <c r="F12" s="72">
        <f>DatosDelitos!I10</f>
        <v>0</v>
      </c>
      <c r="G12" s="72">
        <f>DatosDelitos!J10</f>
        <v>0</v>
      </c>
      <c r="H12" s="72">
        <f>DatosDelitos!K10</f>
        <v>1</v>
      </c>
      <c r="I12" s="72">
        <f>DatosDelitos!L10</f>
        <v>0</v>
      </c>
      <c r="J12" s="72">
        <f>DatosDelitos!M10</f>
        <v>0</v>
      </c>
      <c r="K12" s="72">
        <f>DatosDelitos!O10</f>
        <v>0</v>
      </c>
      <c r="L12" s="73">
        <f>DatosDelitos!P10</f>
        <v>1</v>
      </c>
    </row>
    <row r="13" spans="2:13" ht="13.2" customHeight="1" x14ac:dyDescent="0.25">
      <c r="B13" s="213" t="s">
        <v>347</v>
      </c>
      <c r="C13" s="213"/>
      <c r="D13" s="71">
        <f>DatosDelitos!C20</f>
        <v>22</v>
      </c>
      <c r="E13" s="72">
        <f>DatosDelitos!H20</f>
        <v>1</v>
      </c>
      <c r="F13" s="72">
        <f>DatosDelitos!I20</f>
        <v>0</v>
      </c>
      <c r="G13" s="72">
        <f>DatosDelitos!J20</f>
        <v>0</v>
      </c>
      <c r="H13" s="72">
        <f>DatosDelitos!K20</f>
        <v>0</v>
      </c>
      <c r="I13" s="72">
        <f>DatosDelitos!L20</f>
        <v>0</v>
      </c>
      <c r="J13" s="72">
        <f>DatosDelitos!M20</f>
        <v>0</v>
      </c>
      <c r="K13" s="72">
        <f>DatosDelitos!O20</f>
        <v>0</v>
      </c>
      <c r="L13" s="73">
        <f>DatosDelitos!P20</f>
        <v>0</v>
      </c>
    </row>
    <row r="14" spans="2:13" ht="13.2" customHeight="1" x14ac:dyDescent="0.25">
      <c r="B14" s="213" t="s">
        <v>352</v>
      </c>
      <c r="C14" s="213"/>
      <c r="D14" s="71">
        <f>DatosDelitos!C23</f>
        <v>0</v>
      </c>
      <c r="E14" s="72">
        <f>DatosDelitos!H23</f>
        <v>0</v>
      </c>
      <c r="F14" s="72">
        <f>DatosDelitos!I23</f>
        <v>0</v>
      </c>
      <c r="G14" s="72">
        <f>DatosDelitos!J23</f>
        <v>0</v>
      </c>
      <c r="H14" s="72">
        <f>DatosDelitos!K23</f>
        <v>0</v>
      </c>
      <c r="I14" s="72">
        <f>DatosDelitos!L23</f>
        <v>0</v>
      </c>
      <c r="J14" s="72">
        <f>DatosDelitos!M23</f>
        <v>0</v>
      </c>
      <c r="K14" s="72">
        <f>DatosDelitos!O23</f>
        <v>0</v>
      </c>
      <c r="L14" s="73">
        <f>DatosDelitos!P23</f>
        <v>0</v>
      </c>
    </row>
    <row r="15" spans="2:13" ht="13.2" customHeight="1" x14ac:dyDescent="0.25">
      <c r="B15" s="213" t="s">
        <v>1321</v>
      </c>
      <c r="C15" s="213"/>
      <c r="D15" s="71">
        <f>DatosDelitos!C17+DatosDelitos!C44</f>
        <v>13390</v>
      </c>
      <c r="E15" s="72">
        <f>DatosDelitos!H17+DatosDelitos!H44</f>
        <v>2127</v>
      </c>
      <c r="F15" s="72">
        <f>DatosDelitos!I16+DatosDelitos!I44</f>
        <v>208</v>
      </c>
      <c r="G15" s="72">
        <f>DatosDelitos!J17+DatosDelitos!J44</f>
        <v>24</v>
      </c>
      <c r="H15" s="72">
        <f>DatosDelitos!K17+DatosDelitos!K44</f>
        <v>27</v>
      </c>
      <c r="I15" s="72">
        <f>DatosDelitos!L17+DatosDelitos!L44</f>
        <v>10</v>
      </c>
      <c r="J15" s="72">
        <f>DatosDelitos!M17+DatosDelitos!M44</f>
        <v>13</v>
      </c>
      <c r="K15" s="72">
        <f>DatosDelitos!O17+DatosDelitos!O44</f>
        <v>109</v>
      </c>
      <c r="L15" s="73">
        <f>DatosDelitos!P17+DatosDelitos!P44</f>
        <v>2566</v>
      </c>
    </row>
    <row r="16" spans="2:13" ht="13.2" customHeight="1" x14ac:dyDescent="0.25">
      <c r="B16" s="213" t="s">
        <v>1322</v>
      </c>
      <c r="C16" s="213"/>
      <c r="D16" s="71">
        <f>DatosDelitos!C30</f>
        <v>4489</v>
      </c>
      <c r="E16" s="72">
        <f>DatosDelitos!H30</f>
        <v>1081</v>
      </c>
      <c r="F16" s="72">
        <f>DatosDelitos!I30</f>
        <v>695</v>
      </c>
      <c r="G16" s="72">
        <f>DatosDelitos!J30</f>
        <v>46</v>
      </c>
      <c r="H16" s="72">
        <f>DatosDelitos!K30</f>
        <v>10</v>
      </c>
      <c r="I16" s="72">
        <f>DatosDelitos!L30</f>
        <v>8</v>
      </c>
      <c r="J16" s="72">
        <f>DatosDelitos!M30</f>
        <v>1</v>
      </c>
      <c r="K16" s="72">
        <f>DatosDelitos!O30</f>
        <v>204</v>
      </c>
      <c r="L16" s="73">
        <f>DatosDelitos!P30</f>
        <v>920</v>
      </c>
    </row>
    <row r="17" spans="2:12" ht="13.2" customHeight="1" x14ac:dyDescent="0.25">
      <c r="B17" s="214" t="s">
        <v>1323</v>
      </c>
      <c r="C17" s="214"/>
      <c r="D17" s="71">
        <f>DatosDelitos!C42-DatosDelitos!C44</f>
        <v>51</v>
      </c>
      <c r="E17" s="72">
        <f>DatosDelitos!H42-DatosDelitos!H44</f>
        <v>4</v>
      </c>
      <c r="F17" s="72">
        <f>DatosDelitos!I42-DatosDelitos!I44</f>
        <v>10</v>
      </c>
      <c r="G17" s="72">
        <f>DatosDelitos!J42-DatosDelitos!J44</f>
        <v>1</v>
      </c>
      <c r="H17" s="72">
        <f>DatosDelitos!K42-DatosDelitos!K44</f>
        <v>1</v>
      </c>
      <c r="I17" s="72">
        <f>DatosDelitos!L42-DatosDelitos!L44</f>
        <v>0</v>
      </c>
      <c r="J17" s="72">
        <f>DatosDelitos!M42-DatosDelitos!M44</f>
        <v>6</v>
      </c>
      <c r="K17" s="72">
        <f>DatosDelitos!O42-DatosDelitos!O44</f>
        <v>0</v>
      </c>
      <c r="L17" s="73">
        <f>DatosDelitos!P42-DatosDelitos!P44</f>
        <v>9</v>
      </c>
    </row>
    <row r="18" spans="2:12" ht="13.2" customHeight="1" x14ac:dyDescent="0.25">
      <c r="B18" s="213" t="s">
        <v>1324</v>
      </c>
      <c r="C18" s="213"/>
      <c r="D18" s="71">
        <f>DatosDelitos!C50</f>
        <v>3664</v>
      </c>
      <c r="E18" s="72">
        <f>DatosDelitos!H50</f>
        <v>413</v>
      </c>
      <c r="F18" s="72">
        <f>DatosDelitos!I50</f>
        <v>621</v>
      </c>
      <c r="G18" s="72">
        <f>DatosDelitos!J50</f>
        <v>403</v>
      </c>
      <c r="H18" s="72">
        <f>DatosDelitos!K50</f>
        <v>234</v>
      </c>
      <c r="I18" s="72">
        <f>DatosDelitos!L50</f>
        <v>1</v>
      </c>
      <c r="J18" s="72">
        <f>DatosDelitos!M50</f>
        <v>1</v>
      </c>
      <c r="K18" s="72">
        <f>DatosDelitos!O50</f>
        <v>182</v>
      </c>
      <c r="L18" s="73">
        <f>DatosDelitos!P50</f>
        <v>457</v>
      </c>
    </row>
    <row r="19" spans="2:12" ht="13.2" customHeight="1" x14ac:dyDescent="0.25">
      <c r="B19" s="213" t="s">
        <v>1325</v>
      </c>
      <c r="C19" s="213"/>
      <c r="D19" s="71">
        <f>DatosDelitos!C72</f>
        <v>29</v>
      </c>
      <c r="E19" s="72">
        <f>DatosDelitos!H72</f>
        <v>6</v>
      </c>
      <c r="F19" s="72">
        <f>DatosDelitos!I72</f>
        <v>6</v>
      </c>
      <c r="G19" s="72">
        <f>DatosDelitos!J72</f>
        <v>0</v>
      </c>
      <c r="H19" s="72">
        <f>DatosDelitos!K72</f>
        <v>0</v>
      </c>
      <c r="I19" s="72">
        <f>DatosDelitos!L72</f>
        <v>0</v>
      </c>
      <c r="J19" s="72">
        <f>DatosDelitos!M72</f>
        <v>0</v>
      </c>
      <c r="K19" s="72">
        <f>DatosDelitos!O72</f>
        <v>1</v>
      </c>
      <c r="L19" s="73">
        <f>DatosDelitos!P72</f>
        <v>1</v>
      </c>
    </row>
    <row r="20" spans="2:12" ht="27" customHeight="1" x14ac:dyDescent="0.25">
      <c r="B20" s="213" t="s">
        <v>1326</v>
      </c>
      <c r="C20" s="213"/>
      <c r="D20" s="71">
        <f>DatosDelitos!C74</f>
        <v>699</v>
      </c>
      <c r="E20" s="72">
        <f>DatosDelitos!H74</f>
        <v>74</v>
      </c>
      <c r="F20" s="72">
        <f>DatosDelitos!I74</f>
        <v>64</v>
      </c>
      <c r="G20" s="72">
        <f>DatosDelitos!J74</f>
        <v>6</v>
      </c>
      <c r="H20" s="72">
        <f>DatosDelitos!K74</f>
        <v>2</v>
      </c>
      <c r="I20" s="72">
        <f>DatosDelitos!L74</f>
        <v>36</v>
      </c>
      <c r="J20" s="72">
        <f>DatosDelitos!M74</f>
        <v>24</v>
      </c>
      <c r="K20" s="72">
        <f>DatosDelitos!O74</f>
        <v>12</v>
      </c>
      <c r="L20" s="73">
        <f>DatosDelitos!P74</f>
        <v>90</v>
      </c>
    </row>
    <row r="21" spans="2:12" ht="13.2" customHeight="1" x14ac:dyDescent="0.25">
      <c r="B21" s="214" t="s">
        <v>1327</v>
      </c>
      <c r="C21" s="214"/>
      <c r="D21" s="71">
        <f>DatosDelitos!C82</f>
        <v>176</v>
      </c>
      <c r="E21" s="72">
        <f>DatosDelitos!H82</f>
        <v>19</v>
      </c>
      <c r="F21" s="72">
        <f>DatosDelitos!I82</f>
        <v>7</v>
      </c>
      <c r="G21" s="72">
        <f>DatosDelitos!J82</f>
        <v>0</v>
      </c>
      <c r="H21" s="72">
        <f>DatosDelitos!K82</f>
        <v>0</v>
      </c>
      <c r="I21" s="72">
        <f>DatosDelitos!L82</f>
        <v>0</v>
      </c>
      <c r="J21" s="72">
        <f>DatosDelitos!M82</f>
        <v>0</v>
      </c>
      <c r="K21" s="72">
        <f>DatosDelitos!O82</f>
        <v>1</v>
      </c>
      <c r="L21" s="73">
        <f>DatosDelitos!P82</f>
        <v>35</v>
      </c>
    </row>
    <row r="22" spans="2:12" ht="13.2" customHeight="1" x14ac:dyDescent="0.25">
      <c r="B22" s="213" t="s">
        <v>1328</v>
      </c>
      <c r="C22" s="213"/>
      <c r="D22" s="71">
        <f>DatosDelitos!C85</f>
        <v>1023</v>
      </c>
      <c r="E22" s="72">
        <f>DatosDelitos!H85</f>
        <v>288</v>
      </c>
      <c r="F22" s="72">
        <f>DatosDelitos!I85</f>
        <v>287</v>
      </c>
      <c r="G22" s="72">
        <f>DatosDelitos!J85</f>
        <v>1</v>
      </c>
      <c r="H22" s="72">
        <f>DatosDelitos!K85</f>
        <v>0</v>
      </c>
      <c r="I22" s="72">
        <f>DatosDelitos!L85</f>
        <v>0</v>
      </c>
      <c r="J22" s="72">
        <f>DatosDelitos!M85</f>
        <v>1</v>
      </c>
      <c r="K22" s="72">
        <f>DatosDelitos!O85</f>
        <v>6</v>
      </c>
      <c r="L22" s="73">
        <f>DatosDelitos!P85</f>
        <v>286</v>
      </c>
    </row>
    <row r="23" spans="2:12" ht="13.2" customHeight="1" x14ac:dyDescent="0.25">
      <c r="B23" s="213" t="s">
        <v>975</v>
      </c>
      <c r="C23" s="213"/>
      <c r="D23" s="71">
        <f>DatosDelitos!C97</f>
        <v>38135</v>
      </c>
      <c r="E23" s="72">
        <f>DatosDelitos!H97</f>
        <v>6518</v>
      </c>
      <c r="F23" s="72">
        <f>DatosDelitos!I97</f>
        <v>8970</v>
      </c>
      <c r="G23" s="72">
        <f>DatosDelitos!J97</f>
        <v>17</v>
      </c>
      <c r="H23" s="72">
        <f>DatosDelitos!K97</f>
        <v>16</v>
      </c>
      <c r="I23" s="72">
        <f>DatosDelitos!L97</f>
        <v>15</v>
      </c>
      <c r="J23" s="72">
        <f>DatosDelitos!M97</f>
        <v>5</v>
      </c>
      <c r="K23" s="72">
        <f>DatosDelitos!O97</f>
        <v>1252</v>
      </c>
      <c r="L23" s="73">
        <f>DatosDelitos!P97</f>
        <v>9421</v>
      </c>
    </row>
    <row r="24" spans="2:12" ht="27" customHeight="1" x14ac:dyDescent="0.25">
      <c r="B24" s="213" t="s">
        <v>1329</v>
      </c>
      <c r="C24" s="213"/>
      <c r="D24" s="71">
        <f>DatosDelitos!C131</f>
        <v>49</v>
      </c>
      <c r="E24" s="72">
        <f>DatosDelitos!H131</f>
        <v>21</v>
      </c>
      <c r="F24" s="72">
        <f>DatosDelitos!I131</f>
        <v>34</v>
      </c>
      <c r="G24" s="72">
        <f>DatosDelitos!J131</f>
        <v>0</v>
      </c>
      <c r="H24" s="72">
        <f>DatosDelitos!K131</f>
        <v>0</v>
      </c>
      <c r="I24" s="72">
        <f>DatosDelitos!L131</f>
        <v>0</v>
      </c>
      <c r="J24" s="72">
        <f>DatosDelitos!M131</f>
        <v>0</v>
      </c>
      <c r="K24" s="72">
        <f>DatosDelitos!O131</f>
        <v>0</v>
      </c>
      <c r="L24" s="73">
        <f>DatosDelitos!P131</f>
        <v>50</v>
      </c>
    </row>
    <row r="25" spans="2:12" ht="13.2" customHeight="1" x14ac:dyDescent="0.25">
      <c r="B25" s="213" t="s">
        <v>1330</v>
      </c>
      <c r="C25" s="213"/>
      <c r="D25" s="71">
        <f>DatosDelitos!C137</f>
        <v>66</v>
      </c>
      <c r="E25" s="72">
        <f>DatosDelitos!H137</f>
        <v>6</v>
      </c>
      <c r="F25" s="72">
        <f>DatosDelitos!I137</f>
        <v>12</v>
      </c>
      <c r="G25" s="72">
        <f>DatosDelitos!J137</f>
        <v>0</v>
      </c>
      <c r="H25" s="72">
        <f>DatosDelitos!K137</f>
        <v>0</v>
      </c>
      <c r="I25" s="72">
        <f>DatosDelitos!L137</f>
        <v>0</v>
      </c>
      <c r="J25" s="72">
        <f>DatosDelitos!M137</f>
        <v>0</v>
      </c>
      <c r="K25" s="72">
        <f>DatosDelitos!O137</f>
        <v>0</v>
      </c>
      <c r="L25" s="73">
        <f>DatosDelitos!P137</f>
        <v>15</v>
      </c>
    </row>
    <row r="26" spans="2:12" ht="13.2" customHeight="1" x14ac:dyDescent="0.25">
      <c r="B26" s="214" t="s">
        <v>1331</v>
      </c>
      <c r="C26" s="214"/>
      <c r="D26" s="71">
        <f>DatosDelitos!C144</f>
        <v>79</v>
      </c>
      <c r="E26" s="72">
        <f>DatosDelitos!H144</f>
        <v>17</v>
      </c>
      <c r="F26" s="72">
        <f>DatosDelitos!I144</f>
        <v>5</v>
      </c>
      <c r="G26" s="72">
        <f>DatosDelitos!J144</f>
        <v>0</v>
      </c>
      <c r="H26" s="72">
        <f>DatosDelitos!K144</f>
        <v>0</v>
      </c>
      <c r="I26" s="72">
        <f>DatosDelitos!L144</f>
        <v>0</v>
      </c>
      <c r="J26" s="72">
        <f>DatosDelitos!M144</f>
        <v>0</v>
      </c>
      <c r="K26" s="72">
        <f>DatosDelitos!O144</f>
        <v>0</v>
      </c>
      <c r="L26" s="73">
        <f>DatosDelitos!P144</f>
        <v>11</v>
      </c>
    </row>
    <row r="27" spans="2:12" ht="38.25" customHeight="1" x14ac:dyDescent="0.25">
      <c r="B27" s="213" t="s">
        <v>1332</v>
      </c>
      <c r="C27" s="213"/>
      <c r="D27" s="71">
        <f>DatosDelitos!C147</f>
        <v>150</v>
      </c>
      <c r="E27" s="72">
        <f>DatosDelitos!H147</f>
        <v>23</v>
      </c>
      <c r="F27" s="72">
        <f>DatosDelitos!I147</f>
        <v>40</v>
      </c>
      <c r="G27" s="72">
        <f>DatosDelitos!J147</f>
        <v>2</v>
      </c>
      <c r="H27" s="72">
        <f>DatosDelitos!K147</f>
        <v>0</v>
      </c>
      <c r="I27" s="72">
        <f>DatosDelitos!L147</f>
        <v>0</v>
      </c>
      <c r="J27" s="72">
        <f>DatosDelitos!M147</f>
        <v>31</v>
      </c>
      <c r="K27" s="72">
        <f>DatosDelitos!O147</f>
        <v>2</v>
      </c>
      <c r="L27" s="73">
        <f>DatosDelitos!P147</f>
        <v>31</v>
      </c>
    </row>
    <row r="28" spans="2:12" ht="13.2" customHeight="1" x14ac:dyDescent="0.25">
      <c r="B28" s="213" t="s">
        <v>1333</v>
      </c>
      <c r="C28" s="213"/>
      <c r="D28" s="71">
        <f>DatosDelitos!C156+SUM(DatosDelitos!C167:C172)</f>
        <v>215</v>
      </c>
      <c r="E28" s="72">
        <f>DatosDelitos!H156+SUM(DatosDelitos!H167:H172)</f>
        <v>22</v>
      </c>
      <c r="F28" s="72">
        <f>DatosDelitos!I156+SUM(DatosDelitos!I167:I172)</f>
        <v>14</v>
      </c>
      <c r="G28" s="72">
        <f>DatosDelitos!J156+SUM(DatosDelitos!J167:J172)</f>
        <v>3</v>
      </c>
      <c r="H28" s="72">
        <f>DatosDelitos!K156+SUM(DatosDelitos!K167:K172)</f>
        <v>3</v>
      </c>
      <c r="I28" s="72">
        <f>DatosDelitos!L156+SUM(DatosDelitos!L167:L172)</f>
        <v>0</v>
      </c>
      <c r="J28" s="72">
        <f>DatosDelitos!M156+SUM(DatosDelitos!M167:M172)</f>
        <v>0</v>
      </c>
      <c r="K28" s="72">
        <f>DatosDelitos!O156+SUM(DatosDelitos!O167:O172)</f>
        <v>7</v>
      </c>
      <c r="L28" s="72">
        <f>DatosDelitos!P156+SUM(DatosDelitos!P167:Q172)</f>
        <v>29</v>
      </c>
    </row>
    <row r="29" spans="2:12" ht="13.2" customHeight="1" x14ac:dyDescent="0.25">
      <c r="B29" s="213" t="s">
        <v>1334</v>
      </c>
      <c r="C29" s="213"/>
      <c r="D29" s="71">
        <f>SUM(DatosDelitos!C173:C177)</f>
        <v>3973</v>
      </c>
      <c r="E29" s="72">
        <f>SUM(DatosDelitos!H173:H177)</f>
        <v>1048</v>
      </c>
      <c r="F29" s="72">
        <f>SUM(DatosDelitos!I173:I177)</f>
        <v>1323</v>
      </c>
      <c r="G29" s="72">
        <f>SUM(DatosDelitos!J173:J177)</f>
        <v>11</v>
      </c>
      <c r="H29" s="72">
        <f>SUM(DatosDelitos!K173:K177)</f>
        <v>1</v>
      </c>
      <c r="I29" s="72">
        <f>SUM(DatosDelitos!L173:L177)</f>
        <v>0</v>
      </c>
      <c r="J29" s="72">
        <f>SUM(DatosDelitos!M173:M177)</f>
        <v>0</v>
      </c>
      <c r="K29" s="72">
        <f>SUM(DatosDelitos!O173:O177)</f>
        <v>228</v>
      </c>
      <c r="L29" s="72">
        <f>SUM(DatosDelitos!P173:P177)</f>
        <v>1667</v>
      </c>
    </row>
    <row r="30" spans="2:12" ht="13.2" customHeight="1" x14ac:dyDescent="0.25">
      <c r="B30" s="213" t="s">
        <v>1335</v>
      </c>
      <c r="C30" s="213"/>
      <c r="D30" s="71">
        <f>DatosDelitos!C178</f>
        <v>5990</v>
      </c>
      <c r="E30" s="72">
        <f>DatosDelitos!H178</f>
        <v>2853</v>
      </c>
      <c r="F30" s="72">
        <f>DatosDelitos!I178</f>
        <v>3193</v>
      </c>
      <c r="G30" s="72">
        <f>DatosDelitos!J178</f>
        <v>2</v>
      </c>
      <c r="H30" s="72">
        <f>DatosDelitos!K178</f>
        <v>0</v>
      </c>
      <c r="I30" s="72">
        <f>DatosDelitos!L178</f>
        <v>0</v>
      </c>
      <c r="J30" s="72">
        <f>DatosDelitos!M178</f>
        <v>0</v>
      </c>
      <c r="K30" s="72">
        <f>DatosDelitos!O178</f>
        <v>5</v>
      </c>
      <c r="L30" s="72">
        <f>DatosDelitos!P178</f>
        <v>10556</v>
      </c>
    </row>
    <row r="31" spans="2:12" ht="13.2" customHeight="1" x14ac:dyDescent="0.25">
      <c r="B31" s="213" t="s">
        <v>1336</v>
      </c>
      <c r="C31" s="213"/>
      <c r="D31" s="71">
        <f>DatosDelitos!C186</f>
        <v>2275</v>
      </c>
      <c r="E31" s="72">
        <f>DatosDelitos!H186</f>
        <v>838</v>
      </c>
      <c r="F31" s="72">
        <f>DatosDelitos!I186</f>
        <v>970</v>
      </c>
      <c r="G31" s="72">
        <f>DatosDelitos!J186</f>
        <v>1</v>
      </c>
      <c r="H31" s="72">
        <f>DatosDelitos!K186</f>
        <v>0</v>
      </c>
      <c r="I31" s="72">
        <f>DatosDelitos!L186</f>
        <v>1</v>
      </c>
      <c r="J31" s="72">
        <f>DatosDelitos!M186</f>
        <v>0</v>
      </c>
      <c r="K31" s="72">
        <f>DatosDelitos!O186</f>
        <v>17</v>
      </c>
      <c r="L31" s="72">
        <f>DatosDelitos!P186</f>
        <v>410</v>
      </c>
    </row>
    <row r="32" spans="2:12" ht="13.2" customHeight="1" x14ac:dyDescent="0.25">
      <c r="B32" s="213" t="s">
        <v>1337</v>
      </c>
      <c r="C32" s="213"/>
      <c r="D32" s="71">
        <f>DatosDelitos!C201</f>
        <v>238</v>
      </c>
      <c r="E32" s="72">
        <f>DatosDelitos!H201</f>
        <v>19</v>
      </c>
      <c r="F32" s="72">
        <f>DatosDelitos!I201</f>
        <v>6</v>
      </c>
      <c r="G32" s="72">
        <f>DatosDelitos!J201</f>
        <v>1</v>
      </c>
      <c r="H32" s="72">
        <f>DatosDelitos!K201</f>
        <v>1</v>
      </c>
      <c r="I32" s="72">
        <f>DatosDelitos!L201</f>
        <v>1</v>
      </c>
      <c r="J32" s="72">
        <f>DatosDelitos!M201</f>
        <v>0</v>
      </c>
      <c r="K32" s="72">
        <f>DatosDelitos!O201</f>
        <v>3</v>
      </c>
      <c r="L32" s="72">
        <f>DatosDelitos!P201</f>
        <v>7</v>
      </c>
    </row>
    <row r="33" spans="2:13" ht="13.2" customHeight="1" x14ac:dyDescent="0.25">
      <c r="B33" s="213" t="s">
        <v>1338</v>
      </c>
      <c r="C33" s="213"/>
      <c r="D33" s="71">
        <f>DatosDelitos!C223</f>
        <v>3756</v>
      </c>
      <c r="E33" s="72">
        <f>DatosDelitos!H223</f>
        <v>1246</v>
      </c>
      <c r="F33" s="72">
        <f>DatosDelitos!I223</f>
        <v>1208</v>
      </c>
      <c r="G33" s="72">
        <f>DatosDelitos!J223</f>
        <v>4</v>
      </c>
      <c r="H33" s="72">
        <f>DatosDelitos!K223</f>
        <v>0</v>
      </c>
      <c r="I33" s="72">
        <f>DatosDelitos!L223</f>
        <v>1</v>
      </c>
      <c r="J33" s="72">
        <f>DatosDelitos!M223</f>
        <v>3</v>
      </c>
      <c r="K33" s="72">
        <f>DatosDelitos!O223</f>
        <v>195</v>
      </c>
      <c r="L33" s="72">
        <f>DatosDelitos!P223</f>
        <v>2503</v>
      </c>
    </row>
    <row r="34" spans="2:13" ht="13.2" customHeight="1" x14ac:dyDescent="0.25">
      <c r="B34" s="213" t="s">
        <v>1339</v>
      </c>
      <c r="C34" s="213"/>
      <c r="D34" s="71">
        <f>DatosDelitos!C244</f>
        <v>98</v>
      </c>
      <c r="E34" s="72">
        <f>DatosDelitos!H244</f>
        <v>29</v>
      </c>
      <c r="F34" s="72">
        <f>DatosDelitos!I244</f>
        <v>6</v>
      </c>
      <c r="G34" s="72">
        <f>DatosDelitos!J244</f>
        <v>0</v>
      </c>
      <c r="H34" s="72">
        <f>DatosDelitos!K244</f>
        <v>0</v>
      </c>
      <c r="I34" s="72">
        <f>DatosDelitos!L244</f>
        <v>0</v>
      </c>
      <c r="J34" s="72">
        <f>DatosDelitos!M244</f>
        <v>1</v>
      </c>
      <c r="K34" s="72">
        <f>DatosDelitos!O244</f>
        <v>0</v>
      </c>
      <c r="L34" s="72">
        <f>DatosDelitos!P244</f>
        <v>23</v>
      </c>
    </row>
    <row r="35" spans="2:13" ht="13.2" customHeight="1" x14ac:dyDescent="0.25">
      <c r="B35" s="213" t="s">
        <v>1340</v>
      </c>
      <c r="C35" s="213"/>
      <c r="D35" s="71">
        <f>DatosDelitos!C271</f>
        <v>2437</v>
      </c>
      <c r="E35" s="72">
        <f>DatosDelitos!H271</f>
        <v>1067</v>
      </c>
      <c r="F35" s="72">
        <f>DatosDelitos!I271</f>
        <v>1036</v>
      </c>
      <c r="G35" s="72">
        <f>DatosDelitos!J271</f>
        <v>2</v>
      </c>
      <c r="H35" s="72">
        <f>DatosDelitos!K271</f>
        <v>5</v>
      </c>
      <c r="I35" s="72">
        <f>DatosDelitos!L271</f>
        <v>1</v>
      </c>
      <c r="J35" s="72">
        <f>DatosDelitos!M271</f>
        <v>0</v>
      </c>
      <c r="K35" s="72">
        <f>DatosDelitos!O271</f>
        <v>116</v>
      </c>
      <c r="L35" s="72">
        <f>DatosDelitos!P271</f>
        <v>985</v>
      </c>
    </row>
    <row r="36" spans="2:13" ht="38.25" customHeight="1" x14ac:dyDescent="0.25">
      <c r="B36" s="213" t="s">
        <v>1341</v>
      </c>
      <c r="C36" s="213"/>
      <c r="D36" s="71">
        <f>DatosDelitos!C301</f>
        <v>1</v>
      </c>
      <c r="E36" s="72">
        <f>DatosDelitos!H301</f>
        <v>0</v>
      </c>
      <c r="F36" s="72">
        <f>DatosDelitos!I301</f>
        <v>0</v>
      </c>
      <c r="G36" s="72">
        <f>DatosDelitos!J301</f>
        <v>0</v>
      </c>
      <c r="H36" s="72">
        <f>DatosDelitos!K301</f>
        <v>0</v>
      </c>
      <c r="I36" s="72">
        <f>DatosDelitos!L301</f>
        <v>0</v>
      </c>
      <c r="J36" s="72">
        <f>DatosDelitos!M301</f>
        <v>0</v>
      </c>
      <c r="K36" s="72">
        <f>DatosDelitos!O301</f>
        <v>0</v>
      </c>
      <c r="L36" s="72">
        <f>DatosDelitos!P301</f>
        <v>0</v>
      </c>
    </row>
    <row r="37" spans="2:13" ht="13.2" customHeight="1" x14ac:dyDescent="0.25">
      <c r="B37" s="213" t="s">
        <v>1342</v>
      </c>
      <c r="C37" s="213"/>
      <c r="D37" s="71">
        <f>DatosDelitos!C305</f>
        <v>0</v>
      </c>
      <c r="E37" s="72">
        <f>DatosDelitos!H305</f>
        <v>0</v>
      </c>
      <c r="F37" s="72">
        <f>DatosDelitos!I305</f>
        <v>0</v>
      </c>
      <c r="G37" s="72">
        <f>DatosDelitos!J305</f>
        <v>0</v>
      </c>
      <c r="H37" s="72">
        <f>DatosDelitos!K305</f>
        <v>0</v>
      </c>
      <c r="I37" s="72">
        <f>DatosDelitos!L305</f>
        <v>0</v>
      </c>
      <c r="J37" s="72">
        <f>DatosDelitos!M305</f>
        <v>0</v>
      </c>
      <c r="K37" s="72">
        <f>DatosDelitos!O305</f>
        <v>0</v>
      </c>
      <c r="L37" s="72">
        <f>DatosDelitos!P305</f>
        <v>0</v>
      </c>
    </row>
    <row r="38" spans="2:13" ht="13.2" customHeight="1" x14ac:dyDescent="0.25">
      <c r="B38" s="213" t="s">
        <v>1343</v>
      </c>
      <c r="C38" s="213"/>
      <c r="D38" s="71">
        <f>DatosDelitos!C312+DatosDelitos!C318+DatosDelitos!C320</f>
        <v>599</v>
      </c>
      <c r="E38" s="72">
        <f>DatosDelitos!H312+DatosDelitos!H318+DatosDelitos!H320</f>
        <v>3</v>
      </c>
      <c r="F38" s="72">
        <f>DatosDelitos!I312+DatosDelitos!I318+DatosDelitos!I320</f>
        <v>32</v>
      </c>
      <c r="G38" s="72">
        <f>DatosDelitos!J312+DatosDelitos!J318+DatosDelitos!J320</f>
        <v>0</v>
      </c>
      <c r="H38" s="72">
        <f>DatosDelitos!K312+DatosDelitos!K318+DatosDelitos!K320</f>
        <v>0</v>
      </c>
      <c r="I38" s="72">
        <f>DatosDelitos!L312+DatosDelitos!L318+DatosDelitos!L320</f>
        <v>0</v>
      </c>
      <c r="J38" s="72">
        <f>DatosDelitos!M312+DatosDelitos!M318+DatosDelitos!M320</f>
        <v>0</v>
      </c>
      <c r="K38" s="72">
        <f>DatosDelitos!O312+DatosDelitos!O318+DatosDelitos!O320</f>
        <v>3</v>
      </c>
      <c r="L38" s="72">
        <f>DatosDelitos!P312+DatosDelitos!P318+DatosDelitos!P320</f>
        <v>32</v>
      </c>
    </row>
    <row r="39" spans="2:13" ht="13.2" customHeight="1" x14ac:dyDescent="0.25">
      <c r="B39" s="213" t="s">
        <v>1344</v>
      </c>
      <c r="C39" s="213"/>
      <c r="D39" s="71">
        <f>DatosDelitos!C323</f>
        <v>26325</v>
      </c>
      <c r="E39" s="72">
        <f>DatosDelitos!H323</f>
        <v>54</v>
      </c>
      <c r="F39" s="72">
        <f>DatosDelitos!I323</f>
        <v>1</v>
      </c>
      <c r="G39" s="72">
        <f>DatosDelitos!J323</f>
        <v>0</v>
      </c>
      <c r="H39" s="72">
        <f>DatosDelitos!K323</f>
        <v>0</v>
      </c>
      <c r="I39" s="72">
        <f>DatosDelitos!L323</f>
        <v>0</v>
      </c>
      <c r="J39" s="72">
        <f>DatosDelitos!M323</f>
        <v>0</v>
      </c>
      <c r="K39" s="72">
        <f>DatosDelitos!O323</f>
        <v>2</v>
      </c>
      <c r="L39" s="72">
        <f>DatosDelitos!P323</f>
        <v>1</v>
      </c>
    </row>
    <row r="40" spans="2:13" ht="13.2" customHeight="1" x14ac:dyDescent="0.25">
      <c r="B40" s="213" t="s">
        <v>1345</v>
      </c>
      <c r="C40" s="213"/>
      <c r="D40" s="71">
        <f>DatosDelitos!C325</f>
        <v>18</v>
      </c>
      <c r="E40" s="71">
        <f>DatosDelitos!H325</f>
        <v>0</v>
      </c>
      <c r="F40" s="71">
        <f>DatosDelitos!I325</f>
        <v>1</v>
      </c>
      <c r="G40" s="71">
        <f>DatosDelitos!J325</f>
        <v>0</v>
      </c>
      <c r="H40" s="71">
        <f>DatosDelitos!K325</f>
        <v>0</v>
      </c>
      <c r="I40" s="71">
        <f>DatosDelitos!L325</f>
        <v>0</v>
      </c>
      <c r="J40" s="71">
        <f>DatosDelitos!M325</f>
        <v>0</v>
      </c>
      <c r="K40" s="71">
        <f>DatosDelitos!O325</f>
        <v>1</v>
      </c>
      <c r="L40" s="71">
        <f>DatosDelitos!P325</f>
        <v>3</v>
      </c>
    </row>
    <row r="41" spans="2:13" ht="13.2" customHeight="1" x14ac:dyDescent="0.25">
      <c r="B41" s="213" t="s">
        <v>952</v>
      </c>
      <c r="C41" s="213"/>
      <c r="D41" s="71">
        <f>DatosDelitos!C337</f>
        <v>0</v>
      </c>
      <c r="E41" s="71">
        <f>DatosDelitos!H337</f>
        <v>0</v>
      </c>
      <c r="F41" s="71">
        <f>DatosDelitos!I337</f>
        <v>0</v>
      </c>
      <c r="G41" s="71">
        <f>DatosDelitos!J337</f>
        <v>0</v>
      </c>
      <c r="H41" s="71">
        <f>DatosDelitos!K337</f>
        <v>0</v>
      </c>
      <c r="I41" s="71">
        <f>DatosDelitos!L337</f>
        <v>0</v>
      </c>
      <c r="J41" s="71">
        <f>DatosDelitos!M337</f>
        <v>0</v>
      </c>
      <c r="K41" s="71">
        <f>DatosDelitos!O337</f>
        <v>0</v>
      </c>
      <c r="L41" s="71">
        <f>DatosDelitos!P337</f>
        <v>0</v>
      </c>
    </row>
    <row r="42" spans="2:13" ht="13.2" customHeight="1" x14ac:dyDescent="0.25">
      <c r="B42" s="213" t="s">
        <v>1346</v>
      </c>
      <c r="C42" s="213"/>
      <c r="D42" s="71">
        <f>DatosDelitos!C339</f>
        <v>0</v>
      </c>
      <c r="E42" s="71">
        <f>DatosDelitos!H339</f>
        <v>0</v>
      </c>
      <c r="F42" s="71">
        <f>DatosDelitos!I339</f>
        <v>0</v>
      </c>
      <c r="G42" s="71">
        <f>DatosDelitos!J339</f>
        <v>0</v>
      </c>
      <c r="H42" s="71">
        <f>DatosDelitos!K339</f>
        <v>0</v>
      </c>
      <c r="I42" s="71">
        <f>DatosDelitos!L339</f>
        <v>0</v>
      </c>
      <c r="J42" s="71">
        <f>DatosDelitos!M339</f>
        <v>0</v>
      </c>
      <c r="K42" s="71">
        <f>DatosDelitos!O339</f>
        <v>0</v>
      </c>
      <c r="L42" s="71">
        <f>DatosDelitos!P339</f>
        <v>0</v>
      </c>
    </row>
    <row r="43" spans="2:13" ht="13.95" customHeight="1" thickBot="1" x14ac:dyDescent="0.3">
      <c r="B43" s="216" t="s">
        <v>956</v>
      </c>
      <c r="C43" s="216"/>
      <c r="D43" s="74">
        <f>SUM(D11:D42)</f>
        <v>178616</v>
      </c>
      <c r="E43" s="74">
        <f t="shared" ref="E43:L43" si="0">SUM(E11:E42)</f>
        <v>20793</v>
      </c>
      <c r="F43" s="74">
        <f t="shared" si="0"/>
        <v>21967</v>
      </c>
      <c r="G43" s="74">
        <f t="shared" si="0"/>
        <v>613</v>
      </c>
      <c r="H43" s="74">
        <f t="shared" si="0"/>
        <v>396</v>
      </c>
      <c r="I43" s="74">
        <f t="shared" si="0"/>
        <v>114</v>
      </c>
      <c r="J43" s="74">
        <f t="shared" si="0"/>
        <v>110</v>
      </c>
      <c r="K43" s="74">
        <f t="shared" si="0"/>
        <v>2767</v>
      </c>
      <c r="L43" s="74">
        <f t="shared" si="0"/>
        <v>35379</v>
      </c>
    </row>
    <row r="46" spans="2:13" ht="15.6" x14ac:dyDescent="0.3">
      <c r="B46" s="75" t="s">
        <v>1347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</row>
    <row r="48" spans="2:13" ht="40.200000000000003" thickBot="1" x14ac:dyDescent="0.3">
      <c r="D48" s="51" t="s">
        <v>1310</v>
      </c>
      <c r="E48" s="53" t="s">
        <v>1311</v>
      </c>
    </row>
    <row r="49" spans="2:5" ht="13.2" customHeight="1" x14ac:dyDescent="0.3">
      <c r="B49" s="215" t="s">
        <v>1348</v>
      </c>
      <c r="C49" s="215"/>
      <c r="D49" s="77">
        <f>DatosDelitos!F5</f>
        <v>4</v>
      </c>
      <c r="E49" s="77">
        <f>DatosDelitos!G5</f>
        <v>0</v>
      </c>
    </row>
    <row r="50" spans="2:5" ht="13.2" customHeight="1" x14ac:dyDescent="0.3">
      <c r="B50" s="215" t="s">
        <v>1349</v>
      </c>
      <c r="C50" s="215"/>
      <c r="D50" s="77">
        <f>DatosDelitos!F13-DatosDelitos!F17</f>
        <v>1172</v>
      </c>
      <c r="E50" s="77">
        <f>DatosDelitos!G13-DatosDelitos!G17</f>
        <v>712</v>
      </c>
    </row>
    <row r="51" spans="2:5" ht="13.2" customHeight="1" x14ac:dyDescent="0.3">
      <c r="B51" s="215" t="s">
        <v>329</v>
      </c>
      <c r="C51" s="215"/>
      <c r="D51" s="77">
        <f>DatosDelitos!F10</f>
        <v>0</v>
      </c>
      <c r="E51" s="77">
        <f>DatosDelitos!G10</f>
        <v>0</v>
      </c>
    </row>
    <row r="52" spans="2:5" ht="13.2" customHeight="1" x14ac:dyDescent="0.3">
      <c r="B52" s="215" t="s">
        <v>347</v>
      </c>
      <c r="C52" s="215"/>
      <c r="D52" s="77">
        <f>DatosDelitos!F20</f>
        <v>0</v>
      </c>
      <c r="E52" s="77">
        <f>DatosDelitos!G20</f>
        <v>0</v>
      </c>
    </row>
    <row r="53" spans="2:5" ht="13.2" customHeight="1" x14ac:dyDescent="0.3">
      <c r="B53" s="215" t="s">
        <v>352</v>
      </c>
      <c r="C53" s="215"/>
      <c r="D53" s="77">
        <f>DatosDelitos!F23</f>
        <v>0</v>
      </c>
      <c r="E53" s="77">
        <f>DatosDelitos!G23</f>
        <v>0</v>
      </c>
    </row>
    <row r="54" spans="2:5" ht="13.2" customHeight="1" x14ac:dyDescent="0.3">
      <c r="B54" s="215" t="s">
        <v>1321</v>
      </c>
      <c r="C54" s="215"/>
      <c r="D54" s="77">
        <f>DatosDelitos!F17+DatosDelitos!F44</f>
        <v>7818</v>
      </c>
      <c r="E54" s="77">
        <f>DatosDelitos!G17+DatosDelitos!G44</f>
        <v>2623</v>
      </c>
    </row>
    <row r="55" spans="2:5" ht="13.2" customHeight="1" x14ac:dyDescent="0.3">
      <c r="B55" s="215" t="s">
        <v>1322</v>
      </c>
      <c r="C55" s="215"/>
      <c r="D55" s="77">
        <f>DatosDelitos!F30</f>
        <v>2047</v>
      </c>
      <c r="E55" s="77">
        <f>DatosDelitos!G30</f>
        <v>846</v>
      </c>
    </row>
    <row r="56" spans="2:5" ht="13.2" customHeight="1" x14ac:dyDescent="0.3">
      <c r="B56" s="215" t="s">
        <v>1323</v>
      </c>
      <c r="C56" s="215"/>
      <c r="D56" s="77">
        <f>DatosDelitos!F42-DatosDelitos!F44</f>
        <v>3</v>
      </c>
      <c r="E56" s="77">
        <f>DatosDelitos!G42-DatosDelitos!G44</f>
        <v>2</v>
      </c>
    </row>
    <row r="57" spans="2:5" ht="13.2" customHeight="1" x14ac:dyDescent="0.3">
      <c r="B57" s="215" t="s">
        <v>1324</v>
      </c>
      <c r="C57" s="215"/>
      <c r="D57" s="77">
        <f>DatosDelitos!F50</f>
        <v>231</v>
      </c>
      <c r="E57" s="77">
        <f>DatosDelitos!G50</f>
        <v>33</v>
      </c>
    </row>
    <row r="58" spans="2:5" ht="13.2" customHeight="1" x14ac:dyDescent="0.3">
      <c r="B58" s="215" t="s">
        <v>1325</v>
      </c>
      <c r="C58" s="215"/>
      <c r="D58" s="77">
        <f>DatosDelitos!F72</f>
        <v>0</v>
      </c>
      <c r="E58" s="77">
        <f>DatosDelitos!G72</f>
        <v>0</v>
      </c>
    </row>
    <row r="59" spans="2:5" ht="27" customHeight="1" x14ac:dyDescent="0.3">
      <c r="B59" s="215" t="s">
        <v>1350</v>
      </c>
      <c r="C59" s="215"/>
      <c r="D59" s="77">
        <f>DatosDelitos!F74</f>
        <v>127</v>
      </c>
      <c r="E59" s="77">
        <f>DatosDelitos!G74</f>
        <v>12</v>
      </c>
    </row>
    <row r="60" spans="2:5" ht="13.2" customHeight="1" x14ac:dyDescent="0.3">
      <c r="B60" s="215" t="s">
        <v>1327</v>
      </c>
      <c r="C60" s="215"/>
      <c r="D60" s="77">
        <f>DatosDelitos!F82</f>
        <v>68</v>
      </c>
      <c r="E60" s="77">
        <f>DatosDelitos!G82</f>
        <v>20</v>
      </c>
    </row>
    <row r="61" spans="2:5" ht="13.2" customHeight="1" x14ac:dyDescent="0.3">
      <c r="B61" s="215" t="s">
        <v>1328</v>
      </c>
      <c r="C61" s="215"/>
      <c r="D61" s="77">
        <f>DatosDelitos!F85</f>
        <v>5</v>
      </c>
      <c r="E61" s="77">
        <f>DatosDelitos!G85</f>
        <v>0</v>
      </c>
    </row>
    <row r="62" spans="2:5" ht="13.2" customHeight="1" x14ac:dyDescent="0.3">
      <c r="B62" s="215" t="s">
        <v>975</v>
      </c>
      <c r="C62" s="215"/>
      <c r="D62" s="77">
        <f>DatosDelitos!F97</f>
        <v>6629</v>
      </c>
      <c r="E62" s="77">
        <f>DatosDelitos!G97</f>
        <v>5170</v>
      </c>
    </row>
    <row r="63" spans="2:5" ht="27" customHeight="1" x14ac:dyDescent="0.3">
      <c r="B63" s="215" t="s">
        <v>1351</v>
      </c>
      <c r="C63" s="215"/>
      <c r="D63" s="77">
        <f>DatosDelitos!F131</f>
        <v>2</v>
      </c>
      <c r="E63" s="77">
        <f>DatosDelitos!G131</f>
        <v>0</v>
      </c>
    </row>
    <row r="64" spans="2:5" ht="13.2" customHeight="1" x14ac:dyDescent="0.3">
      <c r="B64" s="215" t="s">
        <v>1330</v>
      </c>
      <c r="C64" s="215"/>
      <c r="D64" s="77">
        <f>DatosDelitos!F137</f>
        <v>0</v>
      </c>
      <c r="E64" s="77">
        <f>DatosDelitos!G137</f>
        <v>0</v>
      </c>
    </row>
    <row r="65" spans="2:5" ht="13.2" customHeight="1" x14ac:dyDescent="0.3">
      <c r="B65" s="215" t="s">
        <v>1331</v>
      </c>
      <c r="C65" s="215"/>
      <c r="D65" s="77">
        <f>DatosDelitos!F144</f>
        <v>0</v>
      </c>
      <c r="E65" s="77">
        <f>DatosDelitos!G144</f>
        <v>0</v>
      </c>
    </row>
    <row r="66" spans="2:5" ht="40.5" customHeight="1" x14ac:dyDescent="0.3">
      <c r="B66" s="215" t="s">
        <v>1332</v>
      </c>
      <c r="C66" s="215"/>
      <c r="D66" s="77">
        <f>DatosDelitos!F147</f>
        <v>6</v>
      </c>
      <c r="E66" s="77">
        <f>DatosDelitos!G147</f>
        <v>1</v>
      </c>
    </row>
    <row r="67" spans="2:5" ht="13.2" customHeight="1" x14ac:dyDescent="0.3">
      <c r="B67" s="215" t="s">
        <v>1333</v>
      </c>
      <c r="C67" s="215"/>
      <c r="D67" s="77">
        <f>DatosDelitos!F156+SUM(DatosDelitos!F167:G172)</f>
        <v>3</v>
      </c>
      <c r="E67" s="77">
        <f>DatosDelitos!G156+SUM(DatosDelitos!G167:H172)</f>
        <v>11</v>
      </c>
    </row>
    <row r="68" spans="2:5" ht="13.2" customHeight="1" x14ac:dyDescent="0.3">
      <c r="B68" s="215" t="s">
        <v>1334</v>
      </c>
      <c r="C68" s="215"/>
      <c r="D68" s="77">
        <f>SUM(DatosDelitos!F173:G177)</f>
        <v>495</v>
      </c>
      <c r="E68" s="77">
        <f>SUM(DatosDelitos!G173:H177)</f>
        <v>1282</v>
      </c>
    </row>
    <row r="69" spans="2:5" ht="13.2" customHeight="1" x14ac:dyDescent="0.3">
      <c r="B69" s="215" t="s">
        <v>1335</v>
      </c>
      <c r="C69" s="215"/>
      <c r="D69" s="77">
        <f>DatosDelitos!F178</f>
        <v>12305</v>
      </c>
      <c r="E69" s="77">
        <f>DatosDelitos!G178</f>
        <v>10249</v>
      </c>
    </row>
    <row r="70" spans="2:5" ht="13.2" customHeight="1" x14ac:dyDescent="0.3">
      <c r="B70" s="215" t="s">
        <v>1336</v>
      </c>
      <c r="C70" s="215"/>
      <c r="D70" s="77">
        <f>DatosDelitos!F186</f>
        <v>82</v>
      </c>
      <c r="E70" s="77">
        <f>DatosDelitos!G186</f>
        <v>89</v>
      </c>
    </row>
    <row r="71" spans="2:5" ht="13.2" customHeight="1" x14ac:dyDescent="0.3">
      <c r="B71" s="215" t="s">
        <v>1337</v>
      </c>
      <c r="C71" s="215"/>
      <c r="D71" s="77">
        <f>DatosDelitos!F201</f>
        <v>7</v>
      </c>
      <c r="E71" s="77">
        <f>DatosDelitos!G201</f>
        <v>5</v>
      </c>
    </row>
    <row r="72" spans="2:5" ht="13.2" customHeight="1" x14ac:dyDescent="0.3">
      <c r="B72" s="215" t="s">
        <v>1338</v>
      </c>
      <c r="C72" s="215"/>
      <c r="D72" s="77">
        <f>DatosDelitos!F223</f>
        <v>2271</v>
      </c>
      <c r="E72" s="77">
        <f>DatosDelitos!G223</f>
        <v>1298</v>
      </c>
    </row>
    <row r="73" spans="2:5" ht="13.2" customHeight="1" x14ac:dyDescent="0.3">
      <c r="B73" s="215" t="s">
        <v>1339</v>
      </c>
      <c r="C73" s="215"/>
      <c r="D73" s="77">
        <f>DatosDelitos!F244</f>
        <v>0</v>
      </c>
      <c r="E73" s="77">
        <f>DatosDelitos!G244</f>
        <v>27</v>
      </c>
    </row>
    <row r="74" spans="2:5" ht="13.2" customHeight="1" x14ac:dyDescent="0.3">
      <c r="B74" s="215" t="s">
        <v>1340</v>
      </c>
      <c r="C74" s="215"/>
      <c r="D74" s="77">
        <f>DatosDelitos!F271</f>
        <v>460</v>
      </c>
      <c r="E74" s="77">
        <f>DatosDelitos!G271</f>
        <v>583</v>
      </c>
    </row>
    <row r="75" spans="2:5" ht="38.25" customHeight="1" x14ac:dyDescent="0.3">
      <c r="B75" s="215" t="s">
        <v>1341</v>
      </c>
      <c r="C75" s="215"/>
      <c r="D75" s="77">
        <f>DatosDelitos!F301</f>
        <v>0</v>
      </c>
      <c r="E75" s="77">
        <f>DatosDelitos!G301</f>
        <v>0</v>
      </c>
    </row>
    <row r="76" spans="2:5" ht="13.2" customHeight="1" x14ac:dyDescent="0.3">
      <c r="B76" s="215" t="s">
        <v>1342</v>
      </c>
      <c r="C76" s="215"/>
      <c r="D76" s="77">
        <f>DatosDelitos!F305</f>
        <v>0</v>
      </c>
      <c r="E76" s="77">
        <f>DatosDelitos!G305</f>
        <v>0</v>
      </c>
    </row>
    <row r="77" spans="2:5" ht="13.2" customHeight="1" x14ac:dyDescent="0.3">
      <c r="B77" s="215" t="s">
        <v>1343</v>
      </c>
      <c r="C77" s="215"/>
      <c r="D77" s="77">
        <f>DatosDelitos!F312+DatosDelitos!F318+DatosDelitos!F320</f>
        <v>0</v>
      </c>
      <c r="E77" s="77">
        <f>DatosDelitos!G312+DatosDelitos!G318+DatosDelitos!G320</f>
        <v>0</v>
      </c>
    </row>
    <row r="78" spans="2:5" ht="13.95" customHeight="1" x14ac:dyDescent="0.3">
      <c r="B78" s="215" t="s">
        <v>1344</v>
      </c>
      <c r="C78" s="215"/>
      <c r="D78" s="77">
        <f>DatosDelitos!F323</f>
        <v>7</v>
      </c>
      <c r="E78" s="77">
        <f>DatosDelitos!G323</f>
        <v>1</v>
      </c>
    </row>
    <row r="79" spans="2:5" ht="15" customHeight="1" x14ac:dyDescent="0.3">
      <c r="B79" s="217" t="s">
        <v>1345</v>
      </c>
      <c r="C79" s="217"/>
      <c r="D79" s="77">
        <f>DatosDelitos!F325</f>
        <v>0</v>
      </c>
      <c r="E79" s="77">
        <f>DatosDelitos!G325</f>
        <v>0</v>
      </c>
    </row>
    <row r="80" spans="2:5" ht="15" customHeight="1" x14ac:dyDescent="0.3">
      <c r="B80" s="217" t="s">
        <v>952</v>
      </c>
      <c r="C80" s="217"/>
      <c r="D80" s="77">
        <f>DatosDelitos!F337</f>
        <v>0</v>
      </c>
      <c r="E80" s="77">
        <f>DatosDelitos!G337</f>
        <v>0</v>
      </c>
    </row>
    <row r="81" spans="2:13" ht="15" customHeight="1" x14ac:dyDescent="0.3">
      <c r="B81" s="217" t="s">
        <v>1346</v>
      </c>
      <c r="C81" s="217"/>
      <c r="D81" s="77">
        <f>DatosDelitos!F339</f>
        <v>0</v>
      </c>
      <c r="E81" s="77">
        <f>DatosDelitos!G339</f>
        <v>0</v>
      </c>
    </row>
    <row r="82" spans="2:13" ht="15" customHeight="1" x14ac:dyDescent="0.3">
      <c r="B82" s="217" t="s">
        <v>1352</v>
      </c>
      <c r="C82" s="217"/>
      <c r="D82" s="77">
        <f>SUM(D49:D81)</f>
        <v>33742</v>
      </c>
      <c r="E82" s="77">
        <f>SUM(E49:E81)</f>
        <v>22964</v>
      </c>
    </row>
    <row r="84" spans="2:13" s="80" customFormat="1" ht="15.6" x14ac:dyDescent="0.3">
      <c r="B84" s="78" t="s">
        <v>1353</v>
      </c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</row>
    <row r="86" spans="2:13" ht="26.4" x14ac:dyDescent="0.25">
      <c r="D86" s="81" t="s">
        <v>315</v>
      </c>
    </row>
    <row r="87" spans="2:13" ht="13.2" customHeight="1" x14ac:dyDescent="0.3">
      <c r="B87" s="215" t="s">
        <v>1320</v>
      </c>
      <c r="C87" s="215"/>
      <c r="D87" s="77">
        <f>DatosDelitos!N5+DatosDelitos!N13-DatosDelitos!N17</f>
        <v>8</v>
      </c>
    </row>
    <row r="88" spans="2:13" ht="13.2" customHeight="1" x14ac:dyDescent="0.3">
      <c r="B88" s="215" t="s">
        <v>329</v>
      </c>
      <c r="C88" s="215"/>
      <c r="D88" s="77">
        <f>DatosDelitos!N10</f>
        <v>0</v>
      </c>
    </row>
    <row r="89" spans="2:13" ht="13.2" customHeight="1" x14ac:dyDescent="0.3">
      <c r="B89" s="215" t="s">
        <v>347</v>
      </c>
      <c r="C89" s="215"/>
      <c r="D89" s="77">
        <f>DatosDelitos!N20</f>
        <v>0</v>
      </c>
    </row>
    <row r="90" spans="2:13" ht="13.2" customHeight="1" x14ac:dyDescent="0.3">
      <c r="B90" s="215" t="s">
        <v>352</v>
      </c>
      <c r="C90" s="215"/>
      <c r="D90" s="77">
        <f>DatosDelitos!N23</f>
        <v>0</v>
      </c>
    </row>
    <row r="91" spans="2:13" ht="13.2" customHeight="1" x14ac:dyDescent="0.3">
      <c r="B91" s="215" t="s">
        <v>1354</v>
      </c>
      <c r="C91" s="215"/>
      <c r="D91" s="77">
        <f>SUM(DatosDelitos!N17,DatosDelitos!N44)</f>
        <v>27</v>
      </c>
    </row>
    <row r="92" spans="2:13" ht="13.2" customHeight="1" x14ac:dyDescent="0.3">
      <c r="B92" s="215" t="s">
        <v>1322</v>
      </c>
      <c r="C92" s="215"/>
      <c r="D92" s="77">
        <f>DatosDelitos!N30</f>
        <v>25</v>
      </c>
    </row>
    <row r="93" spans="2:13" ht="13.2" customHeight="1" x14ac:dyDescent="0.3">
      <c r="B93" s="215" t="s">
        <v>1323</v>
      </c>
      <c r="C93" s="215"/>
      <c r="D93" s="77">
        <f>DatosDelitos!N42-DatosDelitos!N44</f>
        <v>7</v>
      </c>
    </row>
    <row r="94" spans="2:13" ht="13.2" customHeight="1" x14ac:dyDescent="0.3">
      <c r="B94" s="215" t="s">
        <v>1324</v>
      </c>
      <c r="C94" s="215"/>
      <c r="D94" s="77">
        <f>DatosDelitos!N50</f>
        <v>42</v>
      </c>
    </row>
    <row r="95" spans="2:13" ht="13.2" customHeight="1" x14ac:dyDescent="0.3">
      <c r="B95" s="215" t="s">
        <v>1325</v>
      </c>
      <c r="C95" s="215"/>
      <c r="D95" s="77">
        <f>DatosDelitos!N72</f>
        <v>0</v>
      </c>
    </row>
    <row r="96" spans="2:13" ht="27" customHeight="1" x14ac:dyDescent="0.3">
      <c r="B96" s="215" t="s">
        <v>1350</v>
      </c>
      <c r="C96" s="215"/>
      <c r="D96" s="77">
        <f>DatosDelitos!N74</f>
        <v>7</v>
      </c>
    </row>
    <row r="97" spans="2:4" ht="13.2" customHeight="1" x14ac:dyDescent="0.3">
      <c r="B97" s="215" t="s">
        <v>1327</v>
      </c>
      <c r="C97" s="215"/>
      <c r="D97" s="77">
        <f>DatosDelitos!N82</f>
        <v>1</v>
      </c>
    </row>
    <row r="98" spans="2:4" ht="13.2" customHeight="1" x14ac:dyDescent="0.3">
      <c r="B98" s="215" t="s">
        <v>1328</v>
      </c>
      <c r="C98" s="215"/>
      <c r="D98" s="77">
        <f>DatosDelitos!N85</f>
        <v>6</v>
      </c>
    </row>
    <row r="99" spans="2:4" ht="13.2" customHeight="1" x14ac:dyDescent="0.3">
      <c r="B99" s="215" t="s">
        <v>975</v>
      </c>
      <c r="C99" s="215"/>
      <c r="D99" s="77">
        <f>DatosDelitos!N97</f>
        <v>46</v>
      </c>
    </row>
    <row r="100" spans="2:4" ht="27" customHeight="1" x14ac:dyDescent="0.3">
      <c r="B100" s="215" t="s">
        <v>1351</v>
      </c>
      <c r="C100" s="215"/>
      <c r="D100" s="77">
        <f>DatosDelitos!N131</f>
        <v>44</v>
      </c>
    </row>
    <row r="101" spans="2:4" ht="13.2" customHeight="1" x14ac:dyDescent="0.3">
      <c r="B101" s="215" t="s">
        <v>1330</v>
      </c>
      <c r="C101" s="215"/>
      <c r="D101" s="77">
        <f>DatosDelitos!N137</f>
        <v>1</v>
      </c>
    </row>
    <row r="102" spans="2:4" ht="13.2" customHeight="1" x14ac:dyDescent="0.3">
      <c r="B102" s="215" t="s">
        <v>1331</v>
      </c>
      <c r="C102" s="215"/>
      <c r="D102" s="77">
        <f>DatosDelitos!N144</f>
        <v>1</v>
      </c>
    </row>
    <row r="103" spans="2:4" ht="13.2" customHeight="1" x14ac:dyDescent="0.3">
      <c r="B103" s="215" t="s">
        <v>1355</v>
      </c>
      <c r="C103" s="215"/>
      <c r="D103" s="77">
        <f>DatosDelitos!N148</f>
        <v>31</v>
      </c>
    </row>
    <row r="104" spans="2:4" ht="13.2" customHeight="1" x14ac:dyDescent="0.3">
      <c r="B104" s="215" t="s">
        <v>1186</v>
      </c>
      <c r="C104" s="215"/>
      <c r="D104" s="77">
        <f>SUM(DatosDelitos!N149,DatosDelitos!N150)</f>
        <v>7</v>
      </c>
    </row>
    <row r="105" spans="2:4" ht="13.2" customHeight="1" x14ac:dyDescent="0.3">
      <c r="B105" s="215" t="s">
        <v>1184</v>
      </c>
      <c r="C105" s="215"/>
      <c r="D105" s="77">
        <f>SUM(DatosDelitos!N151:N155)</f>
        <v>85</v>
      </c>
    </row>
    <row r="106" spans="2:4" ht="13.2" customHeight="1" x14ac:dyDescent="0.3">
      <c r="B106" s="215" t="s">
        <v>1333</v>
      </c>
      <c r="C106" s="215"/>
      <c r="D106" s="77">
        <f>SUM(SUM(DatosDelitos!N157:N160),SUM(DatosDelitos!N167:N172))</f>
        <v>0</v>
      </c>
    </row>
    <row r="107" spans="2:4" ht="13.2" customHeight="1" x14ac:dyDescent="0.3">
      <c r="B107" s="215" t="s">
        <v>1356</v>
      </c>
      <c r="C107" s="215"/>
      <c r="D107" s="77">
        <f>SUM(DatosDelitos!N161:N165)</f>
        <v>5</v>
      </c>
    </row>
    <row r="108" spans="2:4" ht="13.2" customHeight="1" x14ac:dyDescent="0.3">
      <c r="B108" s="215" t="s">
        <v>1334</v>
      </c>
      <c r="C108" s="215"/>
      <c r="D108" s="77">
        <f>SUM(DatosDelitos!N173:N177)</f>
        <v>20</v>
      </c>
    </row>
    <row r="109" spans="2:4" ht="13.2" customHeight="1" x14ac:dyDescent="0.3">
      <c r="B109" s="215" t="s">
        <v>1335</v>
      </c>
      <c r="C109" s="215"/>
      <c r="D109" s="77">
        <f>DatosDelitos!N178</f>
        <v>2</v>
      </c>
    </row>
    <row r="110" spans="2:4" ht="13.2" customHeight="1" x14ac:dyDescent="0.3">
      <c r="B110" s="215" t="s">
        <v>1336</v>
      </c>
      <c r="C110" s="215"/>
      <c r="D110" s="77">
        <f>DatosDelitos!N186</f>
        <v>169</v>
      </c>
    </row>
    <row r="111" spans="2:4" ht="13.2" customHeight="1" x14ac:dyDescent="0.3">
      <c r="B111" s="215" t="s">
        <v>1337</v>
      </c>
      <c r="C111" s="215"/>
      <c r="D111" s="77">
        <f>DatosDelitos!N201</f>
        <v>25</v>
      </c>
    </row>
    <row r="112" spans="2:4" ht="13.2" customHeight="1" x14ac:dyDescent="0.3">
      <c r="B112" s="215" t="s">
        <v>1338</v>
      </c>
      <c r="C112" s="215"/>
      <c r="D112" s="77">
        <f>DatosDelitos!N223</f>
        <v>15</v>
      </c>
    </row>
    <row r="113" spans="2:4" ht="13.2" customHeight="1" x14ac:dyDescent="0.3">
      <c r="B113" s="215" t="s">
        <v>1339</v>
      </c>
      <c r="C113" s="215"/>
      <c r="D113" s="77">
        <f>DatosDelitos!N244</f>
        <v>3</v>
      </c>
    </row>
    <row r="114" spans="2:4" ht="13.2" customHeight="1" x14ac:dyDescent="0.3">
      <c r="B114" s="215" t="s">
        <v>1340</v>
      </c>
      <c r="C114" s="215"/>
      <c r="D114" s="77">
        <f>DatosDelitos!N271</f>
        <v>12</v>
      </c>
    </row>
    <row r="115" spans="2:4" ht="38.25" customHeight="1" x14ac:dyDescent="0.3">
      <c r="B115" s="215" t="s">
        <v>1341</v>
      </c>
      <c r="C115" s="215"/>
      <c r="D115" s="77">
        <f>DatosDelitos!N301</f>
        <v>0</v>
      </c>
    </row>
    <row r="116" spans="2:4" ht="13.2" customHeight="1" x14ac:dyDescent="0.3">
      <c r="B116" s="215" t="s">
        <v>1342</v>
      </c>
      <c r="C116" s="215"/>
      <c r="D116" s="77">
        <f>DatosDelitos!N305</f>
        <v>0</v>
      </c>
    </row>
    <row r="117" spans="2:4" ht="13.2" customHeight="1" x14ac:dyDescent="0.3">
      <c r="B117" s="215" t="s">
        <v>1343</v>
      </c>
      <c r="C117" s="215"/>
      <c r="D117" s="77">
        <f>DatosDelitos!N312+DatosDelitos!N320</f>
        <v>0</v>
      </c>
    </row>
    <row r="118" spans="2:4" ht="13.2" customHeight="1" x14ac:dyDescent="0.3">
      <c r="B118" s="215" t="s">
        <v>918</v>
      </c>
      <c r="C118" s="215"/>
      <c r="D118" s="77">
        <f>DatosDelitos!N318</f>
        <v>1046</v>
      </c>
    </row>
    <row r="119" spans="2:4" ht="13.95" customHeight="1" x14ac:dyDescent="0.3">
      <c r="B119" s="215" t="s">
        <v>1344</v>
      </c>
      <c r="C119" s="215"/>
      <c r="D119" s="77">
        <f>DatosDelitos!N323</f>
        <v>9</v>
      </c>
    </row>
    <row r="120" spans="2:4" ht="12.75" customHeight="1" x14ac:dyDescent="0.3">
      <c r="B120" s="217" t="s">
        <v>1345</v>
      </c>
      <c r="C120" s="217"/>
      <c r="D120" s="77">
        <f>DatosDelitos!N325</f>
        <v>0</v>
      </c>
    </row>
    <row r="121" spans="2:4" ht="15" customHeight="1" x14ac:dyDescent="0.3">
      <c r="B121" s="217" t="s">
        <v>952</v>
      </c>
      <c r="C121" s="217"/>
      <c r="D121" s="77">
        <f>DatosDelitos!N337</f>
        <v>0</v>
      </c>
    </row>
    <row r="122" spans="2:4" ht="15" customHeight="1" x14ac:dyDescent="0.3">
      <c r="B122" s="217" t="s">
        <v>1346</v>
      </c>
      <c r="C122" s="217"/>
      <c r="D122" s="77">
        <f>DatosDelitos!N339</f>
        <v>0</v>
      </c>
    </row>
    <row r="123" spans="2:4" ht="15" customHeight="1" x14ac:dyDescent="0.3">
      <c r="B123" s="215" t="s">
        <v>1352</v>
      </c>
      <c r="C123" s="215"/>
      <c r="D123" s="77">
        <f>SUM(D87:D122)</f>
        <v>1644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P342"/>
  <sheetViews>
    <sheetView showGridLines="0" workbookViewId="0"/>
  </sheetViews>
  <sheetFormatPr baseColWidth="10" defaultColWidth="9.109375" defaultRowHeight="14.4" x14ac:dyDescent="0.3"/>
  <cols>
    <col min="1" max="1" width="20.109375" bestFit="1" customWidth="1"/>
    <col min="2" max="2" width="21.6640625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5546875" customWidth="1"/>
  </cols>
  <sheetData>
    <row r="2" spans="1:16" ht="27.6" x14ac:dyDescent="0.3">
      <c r="A2" s="7" t="s">
        <v>302</v>
      </c>
    </row>
    <row r="3" spans="1:16" x14ac:dyDescent="0.3">
      <c r="A3" s="6"/>
    </row>
    <row r="4" spans="1:16" ht="30.6" x14ac:dyDescent="0.3">
      <c r="A4" s="9" t="s">
        <v>303</v>
      </c>
      <c r="B4" s="9" t="s">
        <v>15</v>
      </c>
      <c r="C4" s="22" t="s">
        <v>304</v>
      </c>
      <c r="D4" s="22" t="s">
        <v>305</v>
      </c>
      <c r="E4" s="22" t="s">
        <v>306</v>
      </c>
      <c r="F4" s="22" t="s">
        <v>307</v>
      </c>
      <c r="G4" s="22" t="s">
        <v>308</v>
      </c>
      <c r="H4" s="22" t="s">
        <v>309</v>
      </c>
      <c r="I4" s="22" t="s">
        <v>310</v>
      </c>
      <c r="J4" s="22" t="s">
        <v>311</v>
      </c>
      <c r="K4" s="22" t="s">
        <v>312</v>
      </c>
      <c r="L4" s="22" t="s">
        <v>313</v>
      </c>
      <c r="M4" s="22" t="s">
        <v>314</v>
      </c>
      <c r="N4" s="22" t="s">
        <v>315</v>
      </c>
      <c r="O4" s="22" t="s">
        <v>316</v>
      </c>
      <c r="P4" s="22" t="s">
        <v>317</v>
      </c>
    </row>
    <row r="5" spans="1:16" x14ac:dyDescent="0.3">
      <c r="A5" s="179" t="s">
        <v>318</v>
      </c>
      <c r="B5" s="180"/>
      <c r="C5" s="23">
        <v>276</v>
      </c>
      <c r="D5" s="23">
        <v>206</v>
      </c>
      <c r="E5" s="24">
        <v>0.33980582524271802</v>
      </c>
      <c r="F5" s="23">
        <v>4</v>
      </c>
      <c r="G5" s="23">
        <v>0</v>
      </c>
      <c r="H5" s="23">
        <v>41</v>
      </c>
      <c r="I5" s="23">
        <v>42</v>
      </c>
      <c r="J5" s="23">
        <v>41</v>
      </c>
      <c r="K5" s="23">
        <v>46</v>
      </c>
      <c r="L5" s="23">
        <v>33</v>
      </c>
      <c r="M5" s="23">
        <v>21</v>
      </c>
      <c r="N5" s="23">
        <v>1</v>
      </c>
      <c r="O5" s="23">
        <v>141</v>
      </c>
      <c r="P5" s="25">
        <v>225</v>
      </c>
    </row>
    <row r="6" spans="1:16" x14ac:dyDescent="0.3">
      <c r="A6" s="26" t="s">
        <v>319</v>
      </c>
      <c r="B6" s="26" t="s">
        <v>320</v>
      </c>
      <c r="C6" s="14">
        <v>188</v>
      </c>
      <c r="D6" s="14">
        <v>175</v>
      </c>
      <c r="E6" s="27">
        <v>7.4285714285714302E-2</v>
      </c>
      <c r="F6" s="14">
        <v>4</v>
      </c>
      <c r="G6" s="14">
        <v>0</v>
      </c>
      <c r="H6" s="14">
        <v>6</v>
      </c>
      <c r="I6" s="14">
        <v>1</v>
      </c>
      <c r="J6" s="14">
        <v>38</v>
      </c>
      <c r="K6" s="14">
        <v>36</v>
      </c>
      <c r="L6" s="14">
        <v>28</v>
      </c>
      <c r="M6" s="14">
        <v>9</v>
      </c>
      <c r="N6" s="14">
        <v>1</v>
      </c>
      <c r="O6" s="14">
        <v>119</v>
      </c>
      <c r="P6" s="21">
        <v>194</v>
      </c>
    </row>
    <row r="7" spans="1:16" x14ac:dyDescent="0.3">
      <c r="A7" s="26" t="s">
        <v>321</v>
      </c>
      <c r="B7" s="26" t="s">
        <v>322</v>
      </c>
      <c r="C7" s="14">
        <v>7</v>
      </c>
      <c r="D7" s="14">
        <v>1</v>
      </c>
      <c r="E7" s="27">
        <v>6</v>
      </c>
      <c r="F7" s="14">
        <v>0</v>
      </c>
      <c r="G7" s="14">
        <v>0</v>
      </c>
      <c r="H7" s="14">
        <v>0</v>
      </c>
      <c r="I7" s="14">
        <v>0</v>
      </c>
      <c r="J7" s="14">
        <v>2</v>
      </c>
      <c r="K7" s="14">
        <v>9</v>
      </c>
      <c r="L7" s="14">
        <v>5</v>
      </c>
      <c r="M7" s="14">
        <v>11</v>
      </c>
      <c r="N7" s="14">
        <v>0</v>
      </c>
      <c r="O7" s="14">
        <v>19</v>
      </c>
      <c r="P7" s="21">
        <v>22</v>
      </c>
    </row>
    <row r="8" spans="1:16" x14ac:dyDescent="0.3">
      <c r="A8" s="26" t="s">
        <v>323</v>
      </c>
      <c r="B8" s="26" t="s">
        <v>324</v>
      </c>
      <c r="C8" s="14">
        <v>77</v>
      </c>
      <c r="D8" s="14">
        <v>30</v>
      </c>
      <c r="E8" s="27">
        <v>1.56666666666667</v>
      </c>
      <c r="F8" s="14">
        <v>0</v>
      </c>
      <c r="G8" s="14">
        <v>0</v>
      </c>
      <c r="H8" s="14">
        <v>35</v>
      </c>
      <c r="I8" s="14">
        <v>41</v>
      </c>
      <c r="J8" s="14">
        <v>1</v>
      </c>
      <c r="K8" s="14">
        <v>1</v>
      </c>
      <c r="L8" s="14">
        <v>0</v>
      </c>
      <c r="M8" s="14">
        <v>1</v>
      </c>
      <c r="N8" s="14">
        <v>0</v>
      </c>
      <c r="O8" s="14">
        <v>3</v>
      </c>
      <c r="P8" s="21">
        <v>9</v>
      </c>
    </row>
    <row r="9" spans="1:16" x14ac:dyDescent="0.3">
      <c r="A9" s="26" t="s">
        <v>325</v>
      </c>
      <c r="B9" s="26" t="s">
        <v>326</v>
      </c>
      <c r="C9" s="14">
        <v>4</v>
      </c>
      <c r="D9" s="14">
        <v>0</v>
      </c>
      <c r="E9" s="27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0</v>
      </c>
    </row>
    <row r="10" spans="1:16" x14ac:dyDescent="0.3">
      <c r="A10" s="179" t="s">
        <v>327</v>
      </c>
      <c r="B10" s="180"/>
      <c r="C10" s="23">
        <v>2</v>
      </c>
      <c r="D10" s="23">
        <v>4</v>
      </c>
      <c r="E10" s="24">
        <v>-0.5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1</v>
      </c>
      <c r="L10" s="23">
        <v>0</v>
      </c>
      <c r="M10" s="23">
        <v>0</v>
      </c>
      <c r="N10" s="23">
        <v>0</v>
      </c>
      <c r="O10" s="23">
        <v>0</v>
      </c>
      <c r="P10" s="25">
        <v>1</v>
      </c>
    </row>
    <row r="11" spans="1:16" x14ac:dyDescent="0.3">
      <c r="A11" s="26" t="s">
        <v>328</v>
      </c>
      <c r="B11" s="26" t="s">
        <v>329</v>
      </c>
      <c r="C11" s="14">
        <v>0</v>
      </c>
      <c r="D11" s="14">
        <v>3</v>
      </c>
      <c r="E11" s="27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1</v>
      </c>
      <c r="L11" s="14">
        <v>0</v>
      </c>
      <c r="M11" s="14">
        <v>0</v>
      </c>
      <c r="N11" s="14">
        <v>0</v>
      </c>
      <c r="O11" s="14">
        <v>0</v>
      </c>
      <c r="P11" s="21">
        <v>1</v>
      </c>
    </row>
    <row r="12" spans="1:16" x14ac:dyDescent="0.3">
      <c r="A12" s="26" t="s">
        <v>330</v>
      </c>
      <c r="B12" s="26" t="s">
        <v>331</v>
      </c>
      <c r="C12" s="14">
        <v>2</v>
      </c>
      <c r="D12" s="14">
        <v>1</v>
      </c>
      <c r="E12" s="27">
        <v>1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1">
        <v>0</v>
      </c>
    </row>
    <row r="13" spans="1:16" x14ac:dyDescent="0.3">
      <c r="A13" s="179" t="s">
        <v>332</v>
      </c>
      <c r="B13" s="180"/>
      <c r="C13" s="23">
        <v>80475</v>
      </c>
      <c r="D13" s="23">
        <v>73337</v>
      </c>
      <c r="E13" s="24">
        <v>9.7331497061510605E-2</v>
      </c>
      <c r="F13" s="23">
        <v>8057</v>
      </c>
      <c r="G13" s="23">
        <v>3002</v>
      </c>
      <c r="H13" s="23">
        <v>4949</v>
      </c>
      <c r="I13" s="23">
        <v>5108</v>
      </c>
      <c r="J13" s="23">
        <v>70</v>
      </c>
      <c r="K13" s="23">
        <v>73</v>
      </c>
      <c r="L13" s="23">
        <v>16</v>
      </c>
      <c r="M13" s="23">
        <v>10</v>
      </c>
      <c r="N13" s="23">
        <v>31</v>
      </c>
      <c r="O13" s="23">
        <v>378</v>
      </c>
      <c r="P13" s="25">
        <v>6494</v>
      </c>
    </row>
    <row r="14" spans="1:16" x14ac:dyDescent="0.3">
      <c r="A14" s="26" t="s">
        <v>333</v>
      </c>
      <c r="B14" s="26" t="s">
        <v>334</v>
      </c>
      <c r="C14" s="14">
        <v>64527</v>
      </c>
      <c r="D14" s="14">
        <v>59510</v>
      </c>
      <c r="E14" s="27">
        <v>8.4305158796840904E-2</v>
      </c>
      <c r="F14" s="14">
        <v>1158</v>
      </c>
      <c r="G14" s="14">
        <v>706</v>
      </c>
      <c r="H14" s="14">
        <v>2896</v>
      </c>
      <c r="I14" s="14">
        <v>3082</v>
      </c>
      <c r="J14" s="14">
        <v>43</v>
      </c>
      <c r="K14" s="14">
        <v>44</v>
      </c>
      <c r="L14" s="14">
        <v>6</v>
      </c>
      <c r="M14" s="14">
        <v>2</v>
      </c>
      <c r="N14" s="14">
        <v>5</v>
      </c>
      <c r="O14" s="14">
        <v>272</v>
      </c>
      <c r="P14" s="21">
        <v>4777</v>
      </c>
    </row>
    <row r="15" spans="1:16" x14ac:dyDescent="0.3">
      <c r="A15" s="26" t="s">
        <v>335</v>
      </c>
      <c r="B15" s="26" t="s">
        <v>336</v>
      </c>
      <c r="C15" s="14">
        <v>99</v>
      </c>
      <c r="D15" s="14">
        <v>184</v>
      </c>
      <c r="E15" s="27">
        <v>-0.46195652173912999</v>
      </c>
      <c r="F15" s="14">
        <v>3</v>
      </c>
      <c r="G15" s="14">
        <v>1</v>
      </c>
      <c r="H15" s="14">
        <v>8</v>
      </c>
      <c r="I15" s="14">
        <v>11</v>
      </c>
      <c r="J15" s="14">
        <v>5</v>
      </c>
      <c r="K15" s="14">
        <v>3</v>
      </c>
      <c r="L15" s="14">
        <v>0</v>
      </c>
      <c r="M15" s="14">
        <v>0</v>
      </c>
      <c r="N15" s="14">
        <v>0</v>
      </c>
      <c r="O15" s="14">
        <v>0</v>
      </c>
      <c r="P15" s="21">
        <v>9</v>
      </c>
    </row>
    <row r="16" spans="1:16" x14ac:dyDescent="0.3">
      <c r="A16" s="26" t="s">
        <v>337</v>
      </c>
      <c r="B16" s="26" t="s">
        <v>338</v>
      </c>
      <c r="C16" s="14">
        <v>5762</v>
      </c>
      <c r="D16" s="14">
        <v>6126</v>
      </c>
      <c r="E16" s="27">
        <v>-5.9418870388508002E-2</v>
      </c>
      <c r="F16" s="14">
        <v>11</v>
      </c>
      <c r="G16" s="14">
        <v>5</v>
      </c>
      <c r="H16" s="14">
        <v>71</v>
      </c>
      <c r="I16" s="14">
        <v>82</v>
      </c>
      <c r="J16" s="14">
        <v>0</v>
      </c>
      <c r="K16" s="14">
        <v>2</v>
      </c>
      <c r="L16" s="14">
        <v>0</v>
      </c>
      <c r="M16" s="14">
        <v>0</v>
      </c>
      <c r="N16" s="14">
        <v>2</v>
      </c>
      <c r="O16" s="14">
        <v>8</v>
      </c>
      <c r="P16" s="21">
        <v>258</v>
      </c>
    </row>
    <row r="17" spans="1:16" ht="20.399999999999999" x14ac:dyDescent="0.3">
      <c r="A17" s="26" t="s">
        <v>339</v>
      </c>
      <c r="B17" s="26" t="s">
        <v>340</v>
      </c>
      <c r="C17" s="14">
        <v>10084</v>
      </c>
      <c r="D17" s="14">
        <v>7516</v>
      </c>
      <c r="E17" s="27">
        <v>0.34167110164981401</v>
      </c>
      <c r="F17" s="14">
        <v>6885</v>
      </c>
      <c r="G17" s="14">
        <v>2290</v>
      </c>
      <c r="H17" s="14">
        <v>1974</v>
      </c>
      <c r="I17" s="14">
        <v>1932</v>
      </c>
      <c r="J17" s="14">
        <v>22</v>
      </c>
      <c r="K17" s="14">
        <v>24</v>
      </c>
      <c r="L17" s="14">
        <v>9</v>
      </c>
      <c r="M17" s="14">
        <v>7</v>
      </c>
      <c r="N17" s="14">
        <v>24</v>
      </c>
      <c r="O17" s="14">
        <v>98</v>
      </c>
      <c r="P17" s="21">
        <v>1449</v>
      </c>
    </row>
    <row r="18" spans="1:16" x14ac:dyDescent="0.3">
      <c r="A18" s="26" t="s">
        <v>341</v>
      </c>
      <c r="B18" s="26" t="s">
        <v>342</v>
      </c>
      <c r="C18" s="14">
        <v>3</v>
      </c>
      <c r="D18" s="14">
        <v>1</v>
      </c>
      <c r="E18" s="27">
        <v>2</v>
      </c>
      <c r="F18" s="14">
        <v>0</v>
      </c>
      <c r="G18" s="14">
        <v>0</v>
      </c>
      <c r="H18" s="14">
        <v>0</v>
      </c>
      <c r="I18" s="14">
        <v>1</v>
      </c>
      <c r="J18" s="14">
        <v>0</v>
      </c>
      <c r="K18" s="14">
        <v>0</v>
      </c>
      <c r="L18" s="14">
        <v>1</v>
      </c>
      <c r="M18" s="14">
        <v>1</v>
      </c>
      <c r="N18" s="14">
        <v>0</v>
      </c>
      <c r="O18" s="14">
        <v>0</v>
      </c>
      <c r="P18" s="21">
        <v>1</v>
      </c>
    </row>
    <row r="19" spans="1:16" x14ac:dyDescent="0.3">
      <c r="A19" s="26" t="s">
        <v>343</v>
      </c>
      <c r="B19" s="26" t="s">
        <v>344</v>
      </c>
      <c r="C19" s="14">
        <v>0</v>
      </c>
      <c r="D19" s="14">
        <v>0</v>
      </c>
      <c r="E19" s="27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1">
        <v>0</v>
      </c>
    </row>
    <row r="20" spans="1:16" x14ac:dyDescent="0.3">
      <c r="A20" s="179" t="s">
        <v>345</v>
      </c>
      <c r="B20" s="180"/>
      <c r="C20" s="23">
        <v>22</v>
      </c>
      <c r="D20" s="23">
        <v>14</v>
      </c>
      <c r="E20" s="24">
        <v>0.57142857142857095</v>
      </c>
      <c r="F20" s="23">
        <v>0</v>
      </c>
      <c r="G20" s="23">
        <v>0</v>
      </c>
      <c r="H20" s="23">
        <v>1</v>
      </c>
      <c r="I20" s="23">
        <v>0</v>
      </c>
      <c r="J20" s="23">
        <v>0</v>
      </c>
      <c r="K20" s="23">
        <v>0</v>
      </c>
      <c r="L20" s="23">
        <v>0</v>
      </c>
      <c r="M20" s="23">
        <v>0</v>
      </c>
      <c r="N20" s="23">
        <v>0</v>
      </c>
      <c r="O20" s="23">
        <v>0</v>
      </c>
      <c r="P20" s="25">
        <v>0</v>
      </c>
    </row>
    <row r="21" spans="1:16" x14ac:dyDescent="0.3">
      <c r="A21" s="26" t="s">
        <v>346</v>
      </c>
      <c r="B21" s="26" t="s">
        <v>347</v>
      </c>
      <c r="C21" s="14">
        <v>15</v>
      </c>
      <c r="D21" s="14">
        <v>10</v>
      </c>
      <c r="E21" s="27">
        <v>0.5</v>
      </c>
      <c r="F21" s="14">
        <v>0</v>
      </c>
      <c r="G21" s="14">
        <v>0</v>
      </c>
      <c r="H21" s="14">
        <v>1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1">
        <v>0</v>
      </c>
    </row>
    <row r="22" spans="1:16" x14ac:dyDescent="0.3">
      <c r="A22" s="26" t="s">
        <v>348</v>
      </c>
      <c r="B22" s="26" t="s">
        <v>349</v>
      </c>
      <c r="C22" s="14">
        <v>7</v>
      </c>
      <c r="D22" s="14">
        <v>4</v>
      </c>
      <c r="E22" s="27">
        <v>0.75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1">
        <v>0</v>
      </c>
    </row>
    <row r="23" spans="1:16" x14ac:dyDescent="0.3">
      <c r="A23" s="179" t="s">
        <v>350</v>
      </c>
      <c r="B23" s="180"/>
      <c r="C23" s="23">
        <v>0</v>
      </c>
      <c r="D23" s="23">
        <v>0</v>
      </c>
      <c r="E23" s="24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5">
        <v>0</v>
      </c>
    </row>
    <row r="24" spans="1:16" x14ac:dyDescent="0.3">
      <c r="A24" s="26" t="s">
        <v>351</v>
      </c>
      <c r="B24" s="26" t="s">
        <v>352</v>
      </c>
      <c r="C24" s="14">
        <v>0</v>
      </c>
      <c r="D24" s="14">
        <v>0</v>
      </c>
      <c r="E24" s="27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1">
        <v>0</v>
      </c>
    </row>
    <row r="25" spans="1:16" ht="20.399999999999999" x14ac:dyDescent="0.3">
      <c r="A25" s="26" t="s">
        <v>353</v>
      </c>
      <c r="B25" s="26" t="s">
        <v>354</v>
      </c>
      <c r="C25" s="14">
        <v>0</v>
      </c>
      <c r="D25" s="14">
        <v>0</v>
      </c>
      <c r="E25" s="27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1">
        <v>0</v>
      </c>
    </row>
    <row r="26" spans="1:16" x14ac:dyDescent="0.3">
      <c r="A26" s="26" t="s">
        <v>355</v>
      </c>
      <c r="B26" s="26" t="s">
        <v>356</v>
      </c>
      <c r="C26" s="14">
        <v>0</v>
      </c>
      <c r="D26" s="14">
        <v>0</v>
      </c>
      <c r="E26" s="27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1">
        <v>0</v>
      </c>
    </row>
    <row r="27" spans="1:16" x14ac:dyDescent="0.3">
      <c r="A27" s="26" t="s">
        <v>357</v>
      </c>
      <c r="B27" s="26" t="s">
        <v>358</v>
      </c>
      <c r="C27" s="14">
        <v>0</v>
      </c>
      <c r="D27" s="14">
        <v>0</v>
      </c>
      <c r="E27" s="27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1">
        <v>0</v>
      </c>
    </row>
    <row r="28" spans="1:16" x14ac:dyDescent="0.3">
      <c r="A28" s="26" t="s">
        <v>359</v>
      </c>
      <c r="B28" s="26" t="s">
        <v>360</v>
      </c>
      <c r="C28" s="14">
        <v>0</v>
      </c>
      <c r="D28" s="14">
        <v>0</v>
      </c>
      <c r="E28" s="27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1">
        <v>0</v>
      </c>
    </row>
    <row r="29" spans="1:16" ht="20.399999999999999" x14ac:dyDescent="0.3">
      <c r="A29" s="26" t="s">
        <v>361</v>
      </c>
      <c r="B29" s="26" t="s">
        <v>362</v>
      </c>
      <c r="C29" s="14">
        <v>0</v>
      </c>
      <c r="D29" s="14">
        <v>0</v>
      </c>
      <c r="E29" s="27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1">
        <v>0</v>
      </c>
    </row>
    <row r="30" spans="1:16" x14ac:dyDescent="0.3">
      <c r="A30" s="179" t="s">
        <v>363</v>
      </c>
      <c r="B30" s="180"/>
      <c r="C30" s="23">
        <v>4489</v>
      </c>
      <c r="D30" s="23">
        <v>4147</v>
      </c>
      <c r="E30" s="24">
        <v>8.2469254883048002E-2</v>
      </c>
      <c r="F30" s="23">
        <v>2047</v>
      </c>
      <c r="G30" s="23">
        <v>846</v>
      </c>
      <c r="H30" s="23">
        <v>1081</v>
      </c>
      <c r="I30" s="23">
        <v>695</v>
      </c>
      <c r="J30" s="23">
        <v>46</v>
      </c>
      <c r="K30" s="23">
        <v>10</v>
      </c>
      <c r="L30" s="23">
        <v>8</v>
      </c>
      <c r="M30" s="23">
        <v>1</v>
      </c>
      <c r="N30" s="23">
        <v>25</v>
      </c>
      <c r="O30" s="23">
        <v>204</v>
      </c>
      <c r="P30" s="25">
        <v>920</v>
      </c>
    </row>
    <row r="31" spans="1:16" x14ac:dyDescent="0.3">
      <c r="A31" s="26" t="s">
        <v>364</v>
      </c>
      <c r="B31" s="26" t="s">
        <v>365</v>
      </c>
      <c r="C31" s="14">
        <v>88</v>
      </c>
      <c r="D31" s="14">
        <v>96</v>
      </c>
      <c r="E31" s="27">
        <v>-8.3333333333333301E-2</v>
      </c>
      <c r="F31" s="14">
        <v>8</v>
      </c>
      <c r="G31" s="14">
        <v>1</v>
      </c>
      <c r="H31" s="14">
        <v>15</v>
      </c>
      <c r="I31" s="14">
        <v>5</v>
      </c>
      <c r="J31" s="14">
        <v>5</v>
      </c>
      <c r="K31" s="14">
        <v>0</v>
      </c>
      <c r="L31" s="14">
        <v>0</v>
      </c>
      <c r="M31" s="14">
        <v>0</v>
      </c>
      <c r="N31" s="14">
        <v>3</v>
      </c>
      <c r="O31" s="14">
        <v>16</v>
      </c>
      <c r="P31" s="21">
        <v>9</v>
      </c>
    </row>
    <row r="32" spans="1:16" x14ac:dyDescent="0.3">
      <c r="A32" s="26" t="s">
        <v>366</v>
      </c>
      <c r="B32" s="26" t="s">
        <v>367</v>
      </c>
      <c r="C32" s="14">
        <v>20</v>
      </c>
      <c r="D32" s="14">
        <v>8</v>
      </c>
      <c r="E32" s="27">
        <v>1.5</v>
      </c>
      <c r="F32" s="14">
        <v>1</v>
      </c>
      <c r="G32" s="14">
        <v>0</v>
      </c>
      <c r="H32" s="14">
        <v>1</v>
      </c>
      <c r="I32" s="14">
        <v>0</v>
      </c>
      <c r="J32" s="14">
        <v>0</v>
      </c>
      <c r="K32" s="14">
        <v>2</v>
      </c>
      <c r="L32" s="14">
        <v>1</v>
      </c>
      <c r="M32" s="14">
        <v>0</v>
      </c>
      <c r="N32" s="14">
        <v>1</v>
      </c>
      <c r="O32" s="14">
        <v>4</v>
      </c>
      <c r="P32" s="21">
        <v>3</v>
      </c>
    </row>
    <row r="33" spans="1:16" ht="20.399999999999999" x14ac:dyDescent="0.3">
      <c r="A33" s="26" t="s">
        <v>368</v>
      </c>
      <c r="B33" s="26" t="s">
        <v>369</v>
      </c>
      <c r="C33" s="14">
        <v>1020</v>
      </c>
      <c r="D33" s="14">
        <v>962</v>
      </c>
      <c r="E33" s="27">
        <v>6.0291060291060301E-2</v>
      </c>
      <c r="F33" s="14">
        <v>441</v>
      </c>
      <c r="G33" s="14">
        <v>173</v>
      </c>
      <c r="H33" s="14">
        <v>265</v>
      </c>
      <c r="I33" s="14">
        <v>218</v>
      </c>
      <c r="J33" s="14">
        <v>1</v>
      </c>
      <c r="K33" s="14">
        <v>2</v>
      </c>
      <c r="L33" s="14">
        <v>0</v>
      </c>
      <c r="M33" s="14">
        <v>0</v>
      </c>
      <c r="N33" s="14">
        <v>7</v>
      </c>
      <c r="O33" s="14">
        <v>36</v>
      </c>
      <c r="P33" s="21">
        <v>183</v>
      </c>
    </row>
    <row r="34" spans="1:16" x14ac:dyDescent="0.3">
      <c r="A34" s="26" t="s">
        <v>370</v>
      </c>
      <c r="B34" s="26" t="s">
        <v>371</v>
      </c>
      <c r="C34" s="14">
        <v>1016</v>
      </c>
      <c r="D34" s="14">
        <v>835</v>
      </c>
      <c r="E34" s="27">
        <v>0.216766467065868</v>
      </c>
      <c r="F34" s="14">
        <v>306</v>
      </c>
      <c r="G34" s="14">
        <v>126</v>
      </c>
      <c r="H34" s="14">
        <v>126</v>
      </c>
      <c r="I34" s="14">
        <v>130</v>
      </c>
      <c r="J34" s="14">
        <v>10</v>
      </c>
      <c r="K34" s="14">
        <v>3</v>
      </c>
      <c r="L34" s="14">
        <v>1</v>
      </c>
      <c r="M34" s="14">
        <v>1</v>
      </c>
      <c r="N34" s="14">
        <v>5</v>
      </c>
      <c r="O34" s="14">
        <v>38</v>
      </c>
      <c r="P34" s="21">
        <v>188</v>
      </c>
    </row>
    <row r="35" spans="1:16" x14ac:dyDescent="0.3">
      <c r="A35" s="26" t="s">
        <v>372</v>
      </c>
      <c r="B35" s="26" t="s">
        <v>373</v>
      </c>
      <c r="C35" s="14">
        <v>761</v>
      </c>
      <c r="D35" s="14">
        <v>678</v>
      </c>
      <c r="E35" s="27">
        <v>0.12241887905604699</v>
      </c>
      <c r="F35" s="14">
        <v>320</v>
      </c>
      <c r="G35" s="14">
        <v>108</v>
      </c>
      <c r="H35" s="14">
        <v>114</v>
      </c>
      <c r="I35" s="14">
        <v>93</v>
      </c>
      <c r="J35" s="14">
        <v>7</v>
      </c>
      <c r="K35" s="14">
        <v>0</v>
      </c>
      <c r="L35" s="14">
        <v>0</v>
      </c>
      <c r="M35" s="14">
        <v>0</v>
      </c>
      <c r="N35" s="14">
        <v>2</v>
      </c>
      <c r="O35" s="14">
        <v>28</v>
      </c>
      <c r="P35" s="21">
        <v>150</v>
      </c>
    </row>
    <row r="36" spans="1:16" ht="20.399999999999999" x14ac:dyDescent="0.3">
      <c r="A36" s="26" t="s">
        <v>374</v>
      </c>
      <c r="B36" s="26" t="s">
        <v>375</v>
      </c>
      <c r="C36" s="14">
        <v>344</v>
      </c>
      <c r="D36" s="14">
        <v>368</v>
      </c>
      <c r="E36" s="27">
        <v>-6.5217391304347797E-2</v>
      </c>
      <c r="F36" s="14">
        <v>271</v>
      </c>
      <c r="G36" s="14">
        <v>205</v>
      </c>
      <c r="H36" s="14">
        <v>318</v>
      </c>
      <c r="I36" s="14">
        <v>60</v>
      </c>
      <c r="J36" s="14">
        <v>5</v>
      </c>
      <c r="K36" s="14">
        <v>1</v>
      </c>
      <c r="L36" s="14">
        <v>4</v>
      </c>
      <c r="M36" s="14">
        <v>0</v>
      </c>
      <c r="N36" s="14">
        <v>0</v>
      </c>
      <c r="O36" s="14">
        <v>39</v>
      </c>
      <c r="P36" s="21">
        <v>79</v>
      </c>
    </row>
    <row r="37" spans="1:16" ht="20.399999999999999" x14ac:dyDescent="0.3">
      <c r="A37" s="26" t="s">
        <v>376</v>
      </c>
      <c r="B37" s="26" t="s">
        <v>377</v>
      </c>
      <c r="C37" s="14">
        <v>134</v>
      </c>
      <c r="D37" s="14">
        <v>330</v>
      </c>
      <c r="E37" s="27">
        <v>-0.59393939393939399</v>
      </c>
      <c r="F37" s="14">
        <v>244</v>
      </c>
      <c r="G37" s="14">
        <v>187</v>
      </c>
      <c r="H37" s="14">
        <v>88</v>
      </c>
      <c r="I37" s="14">
        <v>78</v>
      </c>
      <c r="J37" s="14">
        <v>0</v>
      </c>
      <c r="K37" s="14">
        <v>1</v>
      </c>
      <c r="L37" s="14">
        <v>0</v>
      </c>
      <c r="M37" s="14">
        <v>0</v>
      </c>
      <c r="N37" s="14">
        <v>0</v>
      </c>
      <c r="O37" s="14">
        <v>22</v>
      </c>
      <c r="P37" s="21">
        <v>91</v>
      </c>
    </row>
    <row r="38" spans="1:16" ht="20.399999999999999" x14ac:dyDescent="0.3">
      <c r="A38" s="26" t="s">
        <v>378</v>
      </c>
      <c r="B38" s="26" t="s">
        <v>379</v>
      </c>
      <c r="C38" s="14">
        <v>370</v>
      </c>
      <c r="D38" s="14">
        <v>266</v>
      </c>
      <c r="E38" s="27">
        <v>0.39097744360902198</v>
      </c>
      <c r="F38" s="14">
        <v>110</v>
      </c>
      <c r="G38" s="14">
        <v>19</v>
      </c>
      <c r="H38" s="14">
        <v>38</v>
      </c>
      <c r="I38" s="14">
        <v>29</v>
      </c>
      <c r="J38" s="14">
        <v>6</v>
      </c>
      <c r="K38" s="14">
        <v>1</v>
      </c>
      <c r="L38" s="14">
        <v>0</v>
      </c>
      <c r="M38" s="14">
        <v>0</v>
      </c>
      <c r="N38" s="14">
        <v>2</v>
      </c>
      <c r="O38" s="14">
        <v>4</v>
      </c>
      <c r="P38" s="21">
        <v>117</v>
      </c>
    </row>
    <row r="39" spans="1:16" ht="30.6" x14ac:dyDescent="0.3">
      <c r="A39" s="26" t="s">
        <v>380</v>
      </c>
      <c r="B39" s="26" t="s">
        <v>381</v>
      </c>
      <c r="C39" s="14">
        <v>0</v>
      </c>
      <c r="D39" s="14">
        <v>0</v>
      </c>
      <c r="E39" s="27">
        <v>0</v>
      </c>
      <c r="F39" s="14">
        <v>0</v>
      </c>
      <c r="G39" s="14">
        <v>0</v>
      </c>
      <c r="H39" s="14">
        <v>1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1">
        <v>0</v>
      </c>
    </row>
    <row r="40" spans="1:16" x14ac:dyDescent="0.3">
      <c r="A40" s="26" t="s">
        <v>382</v>
      </c>
      <c r="B40" s="26" t="s">
        <v>383</v>
      </c>
      <c r="C40" s="14">
        <v>5</v>
      </c>
      <c r="D40" s="14">
        <v>0</v>
      </c>
      <c r="E40" s="27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1">
        <v>0</v>
      </c>
    </row>
    <row r="41" spans="1:16" x14ac:dyDescent="0.3">
      <c r="A41" s="26" t="s">
        <v>384</v>
      </c>
      <c r="B41" s="26" t="s">
        <v>385</v>
      </c>
      <c r="C41" s="14">
        <v>731</v>
      </c>
      <c r="D41" s="14">
        <v>604</v>
      </c>
      <c r="E41" s="27">
        <v>0.21026490066225201</v>
      </c>
      <c r="F41" s="14">
        <v>346</v>
      </c>
      <c r="G41" s="14">
        <v>27</v>
      </c>
      <c r="H41" s="14">
        <v>115</v>
      </c>
      <c r="I41" s="14">
        <v>82</v>
      </c>
      <c r="J41" s="14">
        <v>12</v>
      </c>
      <c r="K41" s="14">
        <v>0</v>
      </c>
      <c r="L41" s="14">
        <v>2</v>
      </c>
      <c r="M41" s="14">
        <v>0</v>
      </c>
      <c r="N41" s="14">
        <v>5</v>
      </c>
      <c r="O41" s="14">
        <v>17</v>
      </c>
      <c r="P41" s="21">
        <v>100</v>
      </c>
    </row>
    <row r="42" spans="1:16" x14ac:dyDescent="0.3">
      <c r="A42" s="179" t="s">
        <v>386</v>
      </c>
      <c r="B42" s="180"/>
      <c r="C42" s="23">
        <v>3357</v>
      </c>
      <c r="D42" s="23">
        <v>2195</v>
      </c>
      <c r="E42" s="24">
        <v>0.52938496583143502</v>
      </c>
      <c r="F42" s="23">
        <v>936</v>
      </c>
      <c r="G42" s="23">
        <v>335</v>
      </c>
      <c r="H42" s="23">
        <v>157</v>
      </c>
      <c r="I42" s="23">
        <v>136</v>
      </c>
      <c r="J42" s="23">
        <v>3</v>
      </c>
      <c r="K42" s="23">
        <v>4</v>
      </c>
      <c r="L42" s="23">
        <v>1</v>
      </c>
      <c r="M42" s="23">
        <v>12</v>
      </c>
      <c r="N42" s="23">
        <v>10</v>
      </c>
      <c r="O42" s="23">
        <v>11</v>
      </c>
      <c r="P42" s="25">
        <v>1126</v>
      </c>
    </row>
    <row r="43" spans="1:16" x14ac:dyDescent="0.3">
      <c r="A43" s="26" t="s">
        <v>387</v>
      </c>
      <c r="B43" s="26" t="s">
        <v>388</v>
      </c>
      <c r="C43" s="14">
        <v>18</v>
      </c>
      <c r="D43" s="14">
        <v>13</v>
      </c>
      <c r="E43" s="27">
        <v>0.38461538461538503</v>
      </c>
      <c r="F43" s="14">
        <v>3</v>
      </c>
      <c r="G43" s="14">
        <v>2</v>
      </c>
      <c r="H43" s="14">
        <v>3</v>
      </c>
      <c r="I43" s="14">
        <v>8</v>
      </c>
      <c r="J43" s="14">
        <v>1</v>
      </c>
      <c r="K43" s="14">
        <v>1</v>
      </c>
      <c r="L43" s="14">
        <v>0</v>
      </c>
      <c r="M43" s="14">
        <v>6</v>
      </c>
      <c r="N43" s="14">
        <v>3</v>
      </c>
      <c r="O43" s="14">
        <v>0</v>
      </c>
      <c r="P43" s="21">
        <v>5</v>
      </c>
    </row>
    <row r="44" spans="1:16" ht="20.399999999999999" x14ac:dyDescent="0.3">
      <c r="A44" s="26" t="s">
        <v>389</v>
      </c>
      <c r="B44" s="26" t="s">
        <v>390</v>
      </c>
      <c r="C44" s="14">
        <v>3306</v>
      </c>
      <c r="D44" s="14">
        <v>2167</v>
      </c>
      <c r="E44" s="27">
        <v>0.52561144439316998</v>
      </c>
      <c r="F44" s="14">
        <v>933</v>
      </c>
      <c r="G44" s="14">
        <v>333</v>
      </c>
      <c r="H44" s="14">
        <v>153</v>
      </c>
      <c r="I44" s="14">
        <v>126</v>
      </c>
      <c r="J44" s="14">
        <v>2</v>
      </c>
      <c r="K44" s="14">
        <v>3</v>
      </c>
      <c r="L44" s="14">
        <v>1</v>
      </c>
      <c r="M44" s="14">
        <v>6</v>
      </c>
      <c r="N44" s="14">
        <v>3</v>
      </c>
      <c r="O44" s="14">
        <v>11</v>
      </c>
      <c r="P44" s="21">
        <v>1117</v>
      </c>
    </row>
    <row r="45" spans="1:16" x14ac:dyDescent="0.3">
      <c r="A45" s="26" t="s">
        <v>391</v>
      </c>
      <c r="B45" s="26" t="s">
        <v>392</v>
      </c>
      <c r="C45" s="14">
        <v>2</v>
      </c>
      <c r="D45" s="14">
        <v>0</v>
      </c>
      <c r="E45" s="27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1">
        <v>1</v>
      </c>
    </row>
    <row r="46" spans="1:16" ht="20.399999999999999" x14ac:dyDescent="0.3">
      <c r="A46" s="26" t="s">
        <v>393</v>
      </c>
      <c r="B46" s="26" t="s">
        <v>394</v>
      </c>
      <c r="C46" s="14">
        <v>2</v>
      </c>
      <c r="D46" s="14">
        <v>2</v>
      </c>
      <c r="E46" s="27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1">
        <v>2</v>
      </c>
    </row>
    <row r="47" spans="1:16" ht="20.399999999999999" x14ac:dyDescent="0.3">
      <c r="A47" s="26" t="s">
        <v>395</v>
      </c>
      <c r="B47" s="26" t="s">
        <v>396</v>
      </c>
      <c r="C47" s="14">
        <v>0</v>
      </c>
      <c r="D47" s="14">
        <v>0</v>
      </c>
      <c r="E47" s="27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1">
        <v>0</v>
      </c>
    </row>
    <row r="48" spans="1:16" x14ac:dyDescent="0.3">
      <c r="A48" s="26" t="s">
        <v>397</v>
      </c>
      <c r="B48" s="26" t="s">
        <v>398</v>
      </c>
      <c r="C48" s="14">
        <v>26</v>
      </c>
      <c r="D48" s="14">
        <v>8</v>
      </c>
      <c r="E48" s="27">
        <v>2.25</v>
      </c>
      <c r="F48" s="14">
        <v>0</v>
      </c>
      <c r="G48" s="14">
        <v>0</v>
      </c>
      <c r="H48" s="14">
        <v>1</v>
      </c>
      <c r="I48" s="14">
        <v>2</v>
      </c>
      <c r="J48" s="14">
        <v>0</v>
      </c>
      <c r="K48" s="14">
        <v>0</v>
      </c>
      <c r="L48" s="14">
        <v>0</v>
      </c>
      <c r="M48" s="14">
        <v>0</v>
      </c>
      <c r="N48" s="14">
        <v>4</v>
      </c>
      <c r="O48" s="14">
        <v>0</v>
      </c>
      <c r="P48" s="21">
        <v>0</v>
      </c>
    </row>
    <row r="49" spans="1:16" x14ac:dyDescent="0.3">
      <c r="A49" s="26" t="s">
        <v>399</v>
      </c>
      <c r="B49" s="26" t="s">
        <v>400</v>
      </c>
      <c r="C49" s="14">
        <v>3</v>
      </c>
      <c r="D49" s="14">
        <v>5</v>
      </c>
      <c r="E49" s="27">
        <v>-0.4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1">
        <v>1</v>
      </c>
    </row>
    <row r="50" spans="1:16" x14ac:dyDescent="0.3">
      <c r="A50" s="179" t="s">
        <v>401</v>
      </c>
      <c r="B50" s="180"/>
      <c r="C50" s="23">
        <v>3664</v>
      </c>
      <c r="D50" s="23">
        <v>3403</v>
      </c>
      <c r="E50" s="24">
        <v>7.6697032030561302E-2</v>
      </c>
      <c r="F50" s="23">
        <v>231</v>
      </c>
      <c r="G50" s="23">
        <v>33</v>
      </c>
      <c r="H50" s="23">
        <v>413</v>
      </c>
      <c r="I50" s="23">
        <v>621</v>
      </c>
      <c r="J50" s="23">
        <v>403</v>
      </c>
      <c r="K50" s="23">
        <v>234</v>
      </c>
      <c r="L50" s="23">
        <v>1</v>
      </c>
      <c r="M50" s="23">
        <v>1</v>
      </c>
      <c r="N50" s="23">
        <v>42</v>
      </c>
      <c r="O50" s="23">
        <v>182</v>
      </c>
      <c r="P50" s="25">
        <v>457</v>
      </c>
    </row>
    <row r="51" spans="1:16" x14ac:dyDescent="0.3">
      <c r="A51" s="26" t="s">
        <v>402</v>
      </c>
      <c r="B51" s="26" t="s">
        <v>403</v>
      </c>
      <c r="C51" s="14">
        <v>2504</v>
      </c>
      <c r="D51" s="14">
        <v>1278</v>
      </c>
      <c r="E51" s="27">
        <v>0.95931142410015602</v>
      </c>
      <c r="F51" s="14">
        <v>205</v>
      </c>
      <c r="G51" s="14">
        <v>30</v>
      </c>
      <c r="H51" s="14">
        <v>215</v>
      </c>
      <c r="I51" s="14">
        <v>181</v>
      </c>
      <c r="J51" s="14">
        <v>226</v>
      </c>
      <c r="K51" s="14">
        <v>93</v>
      </c>
      <c r="L51" s="14">
        <v>1</v>
      </c>
      <c r="M51" s="14">
        <v>0</v>
      </c>
      <c r="N51" s="14">
        <v>17</v>
      </c>
      <c r="O51" s="14">
        <v>111</v>
      </c>
      <c r="P51" s="21">
        <v>168</v>
      </c>
    </row>
    <row r="52" spans="1:16" x14ac:dyDescent="0.3">
      <c r="A52" s="26" t="s">
        <v>404</v>
      </c>
      <c r="B52" s="26" t="s">
        <v>405</v>
      </c>
      <c r="C52" s="14">
        <v>66</v>
      </c>
      <c r="D52" s="14">
        <v>28</v>
      </c>
      <c r="E52" s="27">
        <v>1.3571428571428601</v>
      </c>
      <c r="F52" s="14">
        <v>3</v>
      </c>
      <c r="G52" s="14">
        <v>0</v>
      </c>
      <c r="H52" s="14">
        <v>0</v>
      </c>
      <c r="I52" s="14">
        <v>0</v>
      </c>
      <c r="J52" s="14">
        <v>3</v>
      </c>
      <c r="K52" s="14">
        <v>12</v>
      </c>
      <c r="L52" s="14">
        <v>0</v>
      </c>
      <c r="M52" s="14">
        <v>0</v>
      </c>
      <c r="N52" s="14">
        <v>3</v>
      </c>
      <c r="O52" s="14">
        <v>10</v>
      </c>
      <c r="P52" s="21">
        <v>9</v>
      </c>
    </row>
    <row r="53" spans="1:16" x14ac:dyDescent="0.3">
      <c r="A53" s="26" t="s">
        <v>406</v>
      </c>
      <c r="B53" s="26" t="s">
        <v>407</v>
      </c>
      <c r="C53" s="14">
        <v>190</v>
      </c>
      <c r="D53" s="14">
        <v>1098</v>
      </c>
      <c r="E53" s="27">
        <v>-0.82695810564662997</v>
      </c>
      <c r="F53" s="14">
        <v>7</v>
      </c>
      <c r="G53" s="14">
        <v>1</v>
      </c>
      <c r="H53" s="14">
        <v>66</v>
      </c>
      <c r="I53" s="14">
        <v>122</v>
      </c>
      <c r="J53" s="14">
        <v>64</v>
      </c>
      <c r="K53" s="14">
        <v>46</v>
      </c>
      <c r="L53" s="14">
        <v>0</v>
      </c>
      <c r="M53" s="14">
        <v>0</v>
      </c>
      <c r="N53" s="14">
        <v>4</v>
      </c>
      <c r="O53" s="14">
        <v>10</v>
      </c>
      <c r="P53" s="21">
        <v>129</v>
      </c>
    </row>
    <row r="54" spans="1:16" x14ac:dyDescent="0.3">
      <c r="A54" s="26" t="s">
        <v>408</v>
      </c>
      <c r="B54" s="26" t="s">
        <v>409</v>
      </c>
      <c r="C54" s="14">
        <v>6</v>
      </c>
      <c r="D54" s="14">
        <v>27</v>
      </c>
      <c r="E54" s="27">
        <v>-0.77777777777777801</v>
      </c>
      <c r="F54" s="14">
        <v>0</v>
      </c>
      <c r="G54" s="14">
        <v>0</v>
      </c>
      <c r="H54" s="14">
        <v>0</v>
      </c>
      <c r="I54" s="14">
        <v>1</v>
      </c>
      <c r="J54" s="14">
        <v>5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1">
        <v>3</v>
      </c>
    </row>
    <row r="55" spans="1:16" x14ac:dyDescent="0.3">
      <c r="A55" s="26" t="s">
        <v>410</v>
      </c>
      <c r="B55" s="26" t="s">
        <v>411</v>
      </c>
      <c r="C55" s="14">
        <v>2</v>
      </c>
      <c r="D55" s="14">
        <v>11</v>
      </c>
      <c r="E55" s="27">
        <v>-0.81818181818181801</v>
      </c>
      <c r="F55" s="14">
        <v>0</v>
      </c>
      <c r="G55" s="14">
        <v>0</v>
      </c>
      <c r="H55" s="14">
        <v>1</v>
      </c>
      <c r="I55" s="14">
        <v>0</v>
      </c>
      <c r="J55" s="14">
        <v>0</v>
      </c>
      <c r="K55" s="14">
        <v>2</v>
      </c>
      <c r="L55" s="14">
        <v>0</v>
      </c>
      <c r="M55" s="14">
        <v>0</v>
      </c>
      <c r="N55" s="14">
        <v>0</v>
      </c>
      <c r="O55" s="14">
        <v>0</v>
      </c>
      <c r="P55" s="21">
        <v>1</v>
      </c>
    </row>
    <row r="56" spans="1:16" x14ac:dyDescent="0.3">
      <c r="A56" s="26" t="s">
        <v>412</v>
      </c>
      <c r="B56" s="26" t="s">
        <v>413</v>
      </c>
      <c r="C56" s="14">
        <v>71</v>
      </c>
      <c r="D56" s="14">
        <v>34</v>
      </c>
      <c r="E56" s="27">
        <v>1.0882352941176501</v>
      </c>
      <c r="F56" s="14">
        <v>7</v>
      </c>
      <c r="G56" s="14">
        <v>0</v>
      </c>
      <c r="H56" s="14">
        <v>7</v>
      </c>
      <c r="I56" s="14">
        <v>2</v>
      </c>
      <c r="J56" s="14">
        <v>12</v>
      </c>
      <c r="K56" s="14">
        <v>0</v>
      </c>
      <c r="L56" s="14">
        <v>0</v>
      </c>
      <c r="M56" s="14">
        <v>0</v>
      </c>
      <c r="N56" s="14">
        <v>0</v>
      </c>
      <c r="O56" s="14">
        <v>2</v>
      </c>
      <c r="P56" s="21">
        <v>4</v>
      </c>
    </row>
    <row r="57" spans="1:16" ht="20.399999999999999" x14ac:dyDescent="0.3">
      <c r="A57" s="26" t="s">
        <v>414</v>
      </c>
      <c r="B57" s="26" t="s">
        <v>415</v>
      </c>
      <c r="C57" s="14">
        <v>45</v>
      </c>
      <c r="D57" s="14">
        <v>35</v>
      </c>
      <c r="E57" s="27">
        <v>0.28571428571428598</v>
      </c>
      <c r="F57" s="14">
        <v>5</v>
      </c>
      <c r="G57" s="14">
        <v>2</v>
      </c>
      <c r="H57" s="14">
        <v>14</v>
      </c>
      <c r="I57" s="14">
        <v>4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1">
        <v>8</v>
      </c>
    </row>
    <row r="58" spans="1:16" ht="20.399999999999999" x14ac:dyDescent="0.3">
      <c r="A58" s="26" t="s">
        <v>416</v>
      </c>
      <c r="B58" s="26" t="s">
        <v>417</v>
      </c>
      <c r="C58" s="14">
        <v>12</v>
      </c>
      <c r="D58" s="14">
        <v>25</v>
      </c>
      <c r="E58" s="27">
        <v>-0.52</v>
      </c>
      <c r="F58" s="14">
        <v>0</v>
      </c>
      <c r="G58" s="14">
        <v>0</v>
      </c>
      <c r="H58" s="14">
        <v>2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1">
        <v>1</v>
      </c>
    </row>
    <row r="59" spans="1:16" ht="20.399999999999999" x14ac:dyDescent="0.3">
      <c r="A59" s="26" t="s">
        <v>418</v>
      </c>
      <c r="B59" s="26" t="s">
        <v>419</v>
      </c>
      <c r="C59" s="14">
        <v>8</v>
      </c>
      <c r="D59" s="14">
        <v>5</v>
      </c>
      <c r="E59" s="27">
        <v>0.6</v>
      </c>
      <c r="F59" s="14">
        <v>0</v>
      </c>
      <c r="G59" s="14">
        <v>0</v>
      </c>
      <c r="H59" s="14">
        <v>0</v>
      </c>
      <c r="I59" s="14">
        <v>3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1">
        <v>1</v>
      </c>
    </row>
    <row r="60" spans="1:16" ht="20.399999999999999" x14ac:dyDescent="0.3">
      <c r="A60" s="26" t="s">
        <v>420</v>
      </c>
      <c r="B60" s="26" t="s">
        <v>421</v>
      </c>
      <c r="C60" s="14">
        <v>38</v>
      </c>
      <c r="D60" s="14">
        <v>48</v>
      </c>
      <c r="E60" s="27">
        <v>-0.20833333333333301</v>
      </c>
      <c r="F60" s="14">
        <v>0</v>
      </c>
      <c r="G60" s="14">
        <v>0</v>
      </c>
      <c r="H60" s="14">
        <v>5</v>
      </c>
      <c r="I60" s="14">
        <v>5</v>
      </c>
      <c r="J60" s="14">
        <v>0</v>
      </c>
      <c r="K60" s="14">
        <v>3</v>
      </c>
      <c r="L60" s="14">
        <v>0</v>
      </c>
      <c r="M60" s="14">
        <v>0</v>
      </c>
      <c r="N60" s="14">
        <v>0</v>
      </c>
      <c r="O60" s="14">
        <v>1</v>
      </c>
      <c r="P60" s="21">
        <v>11</v>
      </c>
    </row>
    <row r="61" spans="1:16" ht="20.399999999999999" x14ac:dyDescent="0.3">
      <c r="A61" s="26" t="s">
        <v>422</v>
      </c>
      <c r="B61" s="26" t="s">
        <v>423</v>
      </c>
      <c r="C61" s="14">
        <v>64</v>
      </c>
      <c r="D61" s="14">
        <v>90</v>
      </c>
      <c r="E61" s="27">
        <v>-0.28888888888888897</v>
      </c>
      <c r="F61" s="14">
        <v>0</v>
      </c>
      <c r="G61" s="14">
        <v>0</v>
      </c>
      <c r="H61" s="14">
        <v>30</v>
      </c>
      <c r="I61" s="14">
        <v>24</v>
      </c>
      <c r="J61" s="14">
        <v>1</v>
      </c>
      <c r="K61" s="14">
        <v>3</v>
      </c>
      <c r="L61" s="14">
        <v>0</v>
      </c>
      <c r="M61" s="14">
        <v>0</v>
      </c>
      <c r="N61" s="14">
        <v>0</v>
      </c>
      <c r="O61" s="14">
        <v>1</v>
      </c>
      <c r="P61" s="21">
        <v>22</v>
      </c>
    </row>
    <row r="62" spans="1:16" x14ac:dyDescent="0.3">
      <c r="A62" s="26" t="s">
        <v>424</v>
      </c>
      <c r="B62" s="26" t="s">
        <v>425</v>
      </c>
      <c r="C62" s="14">
        <v>0</v>
      </c>
      <c r="D62" s="14">
        <v>0</v>
      </c>
      <c r="E62" s="27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1">
        <v>0</v>
      </c>
    </row>
    <row r="63" spans="1:16" ht="20.399999999999999" x14ac:dyDescent="0.3">
      <c r="A63" s="26" t="s">
        <v>426</v>
      </c>
      <c r="B63" s="26" t="s">
        <v>427</v>
      </c>
      <c r="C63" s="14">
        <v>146</v>
      </c>
      <c r="D63" s="14">
        <v>509</v>
      </c>
      <c r="E63" s="27">
        <v>-0.71316306483300596</v>
      </c>
      <c r="F63" s="14">
        <v>1</v>
      </c>
      <c r="G63" s="14">
        <v>0</v>
      </c>
      <c r="H63" s="14">
        <v>39</v>
      </c>
      <c r="I63" s="14">
        <v>59</v>
      </c>
      <c r="J63" s="14">
        <v>39</v>
      </c>
      <c r="K63" s="14">
        <v>44</v>
      </c>
      <c r="L63" s="14">
        <v>0</v>
      </c>
      <c r="M63" s="14">
        <v>0</v>
      </c>
      <c r="N63" s="14">
        <v>7</v>
      </c>
      <c r="O63" s="14">
        <v>17</v>
      </c>
      <c r="P63" s="21">
        <v>64</v>
      </c>
    </row>
    <row r="64" spans="1:16" ht="20.399999999999999" x14ac:dyDescent="0.3">
      <c r="A64" s="26" t="s">
        <v>428</v>
      </c>
      <c r="B64" s="26" t="s">
        <v>429</v>
      </c>
      <c r="C64" s="14">
        <v>371</v>
      </c>
      <c r="D64" s="14">
        <v>144</v>
      </c>
      <c r="E64" s="27">
        <v>1.5763888888888899</v>
      </c>
      <c r="F64" s="14">
        <v>2</v>
      </c>
      <c r="G64" s="14">
        <v>0</v>
      </c>
      <c r="H64" s="14">
        <v>20</v>
      </c>
      <c r="I64" s="14">
        <v>10</v>
      </c>
      <c r="J64" s="14">
        <v>52</v>
      </c>
      <c r="K64" s="14">
        <v>25</v>
      </c>
      <c r="L64" s="14">
        <v>0</v>
      </c>
      <c r="M64" s="14">
        <v>1</v>
      </c>
      <c r="N64" s="14">
        <v>11</v>
      </c>
      <c r="O64" s="14">
        <v>29</v>
      </c>
      <c r="P64" s="21">
        <v>18</v>
      </c>
    </row>
    <row r="65" spans="1:16" ht="20.399999999999999" x14ac:dyDescent="0.3">
      <c r="A65" s="26" t="s">
        <v>430</v>
      </c>
      <c r="B65" s="26" t="s">
        <v>431</v>
      </c>
      <c r="C65" s="14">
        <v>31</v>
      </c>
      <c r="D65" s="14">
        <v>40</v>
      </c>
      <c r="E65" s="27">
        <v>-0.22500000000000001</v>
      </c>
      <c r="F65" s="14">
        <v>0</v>
      </c>
      <c r="G65" s="14">
        <v>0</v>
      </c>
      <c r="H65" s="14">
        <v>4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1">
        <v>2</v>
      </c>
    </row>
    <row r="66" spans="1:16" ht="30.6" x14ac:dyDescent="0.3">
      <c r="A66" s="26" t="s">
        <v>432</v>
      </c>
      <c r="B66" s="26" t="s">
        <v>433</v>
      </c>
      <c r="C66" s="14">
        <v>10</v>
      </c>
      <c r="D66" s="14">
        <v>0</v>
      </c>
      <c r="E66" s="27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1">
        <v>0</v>
      </c>
    </row>
    <row r="67" spans="1:16" ht="30.6" x14ac:dyDescent="0.3">
      <c r="A67" s="26" t="s">
        <v>434</v>
      </c>
      <c r="B67" s="26" t="s">
        <v>435</v>
      </c>
      <c r="C67" s="14">
        <v>53</v>
      </c>
      <c r="D67" s="14">
        <v>0</v>
      </c>
      <c r="E67" s="27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1">
        <v>0</v>
      </c>
    </row>
    <row r="68" spans="1:16" ht="30.6" x14ac:dyDescent="0.3">
      <c r="A68" s="26" t="s">
        <v>436</v>
      </c>
      <c r="B68" s="26" t="s">
        <v>437</v>
      </c>
      <c r="C68" s="14">
        <v>0</v>
      </c>
      <c r="D68" s="14">
        <v>0</v>
      </c>
      <c r="E68" s="27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1">
        <v>0</v>
      </c>
    </row>
    <row r="69" spans="1:16" ht="20.399999999999999" x14ac:dyDescent="0.3">
      <c r="A69" s="26" t="s">
        <v>438</v>
      </c>
      <c r="B69" s="26" t="s">
        <v>439</v>
      </c>
      <c r="C69" s="14">
        <v>37</v>
      </c>
      <c r="D69" s="14">
        <v>26</v>
      </c>
      <c r="E69" s="27">
        <v>0.42307692307692302</v>
      </c>
      <c r="F69" s="14">
        <v>1</v>
      </c>
      <c r="G69" s="14">
        <v>0</v>
      </c>
      <c r="H69" s="14">
        <v>8</v>
      </c>
      <c r="I69" s="14">
        <v>16</v>
      </c>
      <c r="J69" s="14">
        <v>1</v>
      </c>
      <c r="K69" s="14">
        <v>4</v>
      </c>
      <c r="L69" s="14">
        <v>0</v>
      </c>
      <c r="M69" s="14">
        <v>0</v>
      </c>
      <c r="N69" s="14">
        <v>0</v>
      </c>
      <c r="O69" s="14">
        <v>0</v>
      </c>
      <c r="P69" s="21">
        <v>14</v>
      </c>
    </row>
    <row r="70" spans="1:16" ht="20.399999999999999" x14ac:dyDescent="0.3">
      <c r="A70" s="26" t="s">
        <v>440</v>
      </c>
      <c r="B70" s="26" t="s">
        <v>441</v>
      </c>
      <c r="C70" s="14">
        <v>9</v>
      </c>
      <c r="D70" s="14">
        <v>2</v>
      </c>
      <c r="E70" s="27">
        <v>3.5</v>
      </c>
      <c r="F70" s="14">
        <v>0</v>
      </c>
      <c r="G70" s="14">
        <v>0</v>
      </c>
      <c r="H70" s="14">
        <v>2</v>
      </c>
      <c r="I70" s="14">
        <v>2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1</v>
      </c>
      <c r="P70" s="21">
        <v>1</v>
      </c>
    </row>
    <row r="71" spans="1:16" ht="20.399999999999999" x14ac:dyDescent="0.3">
      <c r="A71" s="26" t="s">
        <v>442</v>
      </c>
      <c r="B71" s="26" t="s">
        <v>443</v>
      </c>
      <c r="C71" s="14">
        <v>1</v>
      </c>
      <c r="D71" s="14">
        <v>3</v>
      </c>
      <c r="E71" s="27">
        <v>-0.66666666666666696</v>
      </c>
      <c r="F71" s="14">
        <v>0</v>
      </c>
      <c r="G71" s="14">
        <v>0</v>
      </c>
      <c r="H71" s="14">
        <v>0</v>
      </c>
      <c r="I71" s="14">
        <v>189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1">
        <v>1</v>
      </c>
    </row>
    <row r="72" spans="1:16" x14ac:dyDescent="0.3">
      <c r="A72" s="179" t="s">
        <v>444</v>
      </c>
      <c r="B72" s="180"/>
      <c r="C72" s="23">
        <v>29</v>
      </c>
      <c r="D72" s="23">
        <v>37</v>
      </c>
      <c r="E72" s="24">
        <v>-0.21621621621621601</v>
      </c>
      <c r="F72" s="23">
        <v>0</v>
      </c>
      <c r="G72" s="23">
        <v>0</v>
      </c>
      <c r="H72" s="23">
        <v>6</v>
      </c>
      <c r="I72" s="23">
        <v>6</v>
      </c>
      <c r="J72" s="23">
        <v>0</v>
      </c>
      <c r="K72" s="23">
        <v>0</v>
      </c>
      <c r="L72" s="23">
        <v>0</v>
      </c>
      <c r="M72" s="23">
        <v>0</v>
      </c>
      <c r="N72" s="23">
        <v>0</v>
      </c>
      <c r="O72" s="23">
        <v>1</v>
      </c>
      <c r="P72" s="25">
        <v>1</v>
      </c>
    </row>
    <row r="73" spans="1:16" x14ac:dyDescent="0.3">
      <c r="A73" s="26" t="s">
        <v>445</v>
      </c>
      <c r="B73" s="26" t="s">
        <v>446</v>
      </c>
      <c r="C73" s="14">
        <v>29</v>
      </c>
      <c r="D73" s="14">
        <v>37</v>
      </c>
      <c r="E73" s="27">
        <v>-0.21621621621621601</v>
      </c>
      <c r="F73" s="14">
        <v>0</v>
      </c>
      <c r="G73" s="14">
        <v>0</v>
      </c>
      <c r="H73" s="14">
        <v>6</v>
      </c>
      <c r="I73" s="14">
        <v>6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1</v>
      </c>
      <c r="P73" s="21">
        <v>1</v>
      </c>
    </row>
    <row r="74" spans="1:16" x14ac:dyDescent="0.3">
      <c r="A74" s="179" t="s">
        <v>447</v>
      </c>
      <c r="B74" s="180"/>
      <c r="C74" s="23">
        <v>699</v>
      </c>
      <c r="D74" s="23">
        <v>590</v>
      </c>
      <c r="E74" s="24">
        <v>0.18474576271186399</v>
      </c>
      <c r="F74" s="23">
        <v>127</v>
      </c>
      <c r="G74" s="23">
        <v>12</v>
      </c>
      <c r="H74" s="23">
        <v>74</v>
      </c>
      <c r="I74" s="23">
        <v>64</v>
      </c>
      <c r="J74" s="23">
        <v>6</v>
      </c>
      <c r="K74" s="23">
        <v>2</v>
      </c>
      <c r="L74" s="23">
        <v>36</v>
      </c>
      <c r="M74" s="23">
        <v>24</v>
      </c>
      <c r="N74" s="23">
        <v>7</v>
      </c>
      <c r="O74" s="23">
        <v>12</v>
      </c>
      <c r="P74" s="25">
        <v>90</v>
      </c>
    </row>
    <row r="75" spans="1:16" x14ac:dyDescent="0.3">
      <c r="A75" s="26" t="s">
        <v>448</v>
      </c>
      <c r="B75" s="26" t="s">
        <v>449</v>
      </c>
      <c r="C75" s="14">
        <v>230</v>
      </c>
      <c r="D75" s="14">
        <v>234</v>
      </c>
      <c r="E75" s="27">
        <v>-1.7094017094017099E-2</v>
      </c>
      <c r="F75" s="14">
        <v>42</v>
      </c>
      <c r="G75" s="14">
        <v>9</v>
      </c>
      <c r="H75" s="14">
        <v>29</v>
      </c>
      <c r="I75" s="14">
        <v>29</v>
      </c>
      <c r="J75" s="14">
        <v>2</v>
      </c>
      <c r="K75" s="14">
        <v>1</v>
      </c>
      <c r="L75" s="14">
        <v>0</v>
      </c>
      <c r="M75" s="14">
        <v>0</v>
      </c>
      <c r="N75" s="14">
        <v>2</v>
      </c>
      <c r="O75" s="14">
        <v>1</v>
      </c>
      <c r="P75" s="21">
        <v>35</v>
      </c>
    </row>
    <row r="76" spans="1:16" ht="20.399999999999999" x14ac:dyDescent="0.3">
      <c r="A76" s="26" t="s">
        <v>450</v>
      </c>
      <c r="B76" s="26" t="s">
        <v>451</v>
      </c>
      <c r="C76" s="14">
        <v>49</v>
      </c>
      <c r="D76" s="14">
        <v>43</v>
      </c>
      <c r="E76" s="27">
        <v>0.13953488372093001</v>
      </c>
      <c r="F76" s="14">
        <v>1</v>
      </c>
      <c r="G76" s="14">
        <v>0</v>
      </c>
      <c r="H76" s="14">
        <v>5</v>
      </c>
      <c r="I76" s="14">
        <v>4</v>
      </c>
      <c r="J76" s="14">
        <v>0</v>
      </c>
      <c r="K76" s="14">
        <v>0</v>
      </c>
      <c r="L76" s="14">
        <v>0</v>
      </c>
      <c r="M76" s="14">
        <v>0</v>
      </c>
      <c r="N76" s="14">
        <v>5</v>
      </c>
      <c r="O76" s="14">
        <v>0</v>
      </c>
      <c r="P76" s="21">
        <v>1</v>
      </c>
    </row>
    <row r="77" spans="1:16" x14ac:dyDescent="0.3">
      <c r="A77" s="26" t="s">
        <v>452</v>
      </c>
      <c r="B77" s="26" t="s">
        <v>453</v>
      </c>
      <c r="C77" s="14">
        <v>198</v>
      </c>
      <c r="D77" s="14">
        <v>173</v>
      </c>
      <c r="E77" s="27">
        <v>0.144508670520231</v>
      </c>
      <c r="F77" s="14">
        <v>17</v>
      </c>
      <c r="G77" s="14">
        <v>0</v>
      </c>
      <c r="H77" s="14">
        <v>10</v>
      </c>
      <c r="I77" s="14">
        <v>3</v>
      </c>
      <c r="J77" s="14">
        <v>1</v>
      </c>
      <c r="K77" s="14">
        <v>1</v>
      </c>
      <c r="L77" s="14">
        <v>35</v>
      </c>
      <c r="M77" s="14">
        <v>24</v>
      </c>
      <c r="N77" s="14">
        <v>0</v>
      </c>
      <c r="O77" s="14">
        <v>9</v>
      </c>
      <c r="P77" s="21">
        <v>27</v>
      </c>
    </row>
    <row r="78" spans="1:16" x14ac:dyDescent="0.3">
      <c r="A78" s="26" t="s">
        <v>454</v>
      </c>
      <c r="B78" s="26" t="s">
        <v>455</v>
      </c>
      <c r="C78" s="14">
        <v>5</v>
      </c>
      <c r="D78" s="14">
        <v>12</v>
      </c>
      <c r="E78" s="27">
        <v>-0.58333333333333304</v>
      </c>
      <c r="F78" s="14">
        <v>1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1">
        <v>0</v>
      </c>
    </row>
    <row r="79" spans="1:16" ht="20.399999999999999" x14ac:dyDescent="0.3">
      <c r="A79" s="26" t="s">
        <v>456</v>
      </c>
      <c r="B79" s="26" t="s">
        <v>457</v>
      </c>
      <c r="C79" s="14">
        <v>131</v>
      </c>
      <c r="D79" s="14">
        <v>92</v>
      </c>
      <c r="E79" s="27">
        <v>0.42391304347826098</v>
      </c>
      <c r="F79" s="14">
        <v>24</v>
      </c>
      <c r="G79" s="14">
        <v>3</v>
      </c>
      <c r="H79" s="14">
        <v>16</v>
      </c>
      <c r="I79" s="14">
        <v>14</v>
      </c>
      <c r="J79" s="14">
        <v>2</v>
      </c>
      <c r="K79" s="14">
        <v>0</v>
      </c>
      <c r="L79" s="14">
        <v>0</v>
      </c>
      <c r="M79" s="14">
        <v>0</v>
      </c>
      <c r="N79" s="14">
        <v>0</v>
      </c>
      <c r="O79" s="14">
        <v>1</v>
      </c>
      <c r="P79" s="21">
        <v>17</v>
      </c>
    </row>
    <row r="80" spans="1:16" ht="30.6" x14ac:dyDescent="0.3">
      <c r="A80" s="26" t="s">
        <v>458</v>
      </c>
      <c r="B80" s="26" t="s">
        <v>459</v>
      </c>
      <c r="C80" s="14">
        <v>8</v>
      </c>
      <c r="D80" s="14">
        <v>9</v>
      </c>
      <c r="E80" s="27">
        <v>-0.11111111111111099</v>
      </c>
      <c r="F80" s="14">
        <v>0</v>
      </c>
      <c r="G80" s="14">
        <v>0</v>
      </c>
      <c r="H80" s="14">
        <v>2</v>
      </c>
      <c r="I80" s="14">
        <v>1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1">
        <v>0</v>
      </c>
    </row>
    <row r="81" spans="1:16" ht="20.399999999999999" x14ac:dyDescent="0.3">
      <c r="A81" s="26" t="s">
        <v>460</v>
      </c>
      <c r="B81" s="26" t="s">
        <v>461</v>
      </c>
      <c r="C81" s="14">
        <v>78</v>
      </c>
      <c r="D81" s="14">
        <v>27</v>
      </c>
      <c r="E81" s="27">
        <v>1.8888888888888899</v>
      </c>
      <c r="F81" s="14">
        <v>42</v>
      </c>
      <c r="G81" s="14">
        <v>0</v>
      </c>
      <c r="H81" s="14">
        <v>12</v>
      </c>
      <c r="I81" s="14">
        <v>13</v>
      </c>
      <c r="J81" s="14">
        <v>1</v>
      </c>
      <c r="K81" s="14">
        <v>0</v>
      </c>
      <c r="L81" s="14">
        <v>1</v>
      </c>
      <c r="M81" s="14">
        <v>0</v>
      </c>
      <c r="N81" s="14">
        <v>0</v>
      </c>
      <c r="O81" s="14">
        <v>1</v>
      </c>
      <c r="P81" s="21">
        <v>10</v>
      </c>
    </row>
    <row r="82" spans="1:16" x14ac:dyDescent="0.3">
      <c r="A82" s="179" t="s">
        <v>462</v>
      </c>
      <c r="B82" s="180"/>
      <c r="C82" s="23">
        <v>176</v>
      </c>
      <c r="D82" s="23">
        <v>241</v>
      </c>
      <c r="E82" s="24">
        <v>-0.26970954356846499</v>
      </c>
      <c r="F82" s="23">
        <v>68</v>
      </c>
      <c r="G82" s="23">
        <v>20</v>
      </c>
      <c r="H82" s="23">
        <v>19</v>
      </c>
      <c r="I82" s="23">
        <v>7</v>
      </c>
      <c r="J82" s="23">
        <v>0</v>
      </c>
      <c r="K82" s="23">
        <v>0</v>
      </c>
      <c r="L82" s="23">
        <v>0</v>
      </c>
      <c r="M82" s="23">
        <v>0</v>
      </c>
      <c r="N82" s="23">
        <v>1</v>
      </c>
      <c r="O82" s="23">
        <v>1</v>
      </c>
      <c r="P82" s="25">
        <v>35</v>
      </c>
    </row>
    <row r="83" spans="1:16" x14ac:dyDescent="0.3">
      <c r="A83" s="26" t="s">
        <v>463</v>
      </c>
      <c r="B83" s="26" t="s">
        <v>464</v>
      </c>
      <c r="C83" s="14">
        <v>52</v>
      </c>
      <c r="D83" s="14">
        <v>73</v>
      </c>
      <c r="E83" s="27">
        <v>-0.28767123287671198</v>
      </c>
      <c r="F83" s="14">
        <v>0</v>
      </c>
      <c r="G83" s="14">
        <v>0</v>
      </c>
      <c r="H83" s="14">
        <v>7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1">
        <v>1</v>
      </c>
    </row>
    <row r="84" spans="1:16" x14ac:dyDescent="0.3">
      <c r="A84" s="26" t="s">
        <v>465</v>
      </c>
      <c r="B84" s="26" t="s">
        <v>466</v>
      </c>
      <c r="C84" s="14">
        <v>124</v>
      </c>
      <c r="D84" s="14">
        <v>168</v>
      </c>
      <c r="E84" s="27">
        <v>-0.26190476190476197</v>
      </c>
      <c r="F84" s="14">
        <v>68</v>
      </c>
      <c r="G84" s="14">
        <v>20</v>
      </c>
      <c r="H84" s="14">
        <v>12</v>
      </c>
      <c r="I84" s="14">
        <v>5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1</v>
      </c>
      <c r="P84" s="21">
        <v>34</v>
      </c>
    </row>
    <row r="85" spans="1:16" x14ac:dyDescent="0.3">
      <c r="A85" s="179" t="s">
        <v>467</v>
      </c>
      <c r="B85" s="180"/>
      <c r="C85" s="23">
        <v>1023</v>
      </c>
      <c r="D85" s="23">
        <v>1074</v>
      </c>
      <c r="E85" s="24">
        <v>-4.7486033519553099E-2</v>
      </c>
      <c r="F85" s="23">
        <v>5</v>
      </c>
      <c r="G85" s="23">
        <v>0</v>
      </c>
      <c r="H85" s="23">
        <v>288</v>
      </c>
      <c r="I85" s="23">
        <v>287</v>
      </c>
      <c r="J85" s="23">
        <v>1</v>
      </c>
      <c r="K85" s="23">
        <v>0</v>
      </c>
      <c r="L85" s="23">
        <v>0</v>
      </c>
      <c r="M85" s="23">
        <v>1</v>
      </c>
      <c r="N85" s="23">
        <v>6</v>
      </c>
      <c r="O85" s="23">
        <v>6</v>
      </c>
      <c r="P85" s="25">
        <v>286</v>
      </c>
    </row>
    <row r="86" spans="1:16" x14ac:dyDescent="0.3">
      <c r="A86" s="26" t="s">
        <v>468</v>
      </c>
      <c r="B86" s="26" t="s">
        <v>469</v>
      </c>
      <c r="C86" s="14">
        <v>3</v>
      </c>
      <c r="D86" s="14">
        <v>4</v>
      </c>
      <c r="E86" s="27">
        <v>-0.25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1">
        <v>0</v>
      </c>
    </row>
    <row r="87" spans="1:16" x14ac:dyDescent="0.3">
      <c r="A87" s="26" t="s">
        <v>470</v>
      </c>
      <c r="B87" s="26" t="s">
        <v>471</v>
      </c>
      <c r="C87" s="14">
        <v>0</v>
      </c>
      <c r="D87" s="14">
        <v>0</v>
      </c>
      <c r="E87" s="27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1">
        <v>0</v>
      </c>
    </row>
    <row r="88" spans="1:16" ht="20.399999999999999" x14ac:dyDescent="0.3">
      <c r="A88" s="26" t="s">
        <v>472</v>
      </c>
      <c r="B88" s="26" t="s">
        <v>473</v>
      </c>
      <c r="C88" s="14">
        <v>0</v>
      </c>
      <c r="D88" s="14">
        <v>1</v>
      </c>
      <c r="E88" s="27">
        <v>-1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1">
        <v>0</v>
      </c>
    </row>
    <row r="89" spans="1:16" ht="20.399999999999999" x14ac:dyDescent="0.3">
      <c r="A89" s="26" t="s">
        <v>474</v>
      </c>
      <c r="B89" s="26" t="s">
        <v>475</v>
      </c>
      <c r="C89" s="14">
        <v>78</v>
      </c>
      <c r="D89" s="14">
        <v>51</v>
      </c>
      <c r="E89" s="27">
        <v>0.52941176470588203</v>
      </c>
      <c r="F89" s="14">
        <v>0</v>
      </c>
      <c r="G89" s="14">
        <v>0</v>
      </c>
      <c r="H89" s="14">
        <v>2</v>
      </c>
      <c r="I89" s="14">
        <v>3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1">
        <v>0</v>
      </c>
    </row>
    <row r="90" spans="1:16" ht="20.399999999999999" x14ac:dyDescent="0.3">
      <c r="A90" s="26" t="s">
        <v>476</v>
      </c>
      <c r="B90" s="26" t="s">
        <v>477</v>
      </c>
      <c r="C90" s="14">
        <v>0</v>
      </c>
      <c r="D90" s="14">
        <v>0</v>
      </c>
      <c r="E90" s="27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1">
        <v>0</v>
      </c>
    </row>
    <row r="91" spans="1:16" x14ac:dyDescent="0.3">
      <c r="A91" s="26" t="s">
        <v>478</v>
      </c>
      <c r="B91" s="26" t="s">
        <v>479</v>
      </c>
      <c r="C91" s="14">
        <v>87</v>
      </c>
      <c r="D91" s="14">
        <v>96</v>
      </c>
      <c r="E91" s="27">
        <v>-9.375E-2</v>
      </c>
      <c r="F91" s="14">
        <v>0</v>
      </c>
      <c r="G91" s="14">
        <v>0</v>
      </c>
      <c r="H91" s="14">
        <v>7</v>
      </c>
      <c r="I91" s="14">
        <v>11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2</v>
      </c>
      <c r="P91" s="21">
        <v>3</v>
      </c>
    </row>
    <row r="92" spans="1:16" x14ac:dyDescent="0.3">
      <c r="A92" s="26" t="s">
        <v>480</v>
      </c>
      <c r="B92" s="26" t="s">
        <v>481</v>
      </c>
      <c r="C92" s="14">
        <v>158</v>
      </c>
      <c r="D92" s="14">
        <v>212</v>
      </c>
      <c r="E92" s="27">
        <v>-0.25471698113207503</v>
      </c>
      <c r="F92" s="14">
        <v>1</v>
      </c>
      <c r="G92" s="14">
        <v>0</v>
      </c>
      <c r="H92" s="14">
        <v>50</v>
      </c>
      <c r="I92" s="14">
        <v>60</v>
      </c>
      <c r="J92" s="14">
        <v>0</v>
      </c>
      <c r="K92" s="14">
        <v>0</v>
      </c>
      <c r="L92" s="14">
        <v>0</v>
      </c>
      <c r="M92" s="14">
        <v>1</v>
      </c>
      <c r="N92" s="14">
        <v>5</v>
      </c>
      <c r="O92" s="14">
        <v>4</v>
      </c>
      <c r="P92" s="21">
        <v>41</v>
      </c>
    </row>
    <row r="93" spans="1:16" x14ac:dyDescent="0.3">
      <c r="A93" s="26" t="s">
        <v>482</v>
      </c>
      <c r="B93" s="26" t="s">
        <v>483</v>
      </c>
      <c r="C93" s="14">
        <v>90</v>
      </c>
      <c r="D93" s="14">
        <v>83</v>
      </c>
      <c r="E93" s="27">
        <v>8.4337349397590397E-2</v>
      </c>
      <c r="F93" s="14">
        <v>4</v>
      </c>
      <c r="G93" s="14">
        <v>0</v>
      </c>
      <c r="H93" s="14">
        <v>8</v>
      </c>
      <c r="I93" s="14">
        <v>9</v>
      </c>
      <c r="J93" s="14">
        <v>1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1">
        <v>2</v>
      </c>
    </row>
    <row r="94" spans="1:16" x14ac:dyDescent="0.3">
      <c r="A94" s="26" t="s">
        <v>484</v>
      </c>
      <c r="B94" s="26" t="s">
        <v>485</v>
      </c>
      <c r="C94" s="14">
        <v>606</v>
      </c>
      <c r="D94" s="14">
        <v>625</v>
      </c>
      <c r="E94" s="27">
        <v>-3.04E-2</v>
      </c>
      <c r="F94" s="14">
        <v>0</v>
      </c>
      <c r="G94" s="14">
        <v>0</v>
      </c>
      <c r="H94" s="14">
        <v>221</v>
      </c>
      <c r="I94" s="14">
        <v>203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1">
        <v>160</v>
      </c>
    </row>
    <row r="95" spans="1:16" ht="20.399999999999999" x14ac:dyDescent="0.3">
      <c r="A95" s="26" t="s">
        <v>486</v>
      </c>
      <c r="B95" s="26" t="s">
        <v>487</v>
      </c>
      <c r="C95" s="14">
        <v>1</v>
      </c>
      <c r="D95" s="14">
        <v>2</v>
      </c>
      <c r="E95" s="27">
        <v>-0.5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1">
        <v>80</v>
      </c>
    </row>
    <row r="96" spans="1:16" ht="20.399999999999999" x14ac:dyDescent="0.3">
      <c r="A96" s="26" t="s">
        <v>488</v>
      </c>
      <c r="B96" s="26" t="s">
        <v>489</v>
      </c>
      <c r="C96" s="14">
        <v>0</v>
      </c>
      <c r="D96" s="14">
        <v>0</v>
      </c>
      <c r="E96" s="27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1">
        <v>0</v>
      </c>
    </row>
    <row r="97" spans="1:16" x14ac:dyDescent="0.3">
      <c r="A97" s="179" t="s">
        <v>490</v>
      </c>
      <c r="B97" s="180"/>
      <c r="C97" s="23">
        <v>38135</v>
      </c>
      <c r="D97" s="23">
        <v>34899</v>
      </c>
      <c r="E97" s="24">
        <v>9.2724719906014497E-2</v>
      </c>
      <c r="F97" s="23">
        <v>6629</v>
      </c>
      <c r="G97" s="23">
        <v>5170</v>
      </c>
      <c r="H97" s="23">
        <v>6518</v>
      </c>
      <c r="I97" s="23">
        <v>8970</v>
      </c>
      <c r="J97" s="23">
        <v>17</v>
      </c>
      <c r="K97" s="23">
        <v>16</v>
      </c>
      <c r="L97" s="23">
        <v>15</v>
      </c>
      <c r="M97" s="23">
        <v>5</v>
      </c>
      <c r="N97" s="23">
        <v>46</v>
      </c>
      <c r="O97" s="23">
        <v>1252</v>
      </c>
      <c r="P97" s="25">
        <v>9421</v>
      </c>
    </row>
    <row r="98" spans="1:16" x14ac:dyDescent="0.3">
      <c r="A98" s="26" t="s">
        <v>491</v>
      </c>
      <c r="B98" s="26" t="s">
        <v>492</v>
      </c>
      <c r="C98" s="14">
        <v>7524</v>
      </c>
      <c r="D98" s="14">
        <v>4897</v>
      </c>
      <c r="E98" s="27">
        <v>0.53645088829895804</v>
      </c>
      <c r="F98" s="14">
        <v>2494</v>
      </c>
      <c r="G98" s="14">
        <v>2193</v>
      </c>
      <c r="H98" s="14">
        <v>1196</v>
      </c>
      <c r="I98" s="14">
        <v>1238</v>
      </c>
      <c r="J98" s="14">
        <v>2</v>
      </c>
      <c r="K98" s="14">
        <v>0</v>
      </c>
      <c r="L98" s="14">
        <v>2</v>
      </c>
      <c r="M98" s="14">
        <v>0</v>
      </c>
      <c r="N98" s="14">
        <v>0</v>
      </c>
      <c r="O98" s="14">
        <v>25</v>
      </c>
      <c r="P98" s="21">
        <v>2651</v>
      </c>
    </row>
    <row r="99" spans="1:16" x14ac:dyDescent="0.3">
      <c r="A99" s="26" t="s">
        <v>493</v>
      </c>
      <c r="B99" s="26" t="s">
        <v>494</v>
      </c>
      <c r="C99" s="14">
        <v>6026</v>
      </c>
      <c r="D99" s="14">
        <v>5507</v>
      </c>
      <c r="E99" s="27">
        <v>9.4243689849282705E-2</v>
      </c>
      <c r="F99" s="14">
        <v>1352</v>
      </c>
      <c r="G99" s="14">
        <v>744</v>
      </c>
      <c r="H99" s="14">
        <v>1682</v>
      </c>
      <c r="I99" s="14">
        <v>3624</v>
      </c>
      <c r="J99" s="14">
        <v>2</v>
      </c>
      <c r="K99" s="14">
        <v>0</v>
      </c>
      <c r="L99" s="14">
        <v>7</v>
      </c>
      <c r="M99" s="14">
        <v>0</v>
      </c>
      <c r="N99" s="14">
        <v>0</v>
      </c>
      <c r="O99" s="14">
        <v>183</v>
      </c>
      <c r="P99" s="21">
        <v>3130</v>
      </c>
    </row>
    <row r="100" spans="1:16" ht="20.399999999999999" x14ac:dyDescent="0.3">
      <c r="A100" s="26" t="s">
        <v>495</v>
      </c>
      <c r="B100" s="26" t="s">
        <v>496</v>
      </c>
      <c r="C100" s="14">
        <v>326</v>
      </c>
      <c r="D100" s="14">
        <v>381</v>
      </c>
      <c r="E100" s="27">
        <v>-0.144356955380577</v>
      </c>
      <c r="F100" s="14">
        <v>136</v>
      </c>
      <c r="G100" s="14">
        <v>109</v>
      </c>
      <c r="H100" s="14">
        <v>322</v>
      </c>
      <c r="I100" s="14">
        <v>811</v>
      </c>
      <c r="J100" s="14">
        <v>1</v>
      </c>
      <c r="K100" s="14">
        <v>0</v>
      </c>
      <c r="L100" s="14">
        <v>0</v>
      </c>
      <c r="M100" s="14">
        <v>0</v>
      </c>
      <c r="N100" s="14">
        <v>0</v>
      </c>
      <c r="O100" s="14">
        <v>75</v>
      </c>
      <c r="P100" s="21">
        <v>279</v>
      </c>
    </row>
    <row r="101" spans="1:16" ht="20.399999999999999" x14ac:dyDescent="0.3">
      <c r="A101" s="26" t="s">
        <v>497</v>
      </c>
      <c r="B101" s="26" t="s">
        <v>498</v>
      </c>
      <c r="C101" s="14">
        <v>6452</v>
      </c>
      <c r="D101" s="14">
        <v>10103</v>
      </c>
      <c r="E101" s="27">
        <v>-0.36137780857171098</v>
      </c>
      <c r="F101" s="14">
        <v>2081</v>
      </c>
      <c r="G101" s="14">
        <v>1808</v>
      </c>
      <c r="H101" s="14">
        <v>1013</v>
      </c>
      <c r="I101" s="14">
        <v>966</v>
      </c>
      <c r="J101" s="14">
        <v>6</v>
      </c>
      <c r="K101" s="14">
        <v>11</v>
      </c>
      <c r="L101" s="14">
        <v>2</v>
      </c>
      <c r="M101" s="14">
        <v>0</v>
      </c>
      <c r="N101" s="14">
        <v>0</v>
      </c>
      <c r="O101" s="14">
        <v>832</v>
      </c>
      <c r="P101" s="21">
        <v>1796</v>
      </c>
    </row>
    <row r="102" spans="1:16" x14ac:dyDescent="0.3">
      <c r="A102" s="26" t="s">
        <v>499</v>
      </c>
      <c r="B102" s="26" t="s">
        <v>500</v>
      </c>
      <c r="C102" s="14">
        <v>102</v>
      </c>
      <c r="D102" s="14">
        <v>94</v>
      </c>
      <c r="E102" s="27">
        <v>8.5106382978723402E-2</v>
      </c>
      <c r="F102" s="14">
        <v>3</v>
      </c>
      <c r="G102" s="14">
        <v>1</v>
      </c>
      <c r="H102" s="14">
        <v>21</v>
      </c>
      <c r="I102" s="14">
        <v>17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7</v>
      </c>
      <c r="P102" s="21">
        <v>14</v>
      </c>
    </row>
    <row r="103" spans="1:16" x14ac:dyDescent="0.3">
      <c r="A103" s="26" t="s">
        <v>501</v>
      </c>
      <c r="B103" s="26" t="s">
        <v>502</v>
      </c>
      <c r="C103" s="14">
        <v>1119</v>
      </c>
      <c r="D103" s="14">
        <v>852</v>
      </c>
      <c r="E103" s="27">
        <v>0.31338028169014098</v>
      </c>
      <c r="F103" s="14">
        <v>92</v>
      </c>
      <c r="G103" s="14">
        <v>73</v>
      </c>
      <c r="H103" s="14">
        <v>128</v>
      </c>
      <c r="I103" s="14">
        <v>124</v>
      </c>
      <c r="J103" s="14">
        <v>0</v>
      </c>
      <c r="K103" s="14">
        <v>2</v>
      </c>
      <c r="L103" s="14">
        <v>0</v>
      </c>
      <c r="M103" s="14">
        <v>1</v>
      </c>
      <c r="N103" s="14">
        <v>0</v>
      </c>
      <c r="O103" s="14">
        <v>21</v>
      </c>
      <c r="P103" s="21">
        <v>128</v>
      </c>
    </row>
    <row r="104" spans="1:16" x14ac:dyDescent="0.3">
      <c r="A104" s="26" t="s">
        <v>503</v>
      </c>
      <c r="B104" s="26" t="s">
        <v>504</v>
      </c>
      <c r="C104" s="14">
        <v>875</v>
      </c>
      <c r="D104" s="14">
        <v>995</v>
      </c>
      <c r="E104" s="27">
        <v>-0.120603015075377</v>
      </c>
      <c r="F104" s="14">
        <v>15</v>
      </c>
      <c r="G104" s="14">
        <v>5</v>
      </c>
      <c r="H104" s="14">
        <v>26</v>
      </c>
      <c r="I104" s="14">
        <v>16</v>
      </c>
      <c r="J104" s="14">
        <v>0</v>
      </c>
      <c r="K104" s="14">
        <v>0</v>
      </c>
      <c r="L104" s="14">
        <v>1</v>
      </c>
      <c r="M104" s="14">
        <v>0</v>
      </c>
      <c r="N104" s="14">
        <v>1</v>
      </c>
      <c r="O104" s="14">
        <v>3</v>
      </c>
      <c r="P104" s="21">
        <v>17</v>
      </c>
    </row>
    <row r="105" spans="1:16" x14ac:dyDescent="0.3">
      <c r="A105" s="26" t="s">
        <v>505</v>
      </c>
      <c r="B105" s="26" t="s">
        <v>506</v>
      </c>
      <c r="C105" s="14">
        <v>9061</v>
      </c>
      <c r="D105" s="14">
        <v>5684</v>
      </c>
      <c r="E105" s="27">
        <v>0.59412385643912702</v>
      </c>
      <c r="F105" s="14">
        <v>116</v>
      </c>
      <c r="G105" s="14">
        <v>90</v>
      </c>
      <c r="H105" s="14">
        <v>930</v>
      </c>
      <c r="I105" s="14">
        <v>962</v>
      </c>
      <c r="J105" s="14">
        <v>1</v>
      </c>
      <c r="K105" s="14">
        <v>0</v>
      </c>
      <c r="L105" s="14">
        <v>0</v>
      </c>
      <c r="M105" s="14">
        <v>1</v>
      </c>
      <c r="N105" s="14">
        <v>32</v>
      </c>
      <c r="O105" s="14">
        <v>47</v>
      </c>
      <c r="P105" s="21">
        <v>584</v>
      </c>
    </row>
    <row r="106" spans="1:16" ht="20.399999999999999" x14ac:dyDescent="0.3">
      <c r="A106" s="26" t="s">
        <v>507</v>
      </c>
      <c r="B106" s="26" t="s">
        <v>508</v>
      </c>
      <c r="C106" s="14">
        <v>2527</v>
      </c>
      <c r="D106" s="14">
        <v>2503</v>
      </c>
      <c r="E106" s="27">
        <v>9.5884938074310803E-3</v>
      </c>
      <c r="F106" s="14">
        <v>33</v>
      </c>
      <c r="G106" s="14">
        <v>13</v>
      </c>
      <c r="H106" s="14">
        <v>233</v>
      </c>
      <c r="I106" s="14">
        <v>247</v>
      </c>
      <c r="J106" s="14">
        <v>0</v>
      </c>
      <c r="K106" s="14">
        <v>0</v>
      </c>
      <c r="L106" s="14">
        <v>0</v>
      </c>
      <c r="M106" s="14">
        <v>0</v>
      </c>
      <c r="N106" s="14">
        <v>7</v>
      </c>
      <c r="O106" s="14">
        <v>5</v>
      </c>
      <c r="P106" s="21">
        <v>173</v>
      </c>
    </row>
    <row r="107" spans="1:16" ht="20.399999999999999" x14ac:dyDescent="0.3">
      <c r="A107" s="26" t="s">
        <v>509</v>
      </c>
      <c r="B107" s="26" t="s">
        <v>510</v>
      </c>
      <c r="C107" s="14">
        <v>216</v>
      </c>
      <c r="D107" s="14">
        <v>199</v>
      </c>
      <c r="E107" s="27">
        <v>8.5427135678391997E-2</v>
      </c>
      <c r="F107" s="14">
        <v>0</v>
      </c>
      <c r="G107" s="14">
        <v>0</v>
      </c>
      <c r="H107" s="14">
        <v>95</v>
      </c>
      <c r="I107" s="14">
        <v>106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17</v>
      </c>
      <c r="P107" s="21">
        <v>70</v>
      </c>
    </row>
    <row r="108" spans="1:16" x14ac:dyDescent="0.3">
      <c r="A108" s="26" t="s">
        <v>511</v>
      </c>
      <c r="B108" s="26" t="s">
        <v>512</v>
      </c>
      <c r="C108" s="14">
        <v>7</v>
      </c>
      <c r="D108" s="14">
        <v>5</v>
      </c>
      <c r="E108" s="27">
        <v>0.4</v>
      </c>
      <c r="F108" s="14">
        <v>0</v>
      </c>
      <c r="G108" s="14">
        <v>0</v>
      </c>
      <c r="H108" s="14">
        <v>8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1">
        <v>4</v>
      </c>
    </row>
    <row r="109" spans="1:16" x14ac:dyDescent="0.3">
      <c r="A109" s="26" t="s">
        <v>513</v>
      </c>
      <c r="B109" s="26" t="s">
        <v>514</v>
      </c>
      <c r="C109" s="14">
        <v>18</v>
      </c>
      <c r="D109" s="14">
        <v>28</v>
      </c>
      <c r="E109" s="27">
        <v>-0.35714285714285698</v>
      </c>
      <c r="F109" s="14">
        <v>0</v>
      </c>
      <c r="G109" s="14">
        <v>0</v>
      </c>
      <c r="H109" s="14">
        <v>4</v>
      </c>
      <c r="I109" s="14">
        <v>19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1">
        <v>9</v>
      </c>
    </row>
    <row r="110" spans="1:16" ht="20.399999999999999" x14ac:dyDescent="0.3">
      <c r="A110" s="26" t="s">
        <v>515</v>
      </c>
      <c r="B110" s="26" t="s">
        <v>516</v>
      </c>
      <c r="C110" s="14">
        <v>0</v>
      </c>
      <c r="D110" s="14">
        <v>2</v>
      </c>
      <c r="E110" s="27">
        <v>-1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1">
        <v>0</v>
      </c>
    </row>
    <row r="111" spans="1:16" x14ac:dyDescent="0.3">
      <c r="A111" s="26" t="s">
        <v>517</v>
      </c>
      <c r="B111" s="26" t="s">
        <v>518</v>
      </c>
      <c r="C111" s="14">
        <v>2987</v>
      </c>
      <c r="D111" s="14">
        <v>2991</v>
      </c>
      <c r="E111" s="27">
        <v>-1.33734536944166E-3</v>
      </c>
      <c r="F111" s="14">
        <v>290</v>
      </c>
      <c r="G111" s="14">
        <v>121</v>
      </c>
      <c r="H111" s="14">
        <v>624</v>
      </c>
      <c r="I111" s="14">
        <v>596</v>
      </c>
      <c r="J111" s="14">
        <v>4</v>
      </c>
      <c r="K111" s="14">
        <v>3</v>
      </c>
      <c r="L111" s="14">
        <v>3</v>
      </c>
      <c r="M111" s="14">
        <v>3</v>
      </c>
      <c r="N111" s="14">
        <v>0</v>
      </c>
      <c r="O111" s="14">
        <v>29</v>
      </c>
      <c r="P111" s="21">
        <v>428</v>
      </c>
    </row>
    <row r="112" spans="1:16" ht="20.399999999999999" x14ac:dyDescent="0.3">
      <c r="A112" s="26" t="s">
        <v>519</v>
      </c>
      <c r="B112" s="26" t="s">
        <v>520</v>
      </c>
      <c r="C112" s="14">
        <v>0</v>
      </c>
      <c r="D112" s="14">
        <v>0</v>
      </c>
      <c r="E112" s="27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1">
        <v>0</v>
      </c>
    </row>
    <row r="113" spans="1:16" x14ac:dyDescent="0.3">
      <c r="A113" s="26" t="s">
        <v>521</v>
      </c>
      <c r="B113" s="26" t="s">
        <v>522</v>
      </c>
      <c r="C113" s="14">
        <v>0</v>
      </c>
      <c r="D113" s="14">
        <v>6</v>
      </c>
      <c r="E113" s="27">
        <v>-1</v>
      </c>
      <c r="F113" s="14">
        <v>0</v>
      </c>
      <c r="G113" s="14">
        <v>0</v>
      </c>
      <c r="H113" s="14">
        <v>3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1">
        <v>1</v>
      </c>
    </row>
    <row r="114" spans="1:16" x14ac:dyDescent="0.3">
      <c r="A114" s="26" t="s">
        <v>523</v>
      </c>
      <c r="B114" s="26" t="s">
        <v>524</v>
      </c>
      <c r="C114" s="14">
        <v>14</v>
      </c>
      <c r="D114" s="14">
        <v>7</v>
      </c>
      <c r="E114" s="27">
        <v>1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1">
        <v>0</v>
      </c>
    </row>
    <row r="115" spans="1:16" ht="20.399999999999999" x14ac:dyDescent="0.3">
      <c r="A115" s="26" t="s">
        <v>525</v>
      </c>
      <c r="B115" s="26" t="s">
        <v>526</v>
      </c>
      <c r="C115" s="14">
        <v>10</v>
      </c>
      <c r="D115" s="14">
        <v>16</v>
      </c>
      <c r="E115" s="27">
        <v>-0.375</v>
      </c>
      <c r="F115" s="14">
        <v>0</v>
      </c>
      <c r="G115" s="14">
        <v>0</v>
      </c>
      <c r="H115" s="14">
        <v>2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1">
        <v>2</v>
      </c>
    </row>
    <row r="116" spans="1:16" ht="20.399999999999999" x14ac:dyDescent="0.3">
      <c r="A116" s="26" t="s">
        <v>527</v>
      </c>
      <c r="B116" s="26" t="s">
        <v>528</v>
      </c>
      <c r="C116" s="14">
        <v>56</v>
      </c>
      <c r="D116" s="14">
        <v>50</v>
      </c>
      <c r="E116" s="27">
        <v>0.12</v>
      </c>
      <c r="F116" s="14">
        <v>0</v>
      </c>
      <c r="G116" s="14">
        <v>0</v>
      </c>
      <c r="H116" s="14">
        <v>14</v>
      </c>
      <c r="I116" s="14">
        <v>17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1">
        <v>14</v>
      </c>
    </row>
    <row r="117" spans="1:16" ht="20.399999999999999" x14ac:dyDescent="0.3">
      <c r="A117" s="26" t="s">
        <v>529</v>
      </c>
      <c r="B117" s="26" t="s">
        <v>530</v>
      </c>
      <c r="C117" s="14">
        <v>4</v>
      </c>
      <c r="D117" s="14">
        <v>1</v>
      </c>
      <c r="E117" s="27">
        <v>3</v>
      </c>
      <c r="F117" s="14">
        <v>0</v>
      </c>
      <c r="G117" s="14">
        <v>0</v>
      </c>
      <c r="H117" s="14">
        <v>16</v>
      </c>
      <c r="I117" s="14">
        <v>6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1">
        <v>0</v>
      </c>
    </row>
    <row r="118" spans="1:16" ht="20.399999999999999" x14ac:dyDescent="0.3">
      <c r="A118" s="26" t="s">
        <v>531</v>
      </c>
      <c r="B118" s="26" t="s">
        <v>532</v>
      </c>
      <c r="C118" s="14">
        <v>2</v>
      </c>
      <c r="D118" s="14">
        <v>1</v>
      </c>
      <c r="E118" s="27">
        <v>1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1">
        <v>0</v>
      </c>
    </row>
    <row r="119" spans="1:16" ht="20.399999999999999" x14ac:dyDescent="0.3">
      <c r="A119" s="26" t="s">
        <v>533</v>
      </c>
      <c r="B119" s="26" t="s">
        <v>534</v>
      </c>
      <c r="C119" s="14">
        <v>2</v>
      </c>
      <c r="D119" s="14">
        <v>1</v>
      </c>
      <c r="E119" s="27">
        <v>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1">
        <v>0</v>
      </c>
    </row>
    <row r="120" spans="1:16" x14ac:dyDescent="0.3">
      <c r="A120" s="26" t="s">
        <v>535</v>
      </c>
      <c r="B120" s="26" t="s">
        <v>536</v>
      </c>
      <c r="C120" s="14">
        <v>16</v>
      </c>
      <c r="D120" s="14">
        <v>17</v>
      </c>
      <c r="E120" s="27">
        <v>-5.8823529411764698E-2</v>
      </c>
      <c r="F120" s="14">
        <v>0</v>
      </c>
      <c r="G120" s="14">
        <v>2</v>
      </c>
      <c r="H120" s="14">
        <v>5</v>
      </c>
      <c r="I120" s="14">
        <v>1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1</v>
      </c>
      <c r="P120" s="21">
        <v>2</v>
      </c>
    </row>
    <row r="121" spans="1:16" x14ac:dyDescent="0.3">
      <c r="A121" s="26" t="s">
        <v>537</v>
      </c>
      <c r="B121" s="26" t="s">
        <v>538</v>
      </c>
      <c r="C121" s="14">
        <v>614</v>
      </c>
      <c r="D121" s="14">
        <v>407</v>
      </c>
      <c r="E121" s="27">
        <v>0.50859950859950898</v>
      </c>
      <c r="F121" s="14">
        <v>17</v>
      </c>
      <c r="G121" s="14">
        <v>11</v>
      </c>
      <c r="H121" s="14">
        <v>101</v>
      </c>
      <c r="I121" s="14">
        <v>103</v>
      </c>
      <c r="J121" s="14">
        <v>1</v>
      </c>
      <c r="K121" s="14">
        <v>0</v>
      </c>
      <c r="L121" s="14">
        <v>0</v>
      </c>
      <c r="M121" s="14">
        <v>0</v>
      </c>
      <c r="N121" s="14">
        <v>0</v>
      </c>
      <c r="O121" s="14">
        <v>6</v>
      </c>
      <c r="P121" s="21">
        <v>64</v>
      </c>
    </row>
    <row r="122" spans="1:16" x14ac:dyDescent="0.3">
      <c r="A122" s="26" t="s">
        <v>539</v>
      </c>
      <c r="B122" s="26" t="s">
        <v>540</v>
      </c>
      <c r="C122" s="14">
        <v>49</v>
      </c>
      <c r="D122" s="14">
        <v>22</v>
      </c>
      <c r="E122" s="27">
        <v>1.22727272727273</v>
      </c>
      <c r="F122" s="14">
        <v>0</v>
      </c>
      <c r="G122" s="14">
        <v>0</v>
      </c>
      <c r="H122" s="14">
        <v>68</v>
      </c>
      <c r="I122" s="14">
        <v>101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1">
        <v>17</v>
      </c>
    </row>
    <row r="123" spans="1:16" x14ac:dyDescent="0.3">
      <c r="A123" s="26" t="s">
        <v>541</v>
      </c>
      <c r="B123" s="26" t="s">
        <v>542</v>
      </c>
      <c r="C123" s="14">
        <v>16</v>
      </c>
      <c r="D123" s="14">
        <v>4</v>
      </c>
      <c r="E123" s="27">
        <v>3</v>
      </c>
      <c r="F123" s="14">
        <v>0</v>
      </c>
      <c r="G123" s="14">
        <v>0</v>
      </c>
      <c r="H123" s="14">
        <v>1</v>
      </c>
      <c r="I123" s="14">
        <v>3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1</v>
      </c>
      <c r="P123" s="21">
        <v>0</v>
      </c>
    </row>
    <row r="124" spans="1:16" x14ac:dyDescent="0.3">
      <c r="A124" s="26" t="s">
        <v>543</v>
      </c>
      <c r="B124" s="26" t="s">
        <v>544</v>
      </c>
      <c r="C124" s="14">
        <v>4</v>
      </c>
      <c r="D124" s="14">
        <v>0</v>
      </c>
      <c r="E124" s="27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1">
        <v>0</v>
      </c>
    </row>
    <row r="125" spans="1:16" x14ac:dyDescent="0.3">
      <c r="A125" s="26" t="s">
        <v>545</v>
      </c>
      <c r="B125" s="26" t="s">
        <v>546</v>
      </c>
      <c r="C125" s="14">
        <v>0</v>
      </c>
      <c r="D125" s="14">
        <v>0</v>
      </c>
      <c r="E125" s="27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1">
        <v>0</v>
      </c>
    </row>
    <row r="126" spans="1:16" x14ac:dyDescent="0.3">
      <c r="A126" s="26" t="s">
        <v>547</v>
      </c>
      <c r="B126" s="26" t="s">
        <v>548</v>
      </c>
      <c r="C126" s="14">
        <v>61</v>
      </c>
      <c r="D126" s="14">
        <v>56</v>
      </c>
      <c r="E126" s="27">
        <v>8.9285714285714302E-2</v>
      </c>
      <c r="F126" s="14">
        <v>0</v>
      </c>
      <c r="G126" s="14">
        <v>0</v>
      </c>
      <c r="H126" s="14">
        <v>6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2</v>
      </c>
      <c r="O126" s="14">
        <v>0</v>
      </c>
      <c r="P126" s="21">
        <v>10</v>
      </c>
    </row>
    <row r="127" spans="1:16" ht="20.399999999999999" x14ac:dyDescent="0.3">
      <c r="A127" s="26" t="s">
        <v>549</v>
      </c>
      <c r="B127" s="26" t="s">
        <v>550</v>
      </c>
      <c r="C127" s="14">
        <v>3</v>
      </c>
      <c r="D127" s="14">
        <v>0</v>
      </c>
      <c r="E127" s="27">
        <v>0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1">
        <v>0</v>
      </c>
    </row>
    <row r="128" spans="1:16" ht="20.399999999999999" x14ac:dyDescent="0.3">
      <c r="A128" s="26" t="s">
        <v>551</v>
      </c>
      <c r="B128" s="26" t="s">
        <v>552</v>
      </c>
      <c r="C128" s="14">
        <v>29</v>
      </c>
      <c r="D128" s="14">
        <v>31</v>
      </c>
      <c r="E128" s="27">
        <v>-6.4516129032258104E-2</v>
      </c>
      <c r="F128" s="14">
        <v>0</v>
      </c>
      <c r="G128" s="14">
        <v>0</v>
      </c>
      <c r="H128" s="14">
        <v>12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1">
        <v>12</v>
      </c>
    </row>
    <row r="129" spans="1:16" ht="20.399999999999999" x14ac:dyDescent="0.3">
      <c r="A129" s="26" t="s">
        <v>553</v>
      </c>
      <c r="B129" s="26" t="s">
        <v>554</v>
      </c>
      <c r="C129" s="14">
        <v>0</v>
      </c>
      <c r="D129" s="14">
        <v>0</v>
      </c>
      <c r="E129" s="27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1">
        <v>0</v>
      </c>
    </row>
    <row r="130" spans="1:16" ht="20.399999999999999" x14ac:dyDescent="0.3">
      <c r="A130" s="26" t="s">
        <v>555</v>
      </c>
      <c r="B130" s="26" t="s">
        <v>556</v>
      </c>
      <c r="C130" s="14">
        <v>15</v>
      </c>
      <c r="D130" s="14">
        <v>39</v>
      </c>
      <c r="E130" s="27">
        <v>-0.61538461538461497</v>
      </c>
      <c r="F130" s="14">
        <v>0</v>
      </c>
      <c r="G130" s="14">
        <v>0</v>
      </c>
      <c r="H130" s="14">
        <v>8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1">
        <v>16</v>
      </c>
    </row>
    <row r="131" spans="1:16" x14ac:dyDescent="0.3">
      <c r="A131" s="179" t="s">
        <v>557</v>
      </c>
      <c r="B131" s="180"/>
      <c r="C131" s="23">
        <v>49</v>
      </c>
      <c r="D131" s="23">
        <v>48</v>
      </c>
      <c r="E131" s="24">
        <v>2.0833333333333301E-2</v>
      </c>
      <c r="F131" s="23">
        <v>2</v>
      </c>
      <c r="G131" s="23">
        <v>0</v>
      </c>
      <c r="H131" s="23">
        <v>21</v>
      </c>
      <c r="I131" s="23">
        <v>34</v>
      </c>
      <c r="J131" s="23">
        <v>0</v>
      </c>
      <c r="K131" s="23">
        <v>0</v>
      </c>
      <c r="L131" s="23">
        <v>0</v>
      </c>
      <c r="M131" s="23">
        <v>0</v>
      </c>
      <c r="N131" s="23">
        <v>44</v>
      </c>
      <c r="O131" s="23">
        <v>0</v>
      </c>
      <c r="P131" s="25">
        <v>50</v>
      </c>
    </row>
    <row r="132" spans="1:16" x14ac:dyDescent="0.3">
      <c r="A132" s="26" t="s">
        <v>558</v>
      </c>
      <c r="B132" s="26" t="s">
        <v>559</v>
      </c>
      <c r="C132" s="14">
        <v>44</v>
      </c>
      <c r="D132" s="14">
        <v>40</v>
      </c>
      <c r="E132" s="27">
        <v>0.1</v>
      </c>
      <c r="F132" s="14">
        <v>2</v>
      </c>
      <c r="G132" s="14">
        <v>0</v>
      </c>
      <c r="H132" s="14">
        <v>20</v>
      </c>
      <c r="I132" s="14">
        <v>29</v>
      </c>
      <c r="J132" s="14">
        <v>0</v>
      </c>
      <c r="K132" s="14">
        <v>0</v>
      </c>
      <c r="L132" s="14">
        <v>0</v>
      </c>
      <c r="M132" s="14">
        <v>0</v>
      </c>
      <c r="N132" s="14">
        <v>44</v>
      </c>
      <c r="O132" s="14">
        <v>0</v>
      </c>
      <c r="P132" s="21">
        <v>48</v>
      </c>
    </row>
    <row r="133" spans="1:16" x14ac:dyDescent="0.3">
      <c r="A133" s="26" t="s">
        <v>560</v>
      </c>
      <c r="B133" s="26" t="s">
        <v>561</v>
      </c>
      <c r="C133" s="14">
        <v>0</v>
      </c>
      <c r="D133" s="14">
        <v>1</v>
      </c>
      <c r="E133" s="27">
        <v>-1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1">
        <v>0</v>
      </c>
    </row>
    <row r="134" spans="1:16" x14ac:dyDescent="0.3">
      <c r="A134" s="26" t="s">
        <v>562</v>
      </c>
      <c r="B134" s="26" t="s">
        <v>563</v>
      </c>
      <c r="C134" s="14">
        <v>4</v>
      </c>
      <c r="D134" s="14">
        <v>6</v>
      </c>
      <c r="E134" s="27">
        <v>-0.33333333333333298</v>
      </c>
      <c r="F134" s="14">
        <v>0</v>
      </c>
      <c r="G134" s="14">
        <v>0</v>
      </c>
      <c r="H134" s="14">
        <v>1</v>
      </c>
      <c r="I134" s="14">
        <v>4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1">
        <v>0</v>
      </c>
    </row>
    <row r="135" spans="1:16" x14ac:dyDescent="0.3">
      <c r="A135" s="26" t="s">
        <v>564</v>
      </c>
      <c r="B135" s="26" t="s">
        <v>565</v>
      </c>
      <c r="C135" s="14">
        <v>0</v>
      </c>
      <c r="D135" s="14">
        <v>1</v>
      </c>
      <c r="E135" s="27">
        <v>-1</v>
      </c>
      <c r="F135" s="14">
        <v>0</v>
      </c>
      <c r="G135" s="14">
        <v>0</v>
      </c>
      <c r="H135" s="14">
        <v>0</v>
      </c>
      <c r="I135" s="14">
        <v>1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1">
        <v>1</v>
      </c>
    </row>
    <row r="136" spans="1:16" x14ac:dyDescent="0.3">
      <c r="A136" s="26" t="s">
        <v>566</v>
      </c>
      <c r="B136" s="26" t="s">
        <v>567</v>
      </c>
      <c r="C136" s="14">
        <v>1</v>
      </c>
      <c r="D136" s="14">
        <v>0</v>
      </c>
      <c r="E136" s="27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1">
        <v>1</v>
      </c>
    </row>
    <row r="137" spans="1:16" x14ac:dyDescent="0.3">
      <c r="A137" s="179" t="s">
        <v>568</v>
      </c>
      <c r="B137" s="180"/>
      <c r="C137" s="23">
        <v>66</v>
      </c>
      <c r="D137" s="23">
        <v>172</v>
      </c>
      <c r="E137" s="24">
        <v>-0.61627906976744196</v>
      </c>
      <c r="F137" s="23">
        <v>0</v>
      </c>
      <c r="G137" s="23">
        <v>0</v>
      </c>
      <c r="H137" s="23">
        <v>6</v>
      </c>
      <c r="I137" s="23">
        <v>12</v>
      </c>
      <c r="J137" s="23">
        <v>0</v>
      </c>
      <c r="K137" s="23">
        <v>0</v>
      </c>
      <c r="L137" s="23">
        <v>0</v>
      </c>
      <c r="M137" s="23">
        <v>0</v>
      </c>
      <c r="N137" s="23">
        <v>1</v>
      </c>
      <c r="O137" s="23">
        <v>0</v>
      </c>
      <c r="P137" s="25">
        <v>15</v>
      </c>
    </row>
    <row r="138" spans="1:16" ht="20.399999999999999" x14ac:dyDescent="0.3">
      <c r="A138" s="26" t="s">
        <v>569</v>
      </c>
      <c r="B138" s="26" t="s">
        <v>570</v>
      </c>
      <c r="C138" s="14">
        <v>28</v>
      </c>
      <c r="D138" s="14">
        <v>10</v>
      </c>
      <c r="E138" s="27">
        <v>1.8</v>
      </c>
      <c r="F138" s="14">
        <v>0</v>
      </c>
      <c r="G138" s="14">
        <v>0</v>
      </c>
      <c r="H138" s="14">
        <v>0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1">
        <v>2</v>
      </c>
    </row>
    <row r="139" spans="1:16" x14ac:dyDescent="0.3">
      <c r="A139" s="26" t="s">
        <v>571</v>
      </c>
      <c r="B139" s="26" t="s">
        <v>572</v>
      </c>
      <c r="C139" s="14">
        <v>1</v>
      </c>
      <c r="D139" s="14">
        <v>3</v>
      </c>
      <c r="E139" s="27">
        <v>-0.66666666666666696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1">
        <v>0</v>
      </c>
    </row>
    <row r="140" spans="1:16" x14ac:dyDescent="0.3">
      <c r="A140" s="26" t="s">
        <v>573</v>
      </c>
      <c r="B140" s="26" t="s">
        <v>574</v>
      </c>
      <c r="C140" s="14">
        <v>4</v>
      </c>
      <c r="D140" s="14">
        <v>1</v>
      </c>
      <c r="E140" s="27">
        <v>3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1">
        <v>0</v>
      </c>
    </row>
    <row r="141" spans="1:16" ht="20.399999999999999" x14ac:dyDescent="0.3">
      <c r="A141" s="26" t="s">
        <v>575</v>
      </c>
      <c r="B141" s="26" t="s">
        <v>576</v>
      </c>
      <c r="C141" s="14">
        <v>1</v>
      </c>
      <c r="D141" s="14">
        <v>1</v>
      </c>
      <c r="E141" s="27">
        <v>0</v>
      </c>
      <c r="F141" s="14">
        <v>0</v>
      </c>
      <c r="G141" s="14">
        <v>0</v>
      </c>
      <c r="H141" s="14">
        <v>0</v>
      </c>
      <c r="I141" s="14">
        <v>1</v>
      </c>
      <c r="J141" s="14">
        <v>0</v>
      </c>
      <c r="K141" s="14">
        <v>0</v>
      </c>
      <c r="L141" s="14">
        <v>0</v>
      </c>
      <c r="M141" s="14">
        <v>0</v>
      </c>
      <c r="N141" s="14">
        <v>1</v>
      </c>
      <c r="O141" s="14">
        <v>0</v>
      </c>
      <c r="P141" s="21">
        <v>1</v>
      </c>
    </row>
    <row r="142" spans="1:16" ht="20.399999999999999" x14ac:dyDescent="0.3">
      <c r="A142" s="26" t="s">
        <v>577</v>
      </c>
      <c r="B142" s="26" t="s">
        <v>578</v>
      </c>
      <c r="C142" s="14">
        <v>23</v>
      </c>
      <c r="D142" s="14">
        <v>77</v>
      </c>
      <c r="E142" s="27">
        <v>-0.70129870129870098</v>
      </c>
      <c r="F142" s="14">
        <v>0</v>
      </c>
      <c r="G142" s="14">
        <v>0</v>
      </c>
      <c r="H142" s="14">
        <v>4</v>
      </c>
      <c r="I142" s="14">
        <v>8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1">
        <v>9</v>
      </c>
    </row>
    <row r="143" spans="1:16" ht="20.399999999999999" x14ac:dyDescent="0.3">
      <c r="A143" s="26" t="s">
        <v>579</v>
      </c>
      <c r="B143" s="26" t="s">
        <v>580</v>
      </c>
      <c r="C143" s="14">
        <v>9</v>
      </c>
      <c r="D143" s="14">
        <v>80</v>
      </c>
      <c r="E143" s="27">
        <v>-0.88749999999999996</v>
      </c>
      <c r="F143" s="14">
        <v>0</v>
      </c>
      <c r="G143" s="14">
        <v>0</v>
      </c>
      <c r="H143" s="14">
        <v>2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1">
        <v>3</v>
      </c>
    </row>
    <row r="144" spans="1:16" x14ac:dyDescent="0.3">
      <c r="A144" s="179" t="s">
        <v>581</v>
      </c>
      <c r="B144" s="180"/>
      <c r="C144" s="23">
        <v>79</v>
      </c>
      <c r="D144" s="23">
        <v>57</v>
      </c>
      <c r="E144" s="24">
        <v>0.38596491228070201</v>
      </c>
      <c r="F144" s="23">
        <v>0</v>
      </c>
      <c r="G144" s="23">
        <v>0</v>
      </c>
      <c r="H144" s="23">
        <v>17</v>
      </c>
      <c r="I144" s="23">
        <v>5</v>
      </c>
      <c r="J144" s="23">
        <v>0</v>
      </c>
      <c r="K144" s="23">
        <v>0</v>
      </c>
      <c r="L144" s="23">
        <v>0</v>
      </c>
      <c r="M144" s="23">
        <v>0</v>
      </c>
      <c r="N144" s="23">
        <v>1</v>
      </c>
      <c r="O144" s="23">
        <v>0</v>
      </c>
      <c r="P144" s="25">
        <v>11</v>
      </c>
    </row>
    <row r="145" spans="1:16" ht="20.399999999999999" x14ac:dyDescent="0.3">
      <c r="A145" s="26" t="s">
        <v>582</v>
      </c>
      <c r="B145" s="26" t="s">
        <v>583</v>
      </c>
      <c r="C145" s="14">
        <v>64</v>
      </c>
      <c r="D145" s="14">
        <v>39</v>
      </c>
      <c r="E145" s="27">
        <v>0.64102564102564097</v>
      </c>
      <c r="F145" s="14">
        <v>0</v>
      </c>
      <c r="G145" s="14">
        <v>0</v>
      </c>
      <c r="H145" s="14">
        <v>14</v>
      </c>
      <c r="I145" s="14">
        <v>4</v>
      </c>
      <c r="J145" s="14">
        <v>0</v>
      </c>
      <c r="K145" s="14">
        <v>0</v>
      </c>
      <c r="L145" s="14">
        <v>0</v>
      </c>
      <c r="M145" s="14">
        <v>0</v>
      </c>
      <c r="N145" s="14">
        <v>1</v>
      </c>
      <c r="O145" s="14">
        <v>0</v>
      </c>
      <c r="P145" s="21">
        <v>9</v>
      </c>
    </row>
    <row r="146" spans="1:16" ht="20.399999999999999" x14ac:dyDescent="0.3">
      <c r="A146" s="26" t="s">
        <v>584</v>
      </c>
      <c r="B146" s="26" t="s">
        <v>585</v>
      </c>
      <c r="C146" s="14">
        <v>15</v>
      </c>
      <c r="D146" s="14">
        <v>18</v>
      </c>
      <c r="E146" s="27">
        <v>-0.16666666666666699</v>
      </c>
      <c r="F146" s="14">
        <v>0</v>
      </c>
      <c r="G146" s="14">
        <v>0</v>
      </c>
      <c r="H146" s="14">
        <v>3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1">
        <v>2</v>
      </c>
    </row>
    <row r="147" spans="1:16" x14ac:dyDescent="0.3">
      <c r="A147" s="179" t="s">
        <v>586</v>
      </c>
      <c r="B147" s="180"/>
      <c r="C147" s="23">
        <v>150</v>
      </c>
      <c r="D147" s="23">
        <v>149</v>
      </c>
      <c r="E147" s="24">
        <v>6.7114093959731499E-3</v>
      </c>
      <c r="F147" s="23">
        <v>6</v>
      </c>
      <c r="G147" s="23">
        <v>1</v>
      </c>
      <c r="H147" s="23">
        <v>23</v>
      </c>
      <c r="I147" s="23">
        <v>40</v>
      </c>
      <c r="J147" s="23">
        <v>2</v>
      </c>
      <c r="K147" s="23">
        <v>0</v>
      </c>
      <c r="L147" s="23">
        <v>0</v>
      </c>
      <c r="M147" s="23">
        <v>31</v>
      </c>
      <c r="N147" s="23">
        <v>123</v>
      </c>
      <c r="O147" s="23">
        <v>2</v>
      </c>
      <c r="P147" s="25">
        <v>31</v>
      </c>
    </row>
    <row r="148" spans="1:16" ht="20.399999999999999" x14ac:dyDescent="0.3">
      <c r="A148" s="26" t="s">
        <v>587</v>
      </c>
      <c r="B148" s="26" t="s">
        <v>588</v>
      </c>
      <c r="C148" s="14">
        <v>10</v>
      </c>
      <c r="D148" s="14">
        <v>18</v>
      </c>
      <c r="E148" s="27">
        <v>-0.44444444444444398</v>
      </c>
      <c r="F148" s="14">
        <v>0</v>
      </c>
      <c r="G148" s="14">
        <v>0</v>
      </c>
      <c r="H148" s="14">
        <v>2</v>
      </c>
      <c r="I148" s="14">
        <v>9</v>
      </c>
      <c r="J148" s="14">
        <v>2</v>
      </c>
      <c r="K148" s="14">
        <v>0</v>
      </c>
      <c r="L148" s="14">
        <v>0</v>
      </c>
      <c r="M148" s="14">
        <v>0</v>
      </c>
      <c r="N148" s="14">
        <v>31</v>
      </c>
      <c r="O148" s="14">
        <v>0</v>
      </c>
      <c r="P148" s="21">
        <v>4</v>
      </c>
    </row>
    <row r="149" spans="1:16" x14ac:dyDescent="0.3">
      <c r="A149" s="26" t="s">
        <v>589</v>
      </c>
      <c r="B149" s="26" t="s">
        <v>590</v>
      </c>
      <c r="C149" s="14">
        <v>9</v>
      </c>
      <c r="D149" s="14">
        <v>9</v>
      </c>
      <c r="E149" s="27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7</v>
      </c>
      <c r="O149" s="14">
        <v>0</v>
      </c>
      <c r="P149" s="21">
        <v>1</v>
      </c>
    </row>
    <row r="150" spans="1:16" ht="20.399999999999999" x14ac:dyDescent="0.3">
      <c r="A150" s="26" t="s">
        <v>591</v>
      </c>
      <c r="B150" s="26" t="s">
        <v>592</v>
      </c>
      <c r="C150" s="14">
        <v>0</v>
      </c>
      <c r="D150" s="14">
        <v>0</v>
      </c>
      <c r="E150" s="27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1">
        <v>0</v>
      </c>
    </row>
    <row r="151" spans="1:16" ht="20.399999999999999" x14ac:dyDescent="0.3">
      <c r="A151" s="26" t="s">
        <v>593</v>
      </c>
      <c r="B151" s="26" t="s">
        <v>594</v>
      </c>
      <c r="C151" s="14">
        <v>4</v>
      </c>
      <c r="D151" s="14">
        <v>16</v>
      </c>
      <c r="E151" s="27">
        <v>-0.75</v>
      </c>
      <c r="F151" s="14">
        <v>0</v>
      </c>
      <c r="G151" s="14">
        <v>0</v>
      </c>
      <c r="H151" s="14">
        <v>1</v>
      </c>
      <c r="I151" s="14">
        <v>6</v>
      </c>
      <c r="J151" s="14">
        <v>0</v>
      </c>
      <c r="K151" s="14">
        <v>0</v>
      </c>
      <c r="L151" s="14">
        <v>0</v>
      </c>
      <c r="M151" s="14">
        <v>31</v>
      </c>
      <c r="N151" s="14">
        <v>4</v>
      </c>
      <c r="O151" s="14">
        <v>2</v>
      </c>
      <c r="P151" s="21">
        <v>0</v>
      </c>
    </row>
    <row r="152" spans="1:16" ht="20.399999999999999" x14ac:dyDescent="0.3">
      <c r="A152" s="26" t="s">
        <v>595</v>
      </c>
      <c r="B152" s="26" t="s">
        <v>596</v>
      </c>
      <c r="C152" s="14">
        <v>1</v>
      </c>
      <c r="D152" s="14">
        <v>4</v>
      </c>
      <c r="E152" s="27">
        <v>-0.75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1">
        <v>0</v>
      </c>
    </row>
    <row r="153" spans="1:16" x14ac:dyDescent="0.3">
      <c r="A153" s="26" t="s">
        <v>597</v>
      </c>
      <c r="B153" s="26" t="s">
        <v>598</v>
      </c>
      <c r="C153" s="14">
        <v>14</v>
      </c>
      <c r="D153" s="14">
        <v>5</v>
      </c>
      <c r="E153" s="27">
        <v>1.8</v>
      </c>
      <c r="F153" s="14">
        <v>0</v>
      </c>
      <c r="G153" s="14">
        <v>0</v>
      </c>
      <c r="H153" s="14">
        <v>1</v>
      </c>
      <c r="I153" s="14">
        <v>6</v>
      </c>
      <c r="J153" s="14">
        <v>0</v>
      </c>
      <c r="K153" s="14">
        <v>0</v>
      </c>
      <c r="L153" s="14">
        <v>0</v>
      </c>
      <c r="M153" s="14">
        <v>0</v>
      </c>
      <c r="N153" s="14">
        <v>4</v>
      </c>
      <c r="O153" s="14">
        <v>0</v>
      </c>
      <c r="P153" s="21">
        <v>0</v>
      </c>
    </row>
    <row r="154" spans="1:16" x14ac:dyDescent="0.3">
      <c r="A154" s="26" t="s">
        <v>599</v>
      </c>
      <c r="B154" s="26" t="s">
        <v>600</v>
      </c>
      <c r="C154" s="14">
        <v>29</v>
      </c>
      <c r="D154" s="14">
        <v>32</v>
      </c>
      <c r="E154" s="27">
        <v>-9.375E-2</v>
      </c>
      <c r="F154" s="14">
        <v>0</v>
      </c>
      <c r="G154" s="14">
        <v>0</v>
      </c>
      <c r="H154" s="14">
        <v>11</v>
      </c>
      <c r="I154" s="14">
        <v>7</v>
      </c>
      <c r="J154" s="14">
        <v>0</v>
      </c>
      <c r="K154" s="14">
        <v>0</v>
      </c>
      <c r="L154" s="14">
        <v>0</v>
      </c>
      <c r="M154" s="14">
        <v>0</v>
      </c>
      <c r="N154" s="14">
        <v>65</v>
      </c>
      <c r="O154" s="14">
        <v>0</v>
      </c>
      <c r="P154" s="21">
        <v>16</v>
      </c>
    </row>
    <row r="155" spans="1:16" x14ac:dyDescent="0.3">
      <c r="A155" s="26" t="s">
        <v>601</v>
      </c>
      <c r="B155" s="26" t="s">
        <v>602</v>
      </c>
      <c r="C155" s="14">
        <v>83</v>
      </c>
      <c r="D155" s="14">
        <v>65</v>
      </c>
      <c r="E155" s="27">
        <v>0.27692307692307699</v>
      </c>
      <c r="F155" s="14">
        <v>6</v>
      </c>
      <c r="G155" s="14">
        <v>1</v>
      </c>
      <c r="H155" s="14">
        <v>8</v>
      </c>
      <c r="I155" s="14">
        <v>12</v>
      </c>
      <c r="J155" s="14">
        <v>0</v>
      </c>
      <c r="K155" s="14">
        <v>0</v>
      </c>
      <c r="L155" s="14">
        <v>0</v>
      </c>
      <c r="M155" s="14">
        <v>0</v>
      </c>
      <c r="N155" s="14">
        <v>11</v>
      </c>
      <c r="O155" s="14">
        <v>0</v>
      </c>
      <c r="P155" s="21">
        <v>10</v>
      </c>
    </row>
    <row r="156" spans="1:16" x14ac:dyDescent="0.3">
      <c r="A156" s="179" t="s">
        <v>603</v>
      </c>
      <c r="B156" s="180"/>
      <c r="C156" s="23">
        <v>82</v>
      </c>
      <c r="D156" s="23">
        <v>105</v>
      </c>
      <c r="E156" s="24">
        <v>-0.21904761904761899</v>
      </c>
      <c r="F156" s="23">
        <v>0</v>
      </c>
      <c r="G156" s="23">
        <v>0</v>
      </c>
      <c r="H156" s="23">
        <v>11</v>
      </c>
      <c r="I156" s="23">
        <v>5</v>
      </c>
      <c r="J156" s="23">
        <v>3</v>
      </c>
      <c r="K156" s="23">
        <v>3</v>
      </c>
      <c r="L156" s="23">
        <v>0</v>
      </c>
      <c r="M156" s="23">
        <v>0</v>
      </c>
      <c r="N156" s="23">
        <v>5</v>
      </c>
      <c r="O156" s="23">
        <v>4</v>
      </c>
      <c r="P156" s="25">
        <v>1</v>
      </c>
    </row>
    <row r="157" spans="1:16" ht="20.399999999999999" x14ac:dyDescent="0.3">
      <c r="A157" s="26" t="s">
        <v>604</v>
      </c>
      <c r="B157" s="26" t="s">
        <v>605</v>
      </c>
      <c r="C157" s="14">
        <v>0</v>
      </c>
      <c r="D157" s="14">
        <v>0</v>
      </c>
      <c r="E157" s="27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1">
        <v>0</v>
      </c>
    </row>
    <row r="158" spans="1:16" x14ac:dyDescent="0.3">
      <c r="A158" s="26" t="s">
        <v>606</v>
      </c>
      <c r="B158" s="26" t="s">
        <v>607</v>
      </c>
      <c r="C158" s="14">
        <v>1</v>
      </c>
      <c r="D158" s="14">
        <v>4</v>
      </c>
      <c r="E158" s="27">
        <v>-0.75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1">
        <v>0</v>
      </c>
    </row>
    <row r="159" spans="1:16" x14ac:dyDescent="0.3">
      <c r="A159" s="26" t="s">
        <v>608</v>
      </c>
      <c r="B159" s="26" t="s">
        <v>609</v>
      </c>
      <c r="C159" s="14">
        <v>0</v>
      </c>
      <c r="D159" s="14">
        <v>0</v>
      </c>
      <c r="E159" s="27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1">
        <v>0</v>
      </c>
    </row>
    <row r="160" spans="1:16" ht="20.399999999999999" x14ac:dyDescent="0.3">
      <c r="A160" s="26" t="s">
        <v>610</v>
      </c>
      <c r="B160" s="26" t="s">
        <v>611</v>
      </c>
      <c r="C160" s="14">
        <v>0</v>
      </c>
      <c r="D160" s="14">
        <v>0</v>
      </c>
      <c r="E160" s="27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1">
        <v>0</v>
      </c>
    </row>
    <row r="161" spans="1:16" ht="20.399999999999999" x14ac:dyDescent="0.3">
      <c r="A161" s="26" t="s">
        <v>612</v>
      </c>
      <c r="B161" s="26" t="s">
        <v>613</v>
      </c>
      <c r="C161" s="14">
        <v>32</v>
      </c>
      <c r="D161" s="14">
        <v>28</v>
      </c>
      <c r="E161" s="27">
        <v>0.14285714285714299</v>
      </c>
      <c r="F161" s="14">
        <v>0</v>
      </c>
      <c r="G161" s="14">
        <v>0</v>
      </c>
      <c r="H161" s="14">
        <v>1</v>
      </c>
      <c r="I161" s="14">
        <v>0</v>
      </c>
      <c r="J161" s="14">
        <v>2</v>
      </c>
      <c r="K161" s="14">
        <v>3</v>
      </c>
      <c r="L161" s="14">
        <v>0</v>
      </c>
      <c r="M161" s="14">
        <v>0</v>
      </c>
      <c r="N161" s="14">
        <v>4</v>
      </c>
      <c r="O161" s="14">
        <v>2</v>
      </c>
      <c r="P161" s="21">
        <v>1</v>
      </c>
    </row>
    <row r="162" spans="1:16" x14ac:dyDescent="0.3">
      <c r="A162" s="26" t="s">
        <v>614</v>
      </c>
      <c r="B162" s="26" t="s">
        <v>615</v>
      </c>
      <c r="C162" s="14">
        <v>20</v>
      </c>
      <c r="D162" s="14">
        <v>26</v>
      </c>
      <c r="E162" s="27">
        <v>-0.230769230769231</v>
      </c>
      <c r="F162" s="14">
        <v>0</v>
      </c>
      <c r="G162" s="14">
        <v>0</v>
      </c>
      <c r="H162" s="14">
        <v>6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2</v>
      </c>
      <c r="P162" s="21">
        <v>0</v>
      </c>
    </row>
    <row r="163" spans="1:16" ht="20.399999999999999" x14ac:dyDescent="0.3">
      <c r="A163" s="26" t="s">
        <v>616</v>
      </c>
      <c r="B163" s="26" t="s">
        <v>617</v>
      </c>
      <c r="C163" s="14">
        <v>6</v>
      </c>
      <c r="D163" s="14">
        <v>5</v>
      </c>
      <c r="E163" s="27">
        <v>0.2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1">
        <v>0</v>
      </c>
    </row>
    <row r="164" spans="1:16" x14ac:dyDescent="0.3">
      <c r="A164" s="26" t="s">
        <v>618</v>
      </c>
      <c r="B164" s="26" t="s">
        <v>619</v>
      </c>
      <c r="C164" s="14">
        <v>7</v>
      </c>
      <c r="D164" s="14">
        <v>16</v>
      </c>
      <c r="E164" s="27">
        <v>-0.5625</v>
      </c>
      <c r="F164" s="14">
        <v>0</v>
      </c>
      <c r="G164" s="14">
        <v>0</v>
      </c>
      <c r="H164" s="14">
        <v>1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1">
        <v>0</v>
      </c>
    </row>
    <row r="165" spans="1:16" x14ac:dyDescent="0.3">
      <c r="A165" s="26" t="s">
        <v>620</v>
      </c>
      <c r="B165" s="26" t="s">
        <v>621</v>
      </c>
      <c r="C165" s="14">
        <v>16</v>
      </c>
      <c r="D165" s="14">
        <v>26</v>
      </c>
      <c r="E165" s="27">
        <v>-0.38461538461538503</v>
      </c>
      <c r="F165" s="14">
        <v>0</v>
      </c>
      <c r="G165" s="14">
        <v>0</v>
      </c>
      <c r="H165" s="14">
        <v>3</v>
      </c>
      <c r="I165" s="14">
        <v>1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1">
        <v>0</v>
      </c>
    </row>
    <row r="166" spans="1:16" x14ac:dyDescent="0.3">
      <c r="A166" s="179" t="s">
        <v>622</v>
      </c>
      <c r="B166" s="180"/>
      <c r="C166" s="23">
        <v>4106</v>
      </c>
      <c r="D166" s="23">
        <v>3429</v>
      </c>
      <c r="E166" s="24">
        <v>0.19743365412656799</v>
      </c>
      <c r="F166" s="23">
        <v>264</v>
      </c>
      <c r="G166" s="23">
        <v>234</v>
      </c>
      <c r="H166" s="23">
        <v>1059</v>
      </c>
      <c r="I166" s="23">
        <v>1332</v>
      </c>
      <c r="J166" s="23">
        <v>11</v>
      </c>
      <c r="K166" s="23">
        <v>1</v>
      </c>
      <c r="L166" s="23">
        <v>0</v>
      </c>
      <c r="M166" s="23">
        <v>0</v>
      </c>
      <c r="N166" s="23">
        <v>20</v>
      </c>
      <c r="O166" s="23">
        <v>231</v>
      </c>
      <c r="P166" s="25">
        <v>1695</v>
      </c>
    </row>
    <row r="167" spans="1:16" ht="20.399999999999999" x14ac:dyDescent="0.3">
      <c r="A167" s="26" t="s">
        <v>623</v>
      </c>
      <c r="B167" s="26" t="s">
        <v>624</v>
      </c>
      <c r="C167" s="14">
        <v>75</v>
      </c>
      <c r="D167" s="14">
        <v>66</v>
      </c>
      <c r="E167" s="27">
        <v>0.13636363636363599</v>
      </c>
      <c r="F167" s="14">
        <v>3</v>
      </c>
      <c r="G167" s="14">
        <v>0</v>
      </c>
      <c r="H167" s="14">
        <v>10</v>
      </c>
      <c r="I167" s="14">
        <v>8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3</v>
      </c>
      <c r="P167" s="21">
        <v>25</v>
      </c>
    </row>
    <row r="168" spans="1:16" ht="20.399999999999999" x14ac:dyDescent="0.3">
      <c r="A168" s="26" t="s">
        <v>625</v>
      </c>
      <c r="B168" s="26" t="s">
        <v>626</v>
      </c>
      <c r="C168" s="14">
        <v>3</v>
      </c>
      <c r="D168" s="14">
        <v>5</v>
      </c>
      <c r="E168" s="27">
        <v>-0.4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1">
        <v>2</v>
      </c>
    </row>
    <row r="169" spans="1:16" x14ac:dyDescent="0.3">
      <c r="A169" s="26" t="s">
        <v>627</v>
      </c>
      <c r="B169" s="26" t="s">
        <v>628</v>
      </c>
      <c r="C169" s="14">
        <v>1</v>
      </c>
      <c r="D169" s="14">
        <v>0</v>
      </c>
      <c r="E169" s="27">
        <v>0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1">
        <v>1</v>
      </c>
    </row>
    <row r="170" spans="1:16" ht="20.399999999999999" x14ac:dyDescent="0.3">
      <c r="A170" s="26" t="s">
        <v>629</v>
      </c>
      <c r="B170" s="26" t="s">
        <v>630</v>
      </c>
      <c r="C170" s="14">
        <v>5</v>
      </c>
      <c r="D170" s="14">
        <v>0</v>
      </c>
      <c r="E170" s="27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1">
        <v>0</v>
      </c>
    </row>
    <row r="171" spans="1:16" x14ac:dyDescent="0.3">
      <c r="A171" s="26" t="s">
        <v>631</v>
      </c>
      <c r="B171" s="26" t="s">
        <v>632</v>
      </c>
      <c r="C171" s="14">
        <v>37</v>
      </c>
      <c r="D171" s="14">
        <v>21</v>
      </c>
      <c r="E171" s="27">
        <v>0.76190476190476197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1">
        <v>0</v>
      </c>
    </row>
    <row r="172" spans="1:16" x14ac:dyDescent="0.3">
      <c r="A172" s="26" t="s">
        <v>633</v>
      </c>
      <c r="B172" s="26" t="s">
        <v>634</v>
      </c>
      <c r="C172" s="14">
        <v>12</v>
      </c>
      <c r="D172" s="14">
        <v>2</v>
      </c>
      <c r="E172" s="27">
        <v>5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1">
        <v>0</v>
      </c>
    </row>
    <row r="173" spans="1:16" ht="20.399999999999999" x14ac:dyDescent="0.3">
      <c r="A173" s="26" t="s">
        <v>635</v>
      </c>
      <c r="B173" s="26" t="s">
        <v>636</v>
      </c>
      <c r="C173" s="14">
        <v>1129</v>
      </c>
      <c r="D173" s="14">
        <v>844</v>
      </c>
      <c r="E173" s="27">
        <v>0.33767772511848299</v>
      </c>
      <c r="F173" s="14">
        <v>36</v>
      </c>
      <c r="G173" s="14">
        <v>31</v>
      </c>
      <c r="H173" s="14">
        <v>423</v>
      </c>
      <c r="I173" s="14">
        <v>761</v>
      </c>
      <c r="J173" s="14">
        <v>7</v>
      </c>
      <c r="K173" s="14">
        <v>1</v>
      </c>
      <c r="L173" s="14">
        <v>0</v>
      </c>
      <c r="M173" s="14">
        <v>0</v>
      </c>
      <c r="N173" s="14">
        <v>6</v>
      </c>
      <c r="O173" s="14">
        <v>113</v>
      </c>
      <c r="P173" s="21">
        <v>418</v>
      </c>
    </row>
    <row r="174" spans="1:16" ht="20.399999999999999" x14ac:dyDescent="0.3">
      <c r="A174" s="26" t="s">
        <v>637</v>
      </c>
      <c r="B174" s="26" t="s">
        <v>638</v>
      </c>
      <c r="C174" s="14">
        <v>1905</v>
      </c>
      <c r="D174" s="14">
        <v>1399</v>
      </c>
      <c r="E174" s="27">
        <v>0.36168691922801999</v>
      </c>
      <c r="F174" s="14">
        <v>149</v>
      </c>
      <c r="G174" s="14">
        <v>133</v>
      </c>
      <c r="H174" s="14">
        <v>445</v>
      </c>
      <c r="I174" s="14">
        <v>430</v>
      </c>
      <c r="J174" s="14">
        <v>4</v>
      </c>
      <c r="K174" s="14">
        <v>0</v>
      </c>
      <c r="L174" s="14">
        <v>0</v>
      </c>
      <c r="M174" s="14">
        <v>0</v>
      </c>
      <c r="N174" s="14">
        <v>14</v>
      </c>
      <c r="O174" s="14">
        <v>81</v>
      </c>
      <c r="P174" s="21">
        <v>1159</v>
      </c>
    </row>
    <row r="175" spans="1:16" x14ac:dyDescent="0.3">
      <c r="A175" s="26" t="s">
        <v>639</v>
      </c>
      <c r="B175" s="26" t="s">
        <v>640</v>
      </c>
      <c r="C175" s="14">
        <v>933</v>
      </c>
      <c r="D175" s="14">
        <v>1086</v>
      </c>
      <c r="E175" s="27">
        <v>-0.14088397790055199</v>
      </c>
      <c r="F175" s="14">
        <v>76</v>
      </c>
      <c r="G175" s="14">
        <v>70</v>
      </c>
      <c r="H175" s="14">
        <v>179</v>
      </c>
      <c r="I175" s="14">
        <v>132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34</v>
      </c>
      <c r="P175" s="21">
        <v>90</v>
      </c>
    </row>
    <row r="176" spans="1:16" ht="20.399999999999999" x14ac:dyDescent="0.3">
      <c r="A176" s="26" t="s">
        <v>641</v>
      </c>
      <c r="B176" s="26" t="s">
        <v>642</v>
      </c>
      <c r="C176" s="14">
        <v>6</v>
      </c>
      <c r="D176" s="14">
        <v>5</v>
      </c>
      <c r="E176" s="27">
        <v>0.2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1">
        <v>0</v>
      </c>
    </row>
    <row r="177" spans="1:16" x14ac:dyDescent="0.3">
      <c r="A177" s="26" t="s">
        <v>643</v>
      </c>
      <c r="B177" s="26" t="s">
        <v>644</v>
      </c>
      <c r="C177" s="14">
        <v>0</v>
      </c>
      <c r="D177" s="14">
        <v>1</v>
      </c>
      <c r="E177" s="27">
        <v>-1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1">
        <v>0</v>
      </c>
    </row>
    <row r="178" spans="1:16" x14ac:dyDescent="0.3">
      <c r="A178" s="179" t="s">
        <v>645</v>
      </c>
      <c r="B178" s="180"/>
      <c r="C178" s="23">
        <v>5990</v>
      </c>
      <c r="D178" s="23">
        <v>5331</v>
      </c>
      <c r="E178" s="24">
        <v>0.123616582254736</v>
      </c>
      <c r="F178" s="23">
        <v>12305</v>
      </c>
      <c r="G178" s="23">
        <v>10249</v>
      </c>
      <c r="H178" s="23">
        <v>2853</v>
      </c>
      <c r="I178" s="23">
        <v>3193</v>
      </c>
      <c r="J178" s="23">
        <v>2</v>
      </c>
      <c r="K178" s="23">
        <v>0</v>
      </c>
      <c r="L178" s="23">
        <v>0</v>
      </c>
      <c r="M178" s="23">
        <v>0</v>
      </c>
      <c r="N178" s="23">
        <v>2</v>
      </c>
      <c r="O178" s="23">
        <v>5</v>
      </c>
      <c r="P178" s="25">
        <v>10556</v>
      </c>
    </row>
    <row r="179" spans="1:16" ht="20.399999999999999" x14ac:dyDescent="0.3">
      <c r="A179" s="26" t="s">
        <v>646</v>
      </c>
      <c r="B179" s="26" t="s">
        <v>647</v>
      </c>
      <c r="C179" s="14">
        <v>90</v>
      </c>
      <c r="D179" s="14">
        <v>107</v>
      </c>
      <c r="E179" s="27">
        <v>-0.15887850467289699</v>
      </c>
      <c r="F179" s="14">
        <v>68</v>
      </c>
      <c r="G179" s="14">
        <v>58</v>
      </c>
      <c r="H179" s="14">
        <v>22</v>
      </c>
      <c r="I179" s="14">
        <v>25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1">
        <v>68</v>
      </c>
    </row>
    <row r="180" spans="1:16" ht="20.399999999999999" x14ac:dyDescent="0.3">
      <c r="A180" s="26" t="s">
        <v>648</v>
      </c>
      <c r="B180" s="26" t="s">
        <v>649</v>
      </c>
      <c r="C180" s="14">
        <v>2316</v>
      </c>
      <c r="D180" s="14">
        <v>2560</v>
      </c>
      <c r="E180" s="27">
        <v>-9.5312499999999994E-2</v>
      </c>
      <c r="F180" s="14">
        <v>7244</v>
      </c>
      <c r="G180" s="14">
        <v>6140</v>
      </c>
      <c r="H180" s="14">
        <v>832</v>
      </c>
      <c r="I180" s="14">
        <v>1045</v>
      </c>
      <c r="J180" s="14">
        <v>1</v>
      </c>
      <c r="K180" s="14">
        <v>0</v>
      </c>
      <c r="L180" s="14">
        <v>0</v>
      </c>
      <c r="M180" s="14">
        <v>0</v>
      </c>
      <c r="N180" s="14">
        <v>2</v>
      </c>
      <c r="O180" s="14">
        <v>2</v>
      </c>
      <c r="P180" s="21">
        <v>4917</v>
      </c>
    </row>
    <row r="181" spans="1:16" x14ac:dyDescent="0.3">
      <c r="A181" s="26" t="s">
        <v>650</v>
      </c>
      <c r="B181" s="26" t="s">
        <v>651</v>
      </c>
      <c r="C181" s="14">
        <v>317</v>
      </c>
      <c r="D181" s="14">
        <v>253</v>
      </c>
      <c r="E181" s="27">
        <v>0.25296442687747001</v>
      </c>
      <c r="F181" s="14">
        <v>83</v>
      </c>
      <c r="G181" s="14">
        <v>58</v>
      </c>
      <c r="H181" s="14">
        <v>109</v>
      </c>
      <c r="I181" s="14">
        <v>112</v>
      </c>
      <c r="J181" s="14">
        <v>1</v>
      </c>
      <c r="K181" s="14">
        <v>0</v>
      </c>
      <c r="L181" s="14">
        <v>0</v>
      </c>
      <c r="M181" s="14">
        <v>0</v>
      </c>
      <c r="N181" s="14">
        <v>0</v>
      </c>
      <c r="O181" s="14">
        <v>3</v>
      </c>
      <c r="P181" s="21">
        <v>149</v>
      </c>
    </row>
    <row r="182" spans="1:16" ht="20.399999999999999" x14ac:dyDescent="0.3">
      <c r="A182" s="26" t="s">
        <v>652</v>
      </c>
      <c r="B182" s="26" t="s">
        <v>653</v>
      </c>
      <c r="C182" s="14">
        <v>50</v>
      </c>
      <c r="D182" s="14">
        <v>24</v>
      </c>
      <c r="E182" s="27">
        <v>1.0833333333333299</v>
      </c>
      <c r="F182" s="14">
        <v>11</v>
      </c>
      <c r="G182" s="14">
        <v>7</v>
      </c>
      <c r="H182" s="14">
        <v>7</v>
      </c>
      <c r="I182" s="14">
        <v>7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1">
        <v>16</v>
      </c>
    </row>
    <row r="183" spans="1:16" ht="20.399999999999999" x14ac:dyDescent="0.3">
      <c r="A183" s="26" t="s">
        <v>654</v>
      </c>
      <c r="B183" s="26" t="s">
        <v>655</v>
      </c>
      <c r="C183" s="14">
        <v>165</v>
      </c>
      <c r="D183" s="14">
        <v>194</v>
      </c>
      <c r="E183" s="27">
        <v>-0.149484536082474</v>
      </c>
      <c r="F183" s="14">
        <v>426</v>
      </c>
      <c r="G183" s="14">
        <v>380</v>
      </c>
      <c r="H183" s="14">
        <v>141</v>
      </c>
      <c r="I183" s="14">
        <v>184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1">
        <v>510</v>
      </c>
    </row>
    <row r="184" spans="1:16" x14ac:dyDescent="0.3">
      <c r="A184" s="26" t="s">
        <v>656</v>
      </c>
      <c r="B184" s="26" t="s">
        <v>657</v>
      </c>
      <c r="C184" s="14">
        <v>2872</v>
      </c>
      <c r="D184" s="14">
        <v>2174</v>
      </c>
      <c r="E184" s="27">
        <v>0.321067157313707</v>
      </c>
      <c r="F184" s="14">
        <v>4473</v>
      </c>
      <c r="G184" s="14">
        <v>3606</v>
      </c>
      <c r="H184" s="14">
        <v>1740</v>
      </c>
      <c r="I184" s="14">
        <v>1818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1">
        <v>4877</v>
      </c>
    </row>
    <row r="185" spans="1:16" ht="20.399999999999999" x14ac:dyDescent="0.3">
      <c r="A185" s="26" t="s">
        <v>658</v>
      </c>
      <c r="B185" s="26" t="s">
        <v>659</v>
      </c>
      <c r="C185" s="14">
        <v>180</v>
      </c>
      <c r="D185" s="14">
        <v>19</v>
      </c>
      <c r="E185" s="27">
        <v>8.4736842105263204</v>
      </c>
      <c r="F185" s="14">
        <v>0</v>
      </c>
      <c r="G185" s="14">
        <v>0</v>
      </c>
      <c r="H185" s="14">
        <v>2</v>
      </c>
      <c r="I185" s="14">
        <v>2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1">
        <v>19</v>
      </c>
    </row>
    <row r="186" spans="1:16" x14ac:dyDescent="0.3">
      <c r="A186" s="179" t="s">
        <v>660</v>
      </c>
      <c r="B186" s="180"/>
      <c r="C186" s="23">
        <v>2275</v>
      </c>
      <c r="D186" s="23">
        <v>2500</v>
      </c>
      <c r="E186" s="24">
        <v>-0.09</v>
      </c>
      <c r="F186" s="23">
        <v>82</v>
      </c>
      <c r="G186" s="23">
        <v>89</v>
      </c>
      <c r="H186" s="23">
        <v>838</v>
      </c>
      <c r="I186" s="23">
        <v>970</v>
      </c>
      <c r="J186" s="23">
        <v>1</v>
      </c>
      <c r="K186" s="23">
        <v>0</v>
      </c>
      <c r="L186" s="23">
        <v>1</v>
      </c>
      <c r="M186" s="23">
        <v>0</v>
      </c>
      <c r="N186" s="23">
        <v>169</v>
      </c>
      <c r="O186" s="23">
        <v>17</v>
      </c>
      <c r="P186" s="25">
        <v>410</v>
      </c>
    </row>
    <row r="187" spans="1:16" x14ac:dyDescent="0.3">
      <c r="A187" s="26" t="s">
        <v>661</v>
      </c>
      <c r="B187" s="26" t="s">
        <v>662</v>
      </c>
      <c r="C187" s="14">
        <v>48</v>
      </c>
      <c r="D187" s="14">
        <v>43</v>
      </c>
      <c r="E187" s="27">
        <v>0.116279069767442</v>
      </c>
      <c r="F187" s="14">
        <v>0</v>
      </c>
      <c r="G187" s="14">
        <v>0</v>
      </c>
      <c r="H187" s="14">
        <v>3</v>
      </c>
      <c r="I187" s="14">
        <v>5</v>
      </c>
      <c r="J187" s="14">
        <v>1</v>
      </c>
      <c r="K187" s="14">
        <v>0</v>
      </c>
      <c r="L187" s="14">
        <v>0</v>
      </c>
      <c r="M187" s="14">
        <v>0</v>
      </c>
      <c r="N187" s="14">
        <v>1</v>
      </c>
      <c r="O187" s="14">
        <v>2</v>
      </c>
      <c r="P187" s="21">
        <v>1</v>
      </c>
    </row>
    <row r="188" spans="1:16" ht="20.399999999999999" x14ac:dyDescent="0.3">
      <c r="A188" s="26" t="s">
        <v>663</v>
      </c>
      <c r="B188" s="26" t="s">
        <v>664</v>
      </c>
      <c r="C188" s="14">
        <v>4</v>
      </c>
      <c r="D188" s="14">
        <v>3</v>
      </c>
      <c r="E188" s="27">
        <v>0.33333333333333298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1</v>
      </c>
      <c r="M188" s="14">
        <v>0</v>
      </c>
      <c r="N188" s="14">
        <v>0</v>
      </c>
      <c r="O188" s="14">
        <v>0</v>
      </c>
      <c r="P188" s="21">
        <v>1</v>
      </c>
    </row>
    <row r="189" spans="1:16" ht="20.399999999999999" x14ac:dyDescent="0.3">
      <c r="A189" s="26" t="s">
        <v>665</v>
      </c>
      <c r="B189" s="26" t="s">
        <v>666</v>
      </c>
      <c r="C189" s="14">
        <v>1481</v>
      </c>
      <c r="D189" s="14">
        <v>1536</v>
      </c>
      <c r="E189" s="27">
        <v>-3.5807291666666699E-2</v>
      </c>
      <c r="F189" s="14">
        <v>56</v>
      </c>
      <c r="G189" s="14">
        <v>30</v>
      </c>
      <c r="H189" s="14">
        <v>583</v>
      </c>
      <c r="I189" s="14">
        <v>707</v>
      </c>
      <c r="J189" s="14">
        <v>0</v>
      </c>
      <c r="K189" s="14">
        <v>0</v>
      </c>
      <c r="L189" s="14">
        <v>0</v>
      </c>
      <c r="M189" s="14">
        <v>0</v>
      </c>
      <c r="N189" s="14">
        <v>6</v>
      </c>
      <c r="O189" s="14">
        <v>1</v>
      </c>
      <c r="P189" s="21">
        <v>318</v>
      </c>
    </row>
    <row r="190" spans="1:16" ht="20.399999999999999" x14ac:dyDescent="0.3">
      <c r="A190" s="26" t="s">
        <v>667</v>
      </c>
      <c r="B190" s="26" t="s">
        <v>668</v>
      </c>
      <c r="C190" s="14">
        <v>62</v>
      </c>
      <c r="D190" s="14">
        <v>75</v>
      </c>
      <c r="E190" s="27">
        <v>-0.17333333333333301</v>
      </c>
      <c r="F190" s="14">
        <v>1</v>
      </c>
      <c r="G190" s="14">
        <v>36</v>
      </c>
      <c r="H190" s="14">
        <v>10</v>
      </c>
      <c r="I190" s="14">
        <v>6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1">
        <v>2</v>
      </c>
    </row>
    <row r="191" spans="1:16" ht="30.6" x14ac:dyDescent="0.3">
      <c r="A191" s="26" t="s">
        <v>669</v>
      </c>
      <c r="B191" s="26" t="s">
        <v>670</v>
      </c>
      <c r="C191" s="14">
        <v>222</v>
      </c>
      <c r="D191" s="14">
        <v>335</v>
      </c>
      <c r="E191" s="27">
        <v>-0.33731343283582099</v>
      </c>
      <c r="F191" s="14">
        <v>15</v>
      </c>
      <c r="G191" s="14">
        <v>8</v>
      </c>
      <c r="H191" s="14">
        <v>164</v>
      </c>
      <c r="I191" s="14">
        <v>185</v>
      </c>
      <c r="J191" s="14">
        <v>0</v>
      </c>
      <c r="K191" s="14">
        <v>0</v>
      </c>
      <c r="L191" s="14">
        <v>0</v>
      </c>
      <c r="M191" s="14">
        <v>0</v>
      </c>
      <c r="N191" s="14">
        <v>152</v>
      </c>
      <c r="O191" s="14">
        <v>10</v>
      </c>
      <c r="P191" s="21">
        <v>53</v>
      </c>
    </row>
    <row r="192" spans="1:16" ht="20.399999999999999" x14ac:dyDescent="0.3">
      <c r="A192" s="26" t="s">
        <v>671</v>
      </c>
      <c r="B192" s="26" t="s">
        <v>672</v>
      </c>
      <c r="C192" s="14">
        <v>1</v>
      </c>
      <c r="D192" s="14">
        <v>0</v>
      </c>
      <c r="E192" s="27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1">
        <v>0</v>
      </c>
    </row>
    <row r="193" spans="1:16" ht="20.399999999999999" x14ac:dyDescent="0.3">
      <c r="A193" s="26" t="s">
        <v>673</v>
      </c>
      <c r="B193" s="26" t="s">
        <v>674</v>
      </c>
      <c r="C193" s="14">
        <v>98</v>
      </c>
      <c r="D193" s="14">
        <v>123</v>
      </c>
      <c r="E193" s="27">
        <v>-0.203252032520325</v>
      </c>
      <c r="F193" s="14">
        <v>1</v>
      </c>
      <c r="G193" s="14">
        <v>5</v>
      </c>
      <c r="H193" s="14">
        <v>22</v>
      </c>
      <c r="I193" s="14">
        <v>30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1">
        <v>25</v>
      </c>
    </row>
    <row r="194" spans="1:16" x14ac:dyDescent="0.3">
      <c r="A194" s="26" t="s">
        <v>675</v>
      </c>
      <c r="B194" s="26" t="s">
        <v>676</v>
      </c>
      <c r="C194" s="14">
        <v>41</v>
      </c>
      <c r="D194" s="14">
        <v>49</v>
      </c>
      <c r="E194" s="27">
        <v>-0.16326530612244899</v>
      </c>
      <c r="F194" s="14">
        <v>0</v>
      </c>
      <c r="G194" s="14">
        <v>2</v>
      </c>
      <c r="H194" s="14">
        <v>6</v>
      </c>
      <c r="I194" s="14">
        <v>2</v>
      </c>
      <c r="J194" s="14">
        <v>0</v>
      </c>
      <c r="K194" s="14">
        <v>0</v>
      </c>
      <c r="L194" s="14">
        <v>0</v>
      </c>
      <c r="M194" s="14">
        <v>0</v>
      </c>
      <c r="N194" s="14">
        <v>3</v>
      </c>
      <c r="O194" s="14">
        <v>0</v>
      </c>
      <c r="P194" s="21">
        <v>3</v>
      </c>
    </row>
    <row r="195" spans="1:16" ht="20.399999999999999" x14ac:dyDescent="0.3">
      <c r="A195" s="26" t="s">
        <v>677</v>
      </c>
      <c r="B195" s="26" t="s">
        <v>678</v>
      </c>
      <c r="C195" s="14">
        <v>2</v>
      </c>
      <c r="D195" s="14">
        <v>2</v>
      </c>
      <c r="E195" s="27">
        <v>0</v>
      </c>
      <c r="F195" s="14">
        <v>1</v>
      </c>
      <c r="G195" s="14">
        <v>1</v>
      </c>
      <c r="H195" s="14">
        <v>2</v>
      </c>
      <c r="I195" s="14">
        <v>4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1">
        <v>1</v>
      </c>
    </row>
    <row r="196" spans="1:16" ht="20.399999999999999" x14ac:dyDescent="0.3">
      <c r="A196" s="26" t="s">
        <v>679</v>
      </c>
      <c r="B196" s="26" t="s">
        <v>680</v>
      </c>
      <c r="C196" s="14">
        <v>52</v>
      </c>
      <c r="D196" s="14">
        <v>46</v>
      </c>
      <c r="E196" s="27">
        <v>0.13043478260869601</v>
      </c>
      <c r="F196" s="14">
        <v>2</v>
      </c>
      <c r="G196" s="14">
        <v>3</v>
      </c>
      <c r="H196" s="14">
        <v>18</v>
      </c>
      <c r="I196" s="14">
        <v>17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1">
        <v>2</v>
      </c>
    </row>
    <row r="197" spans="1:16" x14ac:dyDescent="0.3">
      <c r="A197" s="26" t="s">
        <v>681</v>
      </c>
      <c r="B197" s="26" t="s">
        <v>682</v>
      </c>
      <c r="C197" s="14">
        <v>220</v>
      </c>
      <c r="D197" s="14">
        <v>245</v>
      </c>
      <c r="E197" s="27">
        <v>-0.102040816326531</v>
      </c>
      <c r="F197" s="14">
        <v>2</v>
      </c>
      <c r="G197" s="14">
        <v>3</v>
      </c>
      <c r="H197" s="14">
        <v>23</v>
      </c>
      <c r="I197" s="14">
        <v>6</v>
      </c>
      <c r="J197" s="14">
        <v>0</v>
      </c>
      <c r="K197" s="14">
        <v>0</v>
      </c>
      <c r="L197" s="14">
        <v>0</v>
      </c>
      <c r="M197" s="14">
        <v>0</v>
      </c>
      <c r="N197" s="14">
        <v>5</v>
      </c>
      <c r="O197" s="14">
        <v>0</v>
      </c>
      <c r="P197" s="21">
        <v>1</v>
      </c>
    </row>
    <row r="198" spans="1:16" ht="20.399999999999999" x14ac:dyDescent="0.3">
      <c r="A198" s="26" t="s">
        <v>683</v>
      </c>
      <c r="B198" s="26" t="s">
        <v>684</v>
      </c>
      <c r="C198" s="14">
        <v>15</v>
      </c>
      <c r="D198" s="14">
        <v>9</v>
      </c>
      <c r="E198" s="27">
        <v>0.66666666666666696</v>
      </c>
      <c r="F198" s="14">
        <v>2</v>
      </c>
      <c r="G198" s="14">
        <v>0</v>
      </c>
      <c r="H198" s="14">
        <v>3</v>
      </c>
      <c r="I198" s="14">
        <v>3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2</v>
      </c>
      <c r="P198" s="21">
        <v>1</v>
      </c>
    </row>
    <row r="199" spans="1:16" x14ac:dyDescent="0.3">
      <c r="A199" s="26" t="s">
        <v>685</v>
      </c>
      <c r="B199" s="26" t="s">
        <v>686</v>
      </c>
      <c r="C199" s="14">
        <v>28</v>
      </c>
      <c r="D199" s="14">
        <v>34</v>
      </c>
      <c r="E199" s="27">
        <v>-0.17647058823529399</v>
      </c>
      <c r="F199" s="14">
        <v>2</v>
      </c>
      <c r="G199" s="14">
        <v>1</v>
      </c>
      <c r="H199" s="14">
        <v>3</v>
      </c>
      <c r="I199" s="14">
        <v>5</v>
      </c>
      <c r="J199" s="14">
        <v>0</v>
      </c>
      <c r="K199" s="14">
        <v>0</v>
      </c>
      <c r="L199" s="14">
        <v>0</v>
      </c>
      <c r="M199" s="14">
        <v>0</v>
      </c>
      <c r="N199" s="14">
        <v>2</v>
      </c>
      <c r="O199" s="14">
        <v>1</v>
      </c>
      <c r="P199" s="21">
        <v>2</v>
      </c>
    </row>
    <row r="200" spans="1:16" ht="20.399999999999999" x14ac:dyDescent="0.3">
      <c r="A200" s="26" t="s">
        <v>687</v>
      </c>
      <c r="B200" s="26" t="s">
        <v>688</v>
      </c>
      <c r="C200" s="14">
        <v>1</v>
      </c>
      <c r="D200" s="14">
        <v>0</v>
      </c>
      <c r="E200" s="27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1</v>
      </c>
      <c r="P200" s="21">
        <v>0</v>
      </c>
    </row>
    <row r="201" spans="1:16" x14ac:dyDescent="0.3">
      <c r="A201" s="179" t="s">
        <v>689</v>
      </c>
      <c r="B201" s="180"/>
      <c r="C201" s="23">
        <v>238</v>
      </c>
      <c r="D201" s="23">
        <v>263</v>
      </c>
      <c r="E201" s="24">
        <v>-9.5057034220532299E-2</v>
      </c>
      <c r="F201" s="23">
        <v>7</v>
      </c>
      <c r="G201" s="23">
        <v>5</v>
      </c>
      <c r="H201" s="23">
        <v>19</v>
      </c>
      <c r="I201" s="23">
        <v>6</v>
      </c>
      <c r="J201" s="23">
        <v>1</v>
      </c>
      <c r="K201" s="23">
        <v>1</v>
      </c>
      <c r="L201" s="23">
        <v>1</v>
      </c>
      <c r="M201" s="23">
        <v>0</v>
      </c>
      <c r="N201" s="23">
        <v>25</v>
      </c>
      <c r="O201" s="23">
        <v>3</v>
      </c>
      <c r="P201" s="25">
        <v>7</v>
      </c>
    </row>
    <row r="202" spans="1:16" x14ac:dyDescent="0.3">
      <c r="A202" s="26" t="s">
        <v>690</v>
      </c>
      <c r="B202" s="26" t="s">
        <v>691</v>
      </c>
      <c r="C202" s="14">
        <v>28</v>
      </c>
      <c r="D202" s="14">
        <v>43</v>
      </c>
      <c r="E202" s="27">
        <v>-0.34883720930232498</v>
      </c>
      <c r="F202" s="14">
        <v>0</v>
      </c>
      <c r="G202" s="14">
        <v>0</v>
      </c>
      <c r="H202" s="14">
        <v>2</v>
      </c>
      <c r="I202" s="14">
        <v>4</v>
      </c>
      <c r="J202" s="14">
        <v>0</v>
      </c>
      <c r="K202" s="14">
        <v>0</v>
      </c>
      <c r="L202" s="14">
        <v>0</v>
      </c>
      <c r="M202" s="14">
        <v>0</v>
      </c>
      <c r="N202" s="14">
        <v>13</v>
      </c>
      <c r="O202" s="14">
        <v>0</v>
      </c>
      <c r="P202" s="21">
        <v>0</v>
      </c>
    </row>
    <row r="203" spans="1:16" x14ac:dyDescent="0.3">
      <c r="A203" s="26" t="s">
        <v>692</v>
      </c>
      <c r="B203" s="26" t="s">
        <v>693</v>
      </c>
      <c r="C203" s="14">
        <v>0</v>
      </c>
      <c r="D203" s="14">
        <v>0</v>
      </c>
      <c r="E203" s="27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1</v>
      </c>
      <c r="O203" s="14">
        <v>0</v>
      </c>
      <c r="P203" s="21">
        <v>0</v>
      </c>
    </row>
    <row r="204" spans="1:16" x14ac:dyDescent="0.3">
      <c r="A204" s="26" t="s">
        <v>694</v>
      </c>
      <c r="B204" s="26" t="s">
        <v>695</v>
      </c>
      <c r="C204" s="14">
        <v>3</v>
      </c>
      <c r="D204" s="14">
        <v>4</v>
      </c>
      <c r="E204" s="27">
        <v>-0.25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1">
        <v>0</v>
      </c>
    </row>
    <row r="205" spans="1:16" ht="20.399999999999999" x14ac:dyDescent="0.3">
      <c r="A205" s="26" t="s">
        <v>696</v>
      </c>
      <c r="B205" s="26" t="s">
        <v>697</v>
      </c>
      <c r="C205" s="14">
        <v>2</v>
      </c>
      <c r="D205" s="14">
        <v>1</v>
      </c>
      <c r="E205" s="27">
        <v>1</v>
      </c>
      <c r="F205" s="14">
        <v>0</v>
      </c>
      <c r="G205" s="14">
        <v>0</v>
      </c>
      <c r="H205" s="14">
        <v>0</v>
      </c>
      <c r="I205" s="14">
        <v>0</v>
      </c>
      <c r="J205" s="14">
        <v>1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1">
        <v>0</v>
      </c>
    </row>
    <row r="206" spans="1:16" ht="20.399999999999999" x14ac:dyDescent="0.3">
      <c r="A206" s="26" t="s">
        <v>698</v>
      </c>
      <c r="B206" s="26" t="s">
        <v>699</v>
      </c>
      <c r="C206" s="14">
        <v>179</v>
      </c>
      <c r="D206" s="14">
        <v>178</v>
      </c>
      <c r="E206" s="27">
        <v>5.6179775280898901E-3</v>
      </c>
      <c r="F206" s="14">
        <v>7</v>
      </c>
      <c r="G206" s="14">
        <v>5</v>
      </c>
      <c r="H206" s="14">
        <v>16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2</v>
      </c>
      <c r="P206" s="21">
        <v>7</v>
      </c>
    </row>
    <row r="207" spans="1:16" ht="20.399999999999999" x14ac:dyDescent="0.3">
      <c r="A207" s="26" t="s">
        <v>700</v>
      </c>
      <c r="B207" s="26" t="s">
        <v>701</v>
      </c>
      <c r="C207" s="14">
        <v>0</v>
      </c>
      <c r="D207" s="14">
        <v>0</v>
      </c>
      <c r="E207" s="27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1">
        <v>0</v>
      </c>
    </row>
    <row r="208" spans="1:16" ht="20.399999999999999" x14ac:dyDescent="0.3">
      <c r="A208" s="26" t="s">
        <v>702</v>
      </c>
      <c r="B208" s="26" t="s">
        <v>703</v>
      </c>
      <c r="C208" s="14">
        <v>2</v>
      </c>
      <c r="D208" s="14">
        <v>1</v>
      </c>
      <c r="E208" s="27">
        <v>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1</v>
      </c>
      <c r="P208" s="21">
        <v>0</v>
      </c>
    </row>
    <row r="209" spans="1:16" ht="20.399999999999999" x14ac:dyDescent="0.3">
      <c r="A209" s="26" t="s">
        <v>704</v>
      </c>
      <c r="B209" s="26" t="s">
        <v>705</v>
      </c>
      <c r="C209" s="14">
        <v>2</v>
      </c>
      <c r="D209" s="14">
        <v>0</v>
      </c>
      <c r="E209" s="27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1</v>
      </c>
      <c r="L209" s="14">
        <v>0</v>
      </c>
      <c r="M209" s="14">
        <v>0</v>
      </c>
      <c r="N209" s="14">
        <v>0</v>
      </c>
      <c r="O209" s="14">
        <v>0</v>
      </c>
      <c r="P209" s="21">
        <v>0</v>
      </c>
    </row>
    <row r="210" spans="1:16" ht="20.399999999999999" x14ac:dyDescent="0.3">
      <c r="A210" s="26" t="s">
        <v>706</v>
      </c>
      <c r="B210" s="26" t="s">
        <v>707</v>
      </c>
      <c r="C210" s="14">
        <v>4</v>
      </c>
      <c r="D210" s="14">
        <v>1</v>
      </c>
      <c r="E210" s="27">
        <v>3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2</v>
      </c>
      <c r="O210" s="14">
        <v>0</v>
      </c>
      <c r="P210" s="21">
        <v>0</v>
      </c>
    </row>
    <row r="211" spans="1:16" ht="20.399999999999999" x14ac:dyDescent="0.3">
      <c r="A211" s="26" t="s">
        <v>708</v>
      </c>
      <c r="B211" s="26" t="s">
        <v>709</v>
      </c>
      <c r="C211" s="14">
        <v>0</v>
      </c>
      <c r="D211" s="14">
        <v>0</v>
      </c>
      <c r="E211" s="27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1</v>
      </c>
      <c r="O211" s="14">
        <v>0</v>
      </c>
      <c r="P211" s="21">
        <v>0</v>
      </c>
    </row>
    <row r="212" spans="1:16" x14ac:dyDescent="0.3">
      <c r="A212" s="26" t="s">
        <v>710</v>
      </c>
      <c r="B212" s="26" t="s">
        <v>711</v>
      </c>
      <c r="C212" s="14">
        <v>7</v>
      </c>
      <c r="D212" s="14">
        <v>14</v>
      </c>
      <c r="E212" s="27">
        <v>-0.5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2</v>
      </c>
      <c r="O212" s="14">
        <v>0</v>
      </c>
      <c r="P212" s="21">
        <v>0</v>
      </c>
    </row>
    <row r="213" spans="1:16" x14ac:dyDescent="0.3">
      <c r="A213" s="26" t="s">
        <v>712</v>
      </c>
      <c r="B213" s="26" t="s">
        <v>713</v>
      </c>
      <c r="C213" s="14">
        <v>1</v>
      </c>
      <c r="D213" s="14">
        <v>10</v>
      </c>
      <c r="E213" s="27">
        <v>-0.9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1">
        <v>0</v>
      </c>
    </row>
    <row r="214" spans="1:16" x14ac:dyDescent="0.3">
      <c r="A214" s="26" t="s">
        <v>714</v>
      </c>
      <c r="B214" s="26" t="s">
        <v>715</v>
      </c>
      <c r="C214" s="14">
        <v>8</v>
      </c>
      <c r="D214" s="14">
        <v>7</v>
      </c>
      <c r="E214" s="27">
        <v>0.14285714285714299</v>
      </c>
      <c r="F214" s="14">
        <v>0</v>
      </c>
      <c r="G214" s="14">
        <v>0</v>
      </c>
      <c r="H214" s="14">
        <v>1</v>
      </c>
      <c r="I214" s="14">
        <v>1</v>
      </c>
      <c r="J214" s="14">
        <v>0</v>
      </c>
      <c r="K214" s="14">
        <v>0</v>
      </c>
      <c r="L214" s="14">
        <v>1</v>
      </c>
      <c r="M214" s="14">
        <v>0</v>
      </c>
      <c r="N214" s="14">
        <v>4</v>
      </c>
      <c r="O214" s="14">
        <v>0</v>
      </c>
      <c r="P214" s="21">
        <v>0</v>
      </c>
    </row>
    <row r="215" spans="1:16" ht="20.399999999999999" x14ac:dyDescent="0.3">
      <c r="A215" s="26" t="s">
        <v>716</v>
      </c>
      <c r="B215" s="26" t="s">
        <v>717</v>
      </c>
      <c r="C215" s="14">
        <v>2</v>
      </c>
      <c r="D215" s="14">
        <v>2</v>
      </c>
      <c r="E215" s="27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1">
        <v>0</v>
      </c>
    </row>
    <row r="216" spans="1:16" x14ac:dyDescent="0.3">
      <c r="A216" s="26" t="s">
        <v>718</v>
      </c>
      <c r="B216" s="26" t="s">
        <v>719</v>
      </c>
      <c r="C216" s="14">
        <v>0</v>
      </c>
      <c r="D216" s="14">
        <v>1</v>
      </c>
      <c r="E216" s="27">
        <v>-1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1">
        <v>0</v>
      </c>
    </row>
    <row r="217" spans="1:16" ht="20.399999999999999" x14ac:dyDescent="0.3">
      <c r="A217" s="26" t="s">
        <v>720</v>
      </c>
      <c r="B217" s="26" t="s">
        <v>721</v>
      </c>
      <c r="C217" s="14">
        <v>0</v>
      </c>
      <c r="D217" s="14">
        <v>1</v>
      </c>
      <c r="E217" s="27">
        <v>-1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1">
        <v>0</v>
      </c>
    </row>
    <row r="218" spans="1:16" ht="30.6" x14ac:dyDescent="0.3">
      <c r="A218" s="26" t="s">
        <v>722</v>
      </c>
      <c r="B218" s="26" t="s">
        <v>723</v>
      </c>
      <c r="C218" s="14">
        <v>0</v>
      </c>
      <c r="D218" s="14">
        <v>0</v>
      </c>
      <c r="E218" s="27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1">
        <v>0</v>
      </c>
    </row>
    <row r="219" spans="1:16" ht="20.399999999999999" x14ac:dyDescent="0.3">
      <c r="A219" s="26" t="s">
        <v>724</v>
      </c>
      <c r="B219" s="26" t="s">
        <v>725</v>
      </c>
      <c r="C219" s="14">
        <v>0</v>
      </c>
      <c r="D219" s="14">
        <v>0</v>
      </c>
      <c r="E219" s="27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1">
        <v>0</v>
      </c>
    </row>
    <row r="220" spans="1:16" ht="20.399999999999999" x14ac:dyDescent="0.3">
      <c r="A220" s="26" t="s">
        <v>726</v>
      </c>
      <c r="B220" s="26" t="s">
        <v>727</v>
      </c>
      <c r="C220" s="14">
        <v>0</v>
      </c>
      <c r="D220" s="14">
        <v>0</v>
      </c>
      <c r="E220" s="27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1">
        <v>0</v>
      </c>
    </row>
    <row r="221" spans="1:16" ht="30.6" x14ac:dyDescent="0.3">
      <c r="A221" s="26" t="s">
        <v>728</v>
      </c>
      <c r="B221" s="26" t="s">
        <v>729</v>
      </c>
      <c r="C221" s="14">
        <v>0</v>
      </c>
      <c r="D221" s="14">
        <v>0</v>
      </c>
      <c r="E221" s="27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1">
        <v>0</v>
      </c>
    </row>
    <row r="222" spans="1:16" ht="30.6" x14ac:dyDescent="0.3">
      <c r="A222" s="26" t="s">
        <v>730</v>
      </c>
      <c r="B222" s="26" t="s">
        <v>731</v>
      </c>
      <c r="C222" s="14">
        <v>0</v>
      </c>
      <c r="D222" s="14">
        <v>0</v>
      </c>
      <c r="E222" s="27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1">
        <v>0</v>
      </c>
    </row>
    <row r="223" spans="1:16" x14ac:dyDescent="0.3">
      <c r="A223" s="179" t="s">
        <v>732</v>
      </c>
      <c r="B223" s="180"/>
      <c r="C223" s="23">
        <v>3756</v>
      </c>
      <c r="D223" s="23">
        <v>3415</v>
      </c>
      <c r="E223" s="24">
        <v>9.9853587115666206E-2</v>
      </c>
      <c r="F223" s="23">
        <v>2271</v>
      </c>
      <c r="G223" s="23">
        <v>1298</v>
      </c>
      <c r="H223" s="23">
        <v>1246</v>
      </c>
      <c r="I223" s="23">
        <v>1208</v>
      </c>
      <c r="J223" s="23">
        <v>4</v>
      </c>
      <c r="K223" s="23">
        <v>0</v>
      </c>
      <c r="L223" s="23">
        <v>1</v>
      </c>
      <c r="M223" s="23">
        <v>3</v>
      </c>
      <c r="N223" s="23">
        <v>15</v>
      </c>
      <c r="O223" s="23">
        <v>195</v>
      </c>
      <c r="P223" s="25">
        <v>2503</v>
      </c>
    </row>
    <row r="224" spans="1:16" x14ac:dyDescent="0.3">
      <c r="A224" s="26" t="s">
        <v>733</v>
      </c>
      <c r="B224" s="26" t="s">
        <v>734</v>
      </c>
      <c r="C224" s="14">
        <v>2</v>
      </c>
      <c r="D224" s="14">
        <v>3</v>
      </c>
      <c r="E224" s="27">
        <v>-0.33333333333333298</v>
      </c>
      <c r="F224" s="14">
        <v>0</v>
      </c>
      <c r="G224" s="14">
        <v>0</v>
      </c>
      <c r="H224" s="14">
        <v>0</v>
      </c>
      <c r="I224" s="14">
        <v>1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1">
        <v>1</v>
      </c>
    </row>
    <row r="225" spans="1:16" ht="20.399999999999999" x14ac:dyDescent="0.3">
      <c r="A225" s="26" t="s">
        <v>735</v>
      </c>
      <c r="B225" s="26" t="s">
        <v>736</v>
      </c>
      <c r="C225" s="14">
        <v>0</v>
      </c>
      <c r="D225" s="14">
        <v>0</v>
      </c>
      <c r="E225" s="27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1">
        <v>0</v>
      </c>
    </row>
    <row r="226" spans="1:16" x14ac:dyDescent="0.3">
      <c r="A226" s="26" t="s">
        <v>737</v>
      </c>
      <c r="B226" s="26" t="s">
        <v>738</v>
      </c>
      <c r="C226" s="14">
        <v>2</v>
      </c>
      <c r="D226" s="14">
        <v>4</v>
      </c>
      <c r="E226" s="27">
        <v>-0.5</v>
      </c>
      <c r="F226" s="14">
        <v>0</v>
      </c>
      <c r="G226" s="14">
        <v>1</v>
      </c>
      <c r="H226" s="14">
        <v>1</v>
      </c>
      <c r="I226" s="14">
        <v>2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1">
        <v>0</v>
      </c>
    </row>
    <row r="227" spans="1:16" ht="20.399999999999999" x14ac:dyDescent="0.3">
      <c r="A227" s="26" t="s">
        <v>739</v>
      </c>
      <c r="B227" s="26" t="s">
        <v>740</v>
      </c>
      <c r="C227" s="14">
        <v>1</v>
      </c>
      <c r="D227" s="14">
        <v>0</v>
      </c>
      <c r="E227" s="27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1">
        <v>0</v>
      </c>
    </row>
    <row r="228" spans="1:16" ht="20.399999999999999" x14ac:dyDescent="0.3">
      <c r="A228" s="26" t="s">
        <v>741</v>
      </c>
      <c r="B228" s="26" t="s">
        <v>742</v>
      </c>
      <c r="C228" s="14">
        <v>3</v>
      </c>
      <c r="D228" s="14">
        <v>2</v>
      </c>
      <c r="E228" s="27">
        <v>0.5</v>
      </c>
      <c r="F228" s="14">
        <v>0</v>
      </c>
      <c r="G228" s="14">
        <v>0</v>
      </c>
      <c r="H228" s="14">
        <v>0</v>
      </c>
      <c r="I228" s="14">
        <v>2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1">
        <v>0</v>
      </c>
    </row>
    <row r="229" spans="1:16" x14ac:dyDescent="0.3">
      <c r="A229" s="26" t="s">
        <v>743</v>
      </c>
      <c r="B229" s="26" t="s">
        <v>744</v>
      </c>
      <c r="C229" s="14">
        <v>4</v>
      </c>
      <c r="D229" s="14">
        <v>2</v>
      </c>
      <c r="E229" s="27">
        <v>1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1</v>
      </c>
      <c r="O229" s="14">
        <v>1</v>
      </c>
      <c r="P229" s="21">
        <v>0</v>
      </c>
    </row>
    <row r="230" spans="1:16" ht="20.399999999999999" x14ac:dyDescent="0.3">
      <c r="A230" s="26" t="s">
        <v>745</v>
      </c>
      <c r="B230" s="26" t="s">
        <v>746</v>
      </c>
      <c r="C230" s="14">
        <v>27</v>
      </c>
      <c r="D230" s="14">
        <v>18</v>
      </c>
      <c r="E230" s="27">
        <v>0.5</v>
      </c>
      <c r="F230" s="14">
        <v>3</v>
      </c>
      <c r="G230" s="14">
        <v>4</v>
      </c>
      <c r="H230" s="14">
        <v>1</v>
      </c>
      <c r="I230" s="14">
        <v>5</v>
      </c>
      <c r="J230" s="14">
        <v>0</v>
      </c>
      <c r="K230" s="14">
        <v>0</v>
      </c>
      <c r="L230" s="14">
        <v>0</v>
      </c>
      <c r="M230" s="14">
        <v>0</v>
      </c>
      <c r="N230" s="14">
        <v>1</v>
      </c>
      <c r="O230" s="14">
        <v>1</v>
      </c>
      <c r="P230" s="21">
        <v>5</v>
      </c>
    </row>
    <row r="231" spans="1:16" x14ac:dyDescent="0.3">
      <c r="A231" s="26" t="s">
        <v>747</v>
      </c>
      <c r="B231" s="26" t="s">
        <v>748</v>
      </c>
      <c r="C231" s="14">
        <v>19</v>
      </c>
      <c r="D231" s="14">
        <v>29</v>
      </c>
      <c r="E231" s="27">
        <v>-0.34482758620689602</v>
      </c>
      <c r="F231" s="14">
        <v>1</v>
      </c>
      <c r="G231" s="14">
        <v>0</v>
      </c>
      <c r="H231" s="14">
        <v>2</v>
      </c>
      <c r="I231" s="14">
        <v>10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1">
        <v>4</v>
      </c>
    </row>
    <row r="232" spans="1:16" x14ac:dyDescent="0.3">
      <c r="A232" s="26" t="s">
        <v>749</v>
      </c>
      <c r="B232" s="26" t="s">
        <v>750</v>
      </c>
      <c r="C232" s="14">
        <v>101</v>
      </c>
      <c r="D232" s="14">
        <v>144</v>
      </c>
      <c r="E232" s="27">
        <v>-0.29861111111111099</v>
      </c>
      <c r="F232" s="14">
        <v>10</v>
      </c>
      <c r="G232" s="14">
        <v>4</v>
      </c>
      <c r="H232" s="14">
        <v>35</v>
      </c>
      <c r="I232" s="14">
        <v>16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4</v>
      </c>
      <c r="P232" s="21">
        <v>12</v>
      </c>
    </row>
    <row r="233" spans="1:16" x14ac:dyDescent="0.3">
      <c r="A233" s="26" t="s">
        <v>751</v>
      </c>
      <c r="B233" s="26" t="s">
        <v>752</v>
      </c>
      <c r="C233" s="14">
        <v>45</v>
      </c>
      <c r="D233" s="14">
        <v>62</v>
      </c>
      <c r="E233" s="27">
        <v>-0.27419354838709697</v>
      </c>
      <c r="F233" s="14">
        <v>0</v>
      </c>
      <c r="G233" s="14">
        <v>0</v>
      </c>
      <c r="H233" s="14">
        <v>15</v>
      </c>
      <c r="I233" s="14">
        <v>13</v>
      </c>
      <c r="J233" s="14">
        <v>0</v>
      </c>
      <c r="K233" s="14">
        <v>0</v>
      </c>
      <c r="L233" s="14">
        <v>0</v>
      </c>
      <c r="M233" s="14">
        <v>0</v>
      </c>
      <c r="N233" s="14">
        <v>2</v>
      </c>
      <c r="O233" s="14">
        <v>0</v>
      </c>
      <c r="P233" s="21">
        <v>10</v>
      </c>
    </row>
    <row r="234" spans="1:16" ht="20.399999999999999" x14ac:dyDescent="0.3">
      <c r="A234" s="26" t="s">
        <v>753</v>
      </c>
      <c r="B234" s="26" t="s">
        <v>754</v>
      </c>
      <c r="C234" s="14">
        <v>8</v>
      </c>
      <c r="D234" s="14">
        <v>6</v>
      </c>
      <c r="E234" s="27">
        <v>0.33333333333333298</v>
      </c>
      <c r="F234" s="14">
        <v>0</v>
      </c>
      <c r="G234" s="14">
        <v>0</v>
      </c>
      <c r="H234" s="14">
        <v>2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1">
        <v>0</v>
      </c>
    </row>
    <row r="235" spans="1:16" ht="20.399999999999999" x14ac:dyDescent="0.3">
      <c r="A235" s="26" t="s">
        <v>755</v>
      </c>
      <c r="B235" s="26" t="s">
        <v>756</v>
      </c>
      <c r="C235" s="14">
        <v>96</v>
      </c>
      <c r="D235" s="14">
        <v>114</v>
      </c>
      <c r="E235" s="27">
        <v>-0.157894736842105</v>
      </c>
      <c r="F235" s="14">
        <v>25</v>
      </c>
      <c r="G235" s="14">
        <v>7</v>
      </c>
      <c r="H235" s="14">
        <v>17</v>
      </c>
      <c r="I235" s="14">
        <v>35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5</v>
      </c>
      <c r="P235" s="21">
        <v>20</v>
      </c>
    </row>
    <row r="236" spans="1:16" x14ac:dyDescent="0.3">
      <c r="A236" s="26" t="s">
        <v>757</v>
      </c>
      <c r="B236" s="26" t="s">
        <v>758</v>
      </c>
      <c r="C236" s="14">
        <v>9</v>
      </c>
      <c r="D236" s="14">
        <v>4</v>
      </c>
      <c r="E236" s="27">
        <v>1.25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1">
        <v>3</v>
      </c>
    </row>
    <row r="237" spans="1:16" ht="20.399999999999999" x14ac:dyDescent="0.3">
      <c r="A237" s="26" t="s">
        <v>759</v>
      </c>
      <c r="B237" s="26" t="s">
        <v>760</v>
      </c>
      <c r="C237" s="14">
        <v>0</v>
      </c>
      <c r="D237" s="14">
        <v>1</v>
      </c>
      <c r="E237" s="27">
        <v>-1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1</v>
      </c>
      <c r="O237" s="14">
        <v>0</v>
      </c>
      <c r="P237" s="21">
        <v>0</v>
      </c>
    </row>
    <row r="238" spans="1:16" ht="30.6" x14ac:dyDescent="0.3">
      <c r="A238" s="26" t="s">
        <v>761</v>
      </c>
      <c r="B238" s="26" t="s">
        <v>762</v>
      </c>
      <c r="C238" s="14">
        <v>3438</v>
      </c>
      <c r="D238" s="14">
        <v>3011</v>
      </c>
      <c r="E238" s="27">
        <v>0.14181335104616399</v>
      </c>
      <c r="F238" s="14">
        <v>2232</v>
      </c>
      <c r="G238" s="14">
        <v>1282</v>
      </c>
      <c r="H238" s="14">
        <v>1172</v>
      </c>
      <c r="I238" s="14">
        <v>1122</v>
      </c>
      <c r="J238" s="14">
        <v>4</v>
      </c>
      <c r="K238" s="14">
        <v>0</v>
      </c>
      <c r="L238" s="14">
        <v>1</v>
      </c>
      <c r="M238" s="14">
        <v>3</v>
      </c>
      <c r="N238" s="14">
        <v>10</v>
      </c>
      <c r="O238" s="14">
        <v>184</v>
      </c>
      <c r="P238" s="21">
        <v>2448</v>
      </c>
    </row>
    <row r="239" spans="1:16" x14ac:dyDescent="0.3">
      <c r="A239" s="26" t="s">
        <v>763</v>
      </c>
      <c r="B239" s="26" t="s">
        <v>764</v>
      </c>
      <c r="C239" s="14">
        <v>1</v>
      </c>
      <c r="D239" s="14">
        <v>0</v>
      </c>
      <c r="E239" s="27">
        <v>0</v>
      </c>
      <c r="F239" s="14">
        <v>0</v>
      </c>
      <c r="G239" s="14">
        <v>0</v>
      </c>
      <c r="H239" s="14">
        <v>1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1">
        <v>0</v>
      </c>
    </row>
    <row r="240" spans="1:16" ht="20.399999999999999" x14ac:dyDescent="0.3">
      <c r="A240" s="26" t="s">
        <v>765</v>
      </c>
      <c r="B240" s="26" t="s">
        <v>766</v>
      </c>
      <c r="C240" s="14">
        <v>0</v>
      </c>
      <c r="D240" s="14">
        <v>0</v>
      </c>
      <c r="E240" s="27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1">
        <v>0</v>
      </c>
    </row>
    <row r="241" spans="1:16" ht="30.6" x14ac:dyDescent="0.3">
      <c r="A241" s="26" t="s">
        <v>767</v>
      </c>
      <c r="B241" s="26" t="s">
        <v>768</v>
      </c>
      <c r="C241" s="14">
        <v>0</v>
      </c>
      <c r="D241" s="14">
        <v>1</v>
      </c>
      <c r="E241" s="27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1">
        <v>0</v>
      </c>
    </row>
    <row r="242" spans="1:16" ht="30.6" x14ac:dyDescent="0.3">
      <c r="A242" s="26" t="s">
        <v>769</v>
      </c>
      <c r="B242" s="26" t="s">
        <v>770</v>
      </c>
      <c r="C242" s="14">
        <v>0</v>
      </c>
      <c r="D242" s="14">
        <v>0</v>
      </c>
      <c r="E242" s="27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1">
        <v>0</v>
      </c>
    </row>
    <row r="243" spans="1:16" ht="30.6" x14ac:dyDescent="0.3">
      <c r="A243" s="26" t="s">
        <v>771</v>
      </c>
      <c r="B243" s="26" t="s">
        <v>772</v>
      </c>
      <c r="C243" s="14">
        <v>0</v>
      </c>
      <c r="D243" s="14">
        <v>14</v>
      </c>
      <c r="E243" s="27">
        <v>-1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1">
        <v>0</v>
      </c>
    </row>
    <row r="244" spans="1:16" x14ac:dyDescent="0.3">
      <c r="A244" s="179" t="s">
        <v>773</v>
      </c>
      <c r="B244" s="180"/>
      <c r="C244" s="23">
        <v>98</v>
      </c>
      <c r="D244" s="23">
        <v>107</v>
      </c>
      <c r="E244" s="24">
        <v>-8.4112149532710304E-2</v>
      </c>
      <c r="F244" s="23">
        <v>0</v>
      </c>
      <c r="G244" s="23">
        <v>27</v>
      </c>
      <c r="H244" s="23">
        <v>29</v>
      </c>
      <c r="I244" s="23">
        <v>6</v>
      </c>
      <c r="J244" s="23">
        <v>0</v>
      </c>
      <c r="K244" s="23">
        <v>0</v>
      </c>
      <c r="L244" s="23">
        <v>0</v>
      </c>
      <c r="M244" s="23">
        <v>1</v>
      </c>
      <c r="N244" s="23">
        <v>3</v>
      </c>
      <c r="O244" s="23">
        <v>0</v>
      </c>
      <c r="P244" s="25">
        <v>23</v>
      </c>
    </row>
    <row r="245" spans="1:16" x14ac:dyDescent="0.3">
      <c r="A245" s="26" t="s">
        <v>774</v>
      </c>
      <c r="B245" s="26" t="s">
        <v>775</v>
      </c>
      <c r="C245" s="14">
        <v>0</v>
      </c>
      <c r="D245" s="14">
        <v>0</v>
      </c>
      <c r="E245" s="27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1">
        <v>0</v>
      </c>
    </row>
    <row r="246" spans="1:16" x14ac:dyDescent="0.3">
      <c r="A246" s="26" t="s">
        <v>776</v>
      </c>
      <c r="B246" s="26" t="s">
        <v>777</v>
      </c>
      <c r="C246" s="14">
        <v>0</v>
      </c>
      <c r="D246" s="14">
        <v>0</v>
      </c>
      <c r="E246" s="27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1">
        <v>0</v>
      </c>
    </row>
    <row r="247" spans="1:16" ht="20.399999999999999" x14ac:dyDescent="0.3">
      <c r="A247" s="26" t="s">
        <v>778</v>
      </c>
      <c r="B247" s="26" t="s">
        <v>779</v>
      </c>
      <c r="C247" s="14">
        <v>0</v>
      </c>
      <c r="D247" s="14">
        <v>0</v>
      </c>
      <c r="E247" s="27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1">
        <v>0</v>
      </c>
    </row>
    <row r="248" spans="1:16" x14ac:dyDescent="0.3">
      <c r="A248" s="26" t="s">
        <v>780</v>
      </c>
      <c r="B248" s="26" t="s">
        <v>781</v>
      </c>
      <c r="C248" s="14">
        <v>1</v>
      </c>
      <c r="D248" s="14">
        <v>5</v>
      </c>
      <c r="E248" s="27">
        <v>-0.8</v>
      </c>
      <c r="F248" s="14">
        <v>0</v>
      </c>
      <c r="G248" s="14">
        <v>0</v>
      </c>
      <c r="H248" s="14">
        <v>0</v>
      </c>
      <c r="I248" s="14">
        <v>1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1">
        <v>0</v>
      </c>
    </row>
    <row r="249" spans="1:16" x14ac:dyDescent="0.3">
      <c r="A249" s="26" t="s">
        <v>782</v>
      </c>
      <c r="B249" s="26" t="s">
        <v>783</v>
      </c>
      <c r="C249" s="14">
        <v>88</v>
      </c>
      <c r="D249" s="14">
        <v>83</v>
      </c>
      <c r="E249" s="27">
        <v>6.02409638554217E-2</v>
      </c>
      <c r="F249" s="14">
        <v>0</v>
      </c>
      <c r="G249" s="14">
        <v>27</v>
      </c>
      <c r="H249" s="14">
        <v>28</v>
      </c>
      <c r="I249" s="14">
        <v>2</v>
      </c>
      <c r="J249" s="14">
        <v>0</v>
      </c>
      <c r="K249" s="14">
        <v>0</v>
      </c>
      <c r="L249" s="14">
        <v>0</v>
      </c>
      <c r="M249" s="14">
        <v>1</v>
      </c>
      <c r="N249" s="14">
        <v>3</v>
      </c>
      <c r="O249" s="14">
        <v>0</v>
      </c>
      <c r="P249" s="21">
        <v>14</v>
      </c>
    </row>
    <row r="250" spans="1:16" x14ac:dyDescent="0.3">
      <c r="A250" s="26" t="s">
        <v>784</v>
      </c>
      <c r="B250" s="26" t="s">
        <v>785</v>
      </c>
      <c r="C250" s="14">
        <v>3</v>
      </c>
      <c r="D250" s="14">
        <v>2</v>
      </c>
      <c r="E250" s="27">
        <v>0.5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1">
        <v>0</v>
      </c>
    </row>
    <row r="251" spans="1:16" ht="20.399999999999999" x14ac:dyDescent="0.3">
      <c r="A251" s="26" t="s">
        <v>786</v>
      </c>
      <c r="B251" s="26" t="s">
        <v>787</v>
      </c>
      <c r="C251" s="14">
        <v>0</v>
      </c>
      <c r="D251" s="14">
        <v>0</v>
      </c>
      <c r="E251" s="27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1">
        <v>0</v>
      </c>
    </row>
    <row r="252" spans="1:16" x14ac:dyDescent="0.3">
      <c r="A252" s="26" t="s">
        <v>788</v>
      </c>
      <c r="B252" s="26" t="s">
        <v>789</v>
      </c>
      <c r="C252" s="14">
        <v>1</v>
      </c>
      <c r="D252" s="14">
        <v>1</v>
      </c>
      <c r="E252" s="27">
        <v>0</v>
      </c>
      <c r="F252" s="14">
        <v>0</v>
      </c>
      <c r="G252" s="14">
        <v>0</v>
      </c>
      <c r="H252" s="14">
        <v>0</v>
      </c>
      <c r="I252" s="14">
        <v>3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1">
        <v>8</v>
      </c>
    </row>
    <row r="253" spans="1:16" ht="20.399999999999999" x14ac:dyDescent="0.3">
      <c r="A253" s="26" t="s">
        <v>790</v>
      </c>
      <c r="B253" s="26" t="s">
        <v>791</v>
      </c>
      <c r="C253" s="14">
        <v>0</v>
      </c>
      <c r="D253" s="14">
        <v>1</v>
      </c>
      <c r="E253" s="27">
        <v>-1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1">
        <v>0</v>
      </c>
    </row>
    <row r="254" spans="1:16" x14ac:dyDescent="0.3">
      <c r="A254" s="26" t="s">
        <v>792</v>
      </c>
      <c r="B254" s="26" t="s">
        <v>793</v>
      </c>
      <c r="C254" s="14">
        <v>2</v>
      </c>
      <c r="D254" s="14">
        <v>5</v>
      </c>
      <c r="E254" s="27">
        <v>-0.6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1">
        <v>0</v>
      </c>
    </row>
    <row r="255" spans="1:16" x14ac:dyDescent="0.3">
      <c r="A255" s="26" t="s">
        <v>794</v>
      </c>
      <c r="B255" s="26" t="s">
        <v>795</v>
      </c>
      <c r="C255" s="14">
        <v>0</v>
      </c>
      <c r="D255" s="14">
        <v>0</v>
      </c>
      <c r="E255" s="27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1">
        <v>0</v>
      </c>
    </row>
    <row r="256" spans="1:16" x14ac:dyDescent="0.3">
      <c r="A256" s="26" t="s">
        <v>796</v>
      </c>
      <c r="B256" s="26" t="s">
        <v>797</v>
      </c>
      <c r="C256" s="14">
        <v>1</v>
      </c>
      <c r="D256" s="14">
        <v>3</v>
      </c>
      <c r="E256" s="27">
        <v>-0.66666666666666696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1">
        <v>0</v>
      </c>
    </row>
    <row r="257" spans="1:16" ht="20.399999999999999" x14ac:dyDescent="0.3">
      <c r="A257" s="26" t="s">
        <v>798</v>
      </c>
      <c r="B257" s="26" t="s">
        <v>799</v>
      </c>
      <c r="C257" s="14">
        <v>0</v>
      </c>
      <c r="D257" s="14">
        <v>0</v>
      </c>
      <c r="E257" s="27">
        <v>0</v>
      </c>
      <c r="F257" s="14">
        <v>0</v>
      </c>
      <c r="G257" s="14">
        <v>0</v>
      </c>
      <c r="H257" s="14">
        <v>1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1">
        <v>0</v>
      </c>
    </row>
    <row r="258" spans="1:16" ht="20.399999999999999" x14ac:dyDescent="0.3">
      <c r="A258" s="26" t="s">
        <v>800</v>
      </c>
      <c r="B258" s="26" t="s">
        <v>801</v>
      </c>
      <c r="C258" s="14">
        <v>0</v>
      </c>
      <c r="D258" s="14">
        <v>3</v>
      </c>
      <c r="E258" s="27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1">
        <v>0</v>
      </c>
    </row>
    <row r="259" spans="1:16" ht="20.399999999999999" x14ac:dyDescent="0.3">
      <c r="A259" s="26" t="s">
        <v>802</v>
      </c>
      <c r="B259" s="26" t="s">
        <v>803</v>
      </c>
      <c r="C259" s="14">
        <v>1</v>
      </c>
      <c r="D259" s="14">
        <v>0</v>
      </c>
      <c r="E259" s="27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1">
        <v>0</v>
      </c>
    </row>
    <row r="260" spans="1:16" ht="20.399999999999999" x14ac:dyDescent="0.3">
      <c r="A260" s="26" t="s">
        <v>804</v>
      </c>
      <c r="B260" s="26" t="s">
        <v>805</v>
      </c>
      <c r="C260" s="14">
        <v>0</v>
      </c>
      <c r="D260" s="14">
        <v>0</v>
      </c>
      <c r="E260" s="27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1">
        <v>0</v>
      </c>
    </row>
    <row r="261" spans="1:16" ht="30.6" x14ac:dyDescent="0.3">
      <c r="A261" s="26" t="s">
        <v>806</v>
      </c>
      <c r="B261" s="26" t="s">
        <v>807</v>
      </c>
      <c r="C261" s="14">
        <v>0</v>
      </c>
      <c r="D261" s="14">
        <v>0</v>
      </c>
      <c r="E261" s="27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1">
        <v>1</v>
      </c>
    </row>
    <row r="262" spans="1:16" ht="30.6" x14ac:dyDescent="0.3">
      <c r="A262" s="26" t="s">
        <v>808</v>
      </c>
      <c r="B262" s="26" t="s">
        <v>809</v>
      </c>
      <c r="C262" s="14">
        <v>0</v>
      </c>
      <c r="D262" s="14">
        <v>0</v>
      </c>
      <c r="E262" s="27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1">
        <v>0</v>
      </c>
    </row>
    <row r="263" spans="1:16" ht="30.6" x14ac:dyDescent="0.3">
      <c r="A263" s="26" t="s">
        <v>810</v>
      </c>
      <c r="B263" s="26" t="s">
        <v>811</v>
      </c>
      <c r="C263" s="14">
        <v>0</v>
      </c>
      <c r="D263" s="14">
        <v>0</v>
      </c>
      <c r="E263" s="27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1">
        <v>0</v>
      </c>
    </row>
    <row r="264" spans="1:16" ht="20.399999999999999" x14ac:dyDescent="0.3">
      <c r="A264" s="26" t="s">
        <v>812</v>
      </c>
      <c r="B264" s="26" t="s">
        <v>813</v>
      </c>
      <c r="C264" s="14">
        <v>0</v>
      </c>
      <c r="D264" s="14">
        <v>0</v>
      </c>
      <c r="E264" s="27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1">
        <v>0</v>
      </c>
    </row>
    <row r="265" spans="1:16" x14ac:dyDescent="0.3">
      <c r="A265" s="26" t="s">
        <v>814</v>
      </c>
      <c r="B265" s="26" t="s">
        <v>815</v>
      </c>
      <c r="C265" s="14">
        <v>0</v>
      </c>
      <c r="D265" s="14">
        <v>0</v>
      </c>
      <c r="E265" s="27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1">
        <v>0</v>
      </c>
    </row>
    <row r="266" spans="1:16" ht="20.399999999999999" x14ac:dyDescent="0.3">
      <c r="A266" s="26" t="s">
        <v>816</v>
      </c>
      <c r="B266" s="26" t="s">
        <v>817</v>
      </c>
      <c r="C266" s="14">
        <v>0</v>
      </c>
      <c r="D266" s="14">
        <v>0</v>
      </c>
      <c r="E266" s="27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1">
        <v>0</v>
      </c>
    </row>
    <row r="267" spans="1:16" ht="20.399999999999999" x14ac:dyDescent="0.3">
      <c r="A267" s="26" t="s">
        <v>818</v>
      </c>
      <c r="B267" s="26" t="s">
        <v>819</v>
      </c>
      <c r="C267" s="14">
        <v>0</v>
      </c>
      <c r="D267" s="14">
        <v>0</v>
      </c>
      <c r="E267" s="27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1">
        <v>0</v>
      </c>
    </row>
    <row r="268" spans="1:16" x14ac:dyDescent="0.3">
      <c r="A268" s="26" t="s">
        <v>820</v>
      </c>
      <c r="B268" s="26" t="s">
        <v>821</v>
      </c>
      <c r="C268" s="14">
        <v>0</v>
      </c>
      <c r="D268" s="14">
        <v>0</v>
      </c>
      <c r="E268" s="27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1">
        <v>0</v>
      </c>
    </row>
    <row r="269" spans="1:16" ht="30.6" x14ac:dyDescent="0.3">
      <c r="A269" s="26" t="s">
        <v>822</v>
      </c>
      <c r="B269" s="26" t="s">
        <v>823</v>
      </c>
      <c r="C269" s="14">
        <v>0</v>
      </c>
      <c r="D269" s="14">
        <v>1</v>
      </c>
      <c r="E269" s="27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1">
        <v>0</v>
      </c>
    </row>
    <row r="270" spans="1:16" ht="20.399999999999999" x14ac:dyDescent="0.3">
      <c r="A270" s="26" t="s">
        <v>824</v>
      </c>
      <c r="B270" s="26" t="s">
        <v>825</v>
      </c>
      <c r="C270" s="14">
        <v>1</v>
      </c>
      <c r="D270" s="14">
        <v>3</v>
      </c>
      <c r="E270" s="27">
        <v>-0.66666666666666696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1">
        <v>0</v>
      </c>
    </row>
    <row r="271" spans="1:16" x14ac:dyDescent="0.3">
      <c r="A271" s="179" t="s">
        <v>826</v>
      </c>
      <c r="B271" s="180"/>
      <c r="C271" s="23">
        <v>2437</v>
      </c>
      <c r="D271" s="23">
        <v>2304</v>
      </c>
      <c r="E271" s="24">
        <v>5.7725694444444399E-2</v>
      </c>
      <c r="F271" s="23">
        <v>460</v>
      </c>
      <c r="G271" s="23">
        <v>583</v>
      </c>
      <c r="H271" s="23">
        <v>1067</v>
      </c>
      <c r="I271" s="23">
        <v>1036</v>
      </c>
      <c r="J271" s="23">
        <v>2</v>
      </c>
      <c r="K271" s="23">
        <v>5</v>
      </c>
      <c r="L271" s="23">
        <v>1</v>
      </c>
      <c r="M271" s="23">
        <v>0</v>
      </c>
      <c r="N271" s="23">
        <v>12</v>
      </c>
      <c r="O271" s="23">
        <v>116</v>
      </c>
      <c r="P271" s="25">
        <v>985</v>
      </c>
    </row>
    <row r="272" spans="1:16" x14ac:dyDescent="0.3">
      <c r="A272" s="26" t="s">
        <v>827</v>
      </c>
      <c r="B272" s="26" t="s">
        <v>828</v>
      </c>
      <c r="C272" s="14">
        <v>1</v>
      </c>
      <c r="D272" s="14">
        <v>1</v>
      </c>
      <c r="E272" s="27">
        <v>0</v>
      </c>
      <c r="F272" s="14">
        <v>0</v>
      </c>
      <c r="G272" s="14">
        <v>0</v>
      </c>
      <c r="H272" s="14">
        <v>1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1">
        <v>0</v>
      </c>
    </row>
    <row r="273" spans="1:16" x14ac:dyDescent="0.3">
      <c r="A273" s="26" t="s">
        <v>829</v>
      </c>
      <c r="B273" s="26" t="s">
        <v>830</v>
      </c>
      <c r="C273" s="14">
        <v>1188</v>
      </c>
      <c r="D273" s="14">
        <v>1185</v>
      </c>
      <c r="E273" s="27">
        <v>2.5316455696202502E-3</v>
      </c>
      <c r="F273" s="14">
        <v>136</v>
      </c>
      <c r="G273" s="14">
        <v>409</v>
      </c>
      <c r="H273" s="14">
        <v>618</v>
      </c>
      <c r="I273" s="14">
        <v>623</v>
      </c>
      <c r="J273" s="14">
        <v>1</v>
      </c>
      <c r="K273" s="14">
        <v>0</v>
      </c>
      <c r="L273" s="14">
        <v>0</v>
      </c>
      <c r="M273" s="14">
        <v>0</v>
      </c>
      <c r="N273" s="14">
        <v>2</v>
      </c>
      <c r="O273" s="14">
        <v>66</v>
      </c>
      <c r="P273" s="21">
        <v>603</v>
      </c>
    </row>
    <row r="274" spans="1:16" ht="30.6" x14ac:dyDescent="0.3">
      <c r="A274" s="26" t="s">
        <v>831</v>
      </c>
      <c r="B274" s="26" t="s">
        <v>832</v>
      </c>
      <c r="C274" s="14">
        <v>1019</v>
      </c>
      <c r="D274" s="14">
        <v>946</v>
      </c>
      <c r="E274" s="27">
        <v>7.7167019027484102E-2</v>
      </c>
      <c r="F274" s="14">
        <v>316</v>
      </c>
      <c r="G274" s="14">
        <v>169</v>
      </c>
      <c r="H274" s="14">
        <v>382</v>
      </c>
      <c r="I274" s="14">
        <v>329</v>
      </c>
      <c r="J274" s="14">
        <v>1</v>
      </c>
      <c r="K274" s="14">
        <v>0</v>
      </c>
      <c r="L274" s="14">
        <v>0</v>
      </c>
      <c r="M274" s="14">
        <v>0</v>
      </c>
      <c r="N274" s="14">
        <v>3</v>
      </c>
      <c r="O274" s="14">
        <v>34</v>
      </c>
      <c r="P274" s="21">
        <v>308</v>
      </c>
    </row>
    <row r="275" spans="1:16" ht="20.399999999999999" x14ac:dyDescent="0.3">
      <c r="A275" s="26" t="s">
        <v>833</v>
      </c>
      <c r="B275" s="26" t="s">
        <v>834</v>
      </c>
      <c r="C275" s="14">
        <v>0</v>
      </c>
      <c r="D275" s="14">
        <v>0</v>
      </c>
      <c r="E275" s="27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1">
        <v>0</v>
      </c>
    </row>
    <row r="276" spans="1:16" x14ac:dyDescent="0.3">
      <c r="A276" s="26" t="s">
        <v>835</v>
      </c>
      <c r="B276" s="26" t="s">
        <v>836</v>
      </c>
      <c r="C276" s="14">
        <v>51</v>
      </c>
      <c r="D276" s="14">
        <v>37</v>
      </c>
      <c r="E276" s="27">
        <v>0.37837837837837801</v>
      </c>
      <c r="F276" s="14">
        <v>2</v>
      </c>
      <c r="G276" s="14">
        <v>2</v>
      </c>
      <c r="H276" s="14">
        <v>6</v>
      </c>
      <c r="I276" s="14">
        <v>12</v>
      </c>
      <c r="J276" s="14">
        <v>0</v>
      </c>
      <c r="K276" s="14">
        <v>0</v>
      </c>
      <c r="L276" s="14">
        <v>0</v>
      </c>
      <c r="M276" s="14">
        <v>0</v>
      </c>
      <c r="N276" s="14">
        <v>1</v>
      </c>
      <c r="O276" s="14">
        <v>2</v>
      </c>
      <c r="P276" s="21">
        <v>17</v>
      </c>
    </row>
    <row r="277" spans="1:16" x14ac:dyDescent="0.3">
      <c r="A277" s="26" t="s">
        <v>837</v>
      </c>
      <c r="B277" s="26" t="s">
        <v>838</v>
      </c>
      <c r="C277" s="14">
        <v>15</v>
      </c>
      <c r="D277" s="14">
        <v>9</v>
      </c>
      <c r="E277" s="27">
        <v>0.66666666666666696</v>
      </c>
      <c r="F277" s="14">
        <v>2</v>
      </c>
      <c r="G277" s="14">
        <v>0</v>
      </c>
      <c r="H277" s="14">
        <v>12</v>
      </c>
      <c r="I277" s="14">
        <v>18</v>
      </c>
      <c r="J277" s="14">
        <v>0</v>
      </c>
      <c r="K277" s="14">
        <v>1</v>
      </c>
      <c r="L277" s="14">
        <v>0</v>
      </c>
      <c r="M277" s="14">
        <v>0</v>
      </c>
      <c r="N277" s="14">
        <v>0</v>
      </c>
      <c r="O277" s="14">
        <v>1</v>
      </c>
      <c r="P277" s="21">
        <v>8</v>
      </c>
    </row>
    <row r="278" spans="1:16" ht="20.399999999999999" x14ac:dyDescent="0.3">
      <c r="A278" s="26" t="s">
        <v>839</v>
      </c>
      <c r="B278" s="26" t="s">
        <v>840</v>
      </c>
      <c r="C278" s="14">
        <v>114</v>
      </c>
      <c r="D278" s="14">
        <v>66</v>
      </c>
      <c r="E278" s="27">
        <v>0.72727272727272696</v>
      </c>
      <c r="F278" s="14">
        <v>4</v>
      </c>
      <c r="G278" s="14">
        <v>3</v>
      </c>
      <c r="H278" s="14">
        <v>37</v>
      </c>
      <c r="I278" s="14">
        <v>42</v>
      </c>
      <c r="J278" s="14">
        <v>0</v>
      </c>
      <c r="K278" s="14">
        <v>2</v>
      </c>
      <c r="L278" s="14">
        <v>1</v>
      </c>
      <c r="M278" s="14">
        <v>0</v>
      </c>
      <c r="N278" s="14">
        <v>2</v>
      </c>
      <c r="O278" s="14">
        <v>7</v>
      </c>
      <c r="P278" s="21">
        <v>32</v>
      </c>
    </row>
    <row r="279" spans="1:16" x14ac:dyDescent="0.3">
      <c r="A279" s="26" t="s">
        <v>841</v>
      </c>
      <c r="B279" s="26" t="s">
        <v>842</v>
      </c>
      <c r="C279" s="14">
        <v>1</v>
      </c>
      <c r="D279" s="14">
        <v>1</v>
      </c>
      <c r="E279" s="27">
        <v>0</v>
      </c>
      <c r="F279" s="14">
        <v>0</v>
      </c>
      <c r="G279" s="14">
        <v>0</v>
      </c>
      <c r="H279" s="14">
        <v>2</v>
      </c>
      <c r="I279" s="14">
        <v>1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1</v>
      </c>
      <c r="P279" s="21">
        <v>2</v>
      </c>
    </row>
    <row r="280" spans="1:16" ht="20.399999999999999" x14ac:dyDescent="0.3">
      <c r="A280" s="26" t="s">
        <v>843</v>
      </c>
      <c r="B280" s="26" t="s">
        <v>844</v>
      </c>
      <c r="C280" s="14">
        <v>14</v>
      </c>
      <c r="D280" s="14">
        <v>5</v>
      </c>
      <c r="E280" s="27">
        <v>1.8</v>
      </c>
      <c r="F280" s="14">
        <v>0</v>
      </c>
      <c r="G280" s="14">
        <v>0</v>
      </c>
      <c r="H280" s="14">
        <v>1</v>
      </c>
      <c r="I280" s="14">
        <v>2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1</v>
      </c>
      <c r="P280" s="21">
        <v>3</v>
      </c>
    </row>
    <row r="281" spans="1:16" x14ac:dyDescent="0.3">
      <c r="A281" s="26" t="s">
        <v>845</v>
      </c>
      <c r="B281" s="26" t="s">
        <v>846</v>
      </c>
      <c r="C281" s="14">
        <v>0</v>
      </c>
      <c r="D281" s="14">
        <v>0</v>
      </c>
      <c r="E281" s="27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1">
        <v>0</v>
      </c>
    </row>
    <row r="282" spans="1:16" ht="20.399999999999999" x14ac:dyDescent="0.3">
      <c r="A282" s="26" t="s">
        <v>847</v>
      </c>
      <c r="B282" s="26" t="s">
        <v>848</v>
      </c>
      <c r="C282" s="14">
        <v>2</v>
      </c>
      <c r="D282" s="14">
        <v>0</v>
      </c>
      <c r="E282" s="27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1">
        <v>0</v>
      </c>
    </row>
    <row r="283" spans="1:16" ht="30.6" x14ac:dyDescent="0.3">
      <c r="A283" s="26" t="s">
        <v>849</v>
      </c>
      <c r="B283" s="26" t="s">
        <v>850</v>
      </c>
      <c r="C283" s="14">
        <v>1</v>
      </c>
      <c r="D283" s="14">
        <v>1</v>
      </c>
      <c r="E283" s="27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1</v>
      </c>
      <c r="O283" s="14">
        <v>0</v>
      </c>
      <c r="P283" s="21">
        <v>0</v>
      </c>
    </row>
    <row r="284" spans="1:16" x14ac:dyDescent="0.3">
      <c r="A284" s="26" t="s">
        <v>851</v>
      </c>
      <c r="B284" s="26" t="s">
        <v>852</v>
      </c>
      <c r="C284" s="14">
        <v>0</v>
      </c>
      <c r="D284" s="14">
        <v>0</v>
      </c>
      <c r="E284" s="27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1">
        <v>0</v>
      </c>
    </row>
    <row r="285" spans="1:16" ht="20.399999999999999" x14ac:dyDescent="0.3">
      <c r="A285" s="26" t="s">
        <v>853</v>
      </c>
      <c r="B285" s="26" t="s">
        <v>854</v>
      </c>
      <c r="C285" s="14">
        <v>0</v>
      </c>
      <c r="D285" s="14">
        <v>0</v>
      </c>
      <c r="E285" s="27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1">
        <v>0</v>
      </c>
    </row>
    <row r="286" spans="1:16" x14ac:dyDescent="0.3">
      <c r="A286" s="26" t="s">
        <v>855</v>
      </c>
      <c r="B286" s="26" t="s">
        <v>856</v>
      </c>
      <c r="C286" s="14">
        <v>0</v>
      </c>
      <c r="D286" s="14">
        <v>0</v>
      </c>
      <c r="E286" s="27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1">
        <v>0</v>
      </c>
    </row>
    <row r="287" spans="1:16" ht="20.399999999999999" x14ac:dyDescent="0.3">
      <c r="A287" s="26" t="s">
        <v>857</v>
      </c>
      <c r="B287" s="26" t="s">
        <v>858</v>
      </c>
      <c r="C287" s="14">
        <v>0</v>
      </c>
      <c r="D287" s="14">
        <v>0</v>
      </c>
      <c r="E287" s="27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1">
        <v>0</v>
      </c>
    </row>
    <row r="288" spans="1:16" x14ac:dyDescent="0.3">
      <c r="A288" s="26" t="s">
        <v>859</v>
      </c>
      <c r="B288" s="26" t="s">
        <v>860</v>
      </c>
      <c r="C288" s="14">
        <v>0</v>
      </c>
      <c r="D288" s="14">
        <v>0</v>
      </c>
      <c r="E288" s="27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1">
        <v>0</v>
      </c>
    </row>
    <row r="289" spans="1:16" ht="20.399999999999999" x14ac:dyDescent="0.3">
      <c r="A289" s="26" t="s">
        <v>861</v>
      </c>
      <c r="B289" s="26" t="s">
        <v>862</v>
      </c>
      <c r="C289" s="14">
        <v>4</v>
      </c>
      <c r="D289" s="14">
        <v>0</v>
      </c>
      <c r="E289" s="27">
        <v>0</v>
      </c>
      <c r="F289" s="14">
        <v>0</v>
      </c>
      <c r="G289" s="14">
        <v>0</v>
      </c>
      <c r="H289" s="14">
        <v>0</v>
      </c>
      <c r="I289" s="14">
        <v>1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1">
        <v>0</v>
      </c>
    </row>
    <row r="290" spans="1:16" ht="20.399999999999999" x14ac:dyDescent="0.3">
      <c r="A290" s="26" t="s">
        <v>863</v>
      </c>
      <c r="B290" s="26" t="s">
        <v>864</v>
      </c>
      <c r="C290" s="14">
        <v>0</v>
      </c>
      <c r="D290" s="14">
        <v>0</v>
      </c>
      <c r="E290" s="27">
        <v>0</v>
      </c>
      <c r="F290" s="14">
        <v>0</v>
      </c>
      <c r="G290" s="14">
        <v>0</v>
      </c>
      <c r="H290" s="14">
        <v>0</v>
      </c>
      <c r="I290" s="14">
        <v>1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1">
        <v>0</v>
      </c>
    </row>
    <row r="291" spans="1:16" ht="20.399999999999999" x14ac:dyDescent="0.3">
      <c r="A291" s="26" t="s">
        <v>865</v>
      </c>
      <c r="B291" s="26" t="s">
        <v>866</v>
      </c>
      <c r="C291" s="14">
        <v>4</v>
      </c>
      <c r="D291" s="14">
        <v>11</v>
      </c>
      <c r="E291" s="27">
        <v>-0.63636363636363602</v>
      </c>
      <c r="F291" s="14">
        <v>0</v>
      </c>
      <c r="G291" s="14">
        <v>0</v>
      </c>
      <c r="H291" s="14">
        <v>1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3</v>
      </c>
      <c r="P291" s="21">
        <v>1</v>
      </c>
    </row>
    <row r="292" spans="1:16" ht="20.399999999999999" x14ac:dyDescent="0.3">
      <c r="A292" s="26" t="s">
        <v>867</v>
      </c>
      <c r="B292" s="26" t="s">
        <v>868</v>
      </c>
      <c r="C292" s="14">
        <v>12</v>
      </c>
      <c r="D292" s="14">
        <v>2</v>
      </c>
      <c r="E292" s="27">
        <v>5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2</v>
      </c>
      <c r="O292" s="14">
        <v>0</v>
      </c>
      <c r="P292" s="21">
        <v>0</v>
      </c>
    </row>
    <row r="293" spans="1:16" x14ac:dyDescent="0.3">
      <c r="A293" s="26" t="s">
        <v>869</v>
      </c>
      <c r="B293" s="26" t="s">
        <v>870</v>
      </c>
      <c r="C293" s="14">
        <v>0</v>
      </c>
      <c r="D293" s="14">
        <v>0</v>
      </c>
      <c r="E293" s="27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1">
        <v>0</v>
      </c>
    </row>
    <row r="294" spans="1:16" ht="20.399999999999999" x14ac:dyDescent="0.3">
      <c r="A294" s="26" t="s">
        <v>871</v>
      </c>
      <c r="B294" s="26" t="s">
        <v>872</v>
      </c>
      <c r="C294" s="14">
        <v>7</v>
      </c>
      <c r="D294" s="14">
        <v>13</v>
      </c>
      <c r="E294" s="27">
        <v>-0.46153846153846101</v>
      </c>
      <c r="F294" s="14">
        <v>0</v>
      </c>
      <c r="G294" s="14">
        <v>0</v>
      </c>
      <c r="H294" s="14">
        <v>4</v>
      </c>
      <c r="I294" s="14">
        <v>7</v>
      </c>
      <c r="J294" s="14">
        <v>0</v>
      </c>
      <c r="K294" s="14">
        <v>2</v>
      </c>
      <c r="L294" s="14">
        <v>0</v>
      </c>
      <c r="M294" s="14">
        <v>0</v>
      </c>
      <c r="N294" s="14">
        <v>1</v>
      </c>
      <c r="O294" s="14">
        <v>1</v>
      </c>
      <c r="P294" s="21">
        <v>11</v>
      </c>
    </row>
    <row r="295" spans="1:16" x14ac:dyDescent="0.3">
      <c r="A295" s="26" t="s">
        <v>873</v>
      </c>
      <c r="B295" s="26" t="s">
        <v>874</v>
      </c>
      <c r="C295" s="14">
        <v>0</v>
      </c>
      <c r="D295" s="14">
        <v>25</v>
      </c>
      <c r="E295" s="27">
        <v>-1</v>
      </c>
      <c r="F295" s="14">
        <v>0</v>
      </c>
      <c r="G295" s="14">
        <v>0</v>
      </c>
      <c r="H295" s="14">
        <v>3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1">
        <v>0</v>
      </c>
    </row>
    <row r="296" spans="1:16" x14ac:dyDescent="0.3">
      <c r="A296" s="26" t="s">
        <v>875</v>
      </c>
      <c r="B296" s="26" t="s">
        <v>876</v>
      </c>
      <c r="C296" s="14">
        <v>4</v>
      </c>
      <c r="D296" s="14">
        <v>2</v>
      </c>
      <c r="E296" s="27">
        <v>1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1">
        <v>0</v>
      </c>
    </row>
    <row r="297" spans="1:16" x14ac:dyDescent="0.3">
      <c r="A297" s="26" t="s">
        <v>877</v>
      </c>
      <c r="B297" s="26" t="s">
        <v>878</v>
      </c>
      <c r="C297" s="14">
        <v>0</v>
      </c>
      <c r="D297" s="14">
        <v>0</v>
      </c>
      <c r="E297" s="27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1">
        <v>0</v>
      </c>
    </row>
    <row r="298" spans="1:16" x14ac:dyDescent="0.3">
      <c r="A298" s="26" t="s">
        <v>879</v>
      </c>
      <c r="B298" s="26" t="s">
        <v>880</v>
      </c>
      <c r="C298" s="14">
        <v>0</v>
      </c>
      <c r="D298" s="14">
        <v>0</v>
      </c>
      <c r="E298" s="27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1">
        <v>0</v>
      </c>
    </row>
    <row r="299" spans="1:16" ht="20.399999999999999" x14ac:dyDescent="0.3">
      <c r="A299" s="26" t="s">
        <v>881</v>
      </c>
      <c r="B299" s="26" t="s">
        <v>882</v>
      </c>
      <c r="C299" s="14">
        <v>0</v>
      </c>
      <c r="D299" s="14">
        <v>0</v>
      </c>
      <c r="E299" s="27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1">
        <v>0</v>
      </c>
    </row>
    <row r="300" spans="1:16" ht="20.399999999999999" x14ac:dyDescent="0.3">
      <c r="A300" s="26" t="s">
        <v>883</v>
      </c>
      <c r="B300" s="26" t="s">
        <v>884</v>
      </c>
      <c r="C300" s="14">
        <v>0</v>
      </c>
      <c r="D300" s="14">
        <v>0</v>
      </c>
      <c r="E300" s="27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1">
        <v>0</v>
      </c>
    </row>
    <row r="301" spans="1:16" x14ac:dyDescent="0.3">
      <c r="A301" s="179" t="s">
        <v>885</v>
      </c>
      <c r="B301" s="180"/>
      <c r="C301" s="23">
        <v>1</v>
      </c>
      <c r="D301" s="23">
        <v>2</v>
      </c>
      <c r="E301" s="24">
        <v>-0.5</v>
      </c>
      <c r="F301" s="23">
        <v>0</v>
      </c>
      <c r="G301" s="23">
        <v>0</v>
      </c>
      <c r="H301" s="23">
        <v>0</v>
      </c>
      <c r="I301" s="23">
        <v>0</v>
      </c>
      <c r="J301" s="23">
        <v>0</v>
      </c>
      <c r="K301" s="23">
        <v>0</v>
      </c>
      <c r="L301" s="23">
        <v>0</v>
      </c>
      <c r="M301" s="23">
        <v>0</v>
      </c>
      <c r="N301" s="23">
        <v>0</v>
      </c>
      <c r="O301" s="23">
        <v>0</v>
      </c>
      <c r="P301" s="25">
        <v>0</v>
      </c>
    </row>
    <row r="302" spans="1:16" x14ac:dyDescent="0.3">
      <c r="A302" s="26" t="s">
        <v>886</v>
      </c>
      <c r="B302" s="26" t="s">
        <v>887</v>
      </c>
      <c r="C302" s="14">
        <v>0</v>
      </c>
      <c r="D302" s="14">
        <v>2</v>
      </c>
      <c r="E302" s="27">
        <v>-1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1">
        <v>0</v>
      </c>
    </row>
    <row r="303" spans="1:16" ht="20.399999999999999" x14ac:dyDescent="0.3">
      <c r="A303" s="26" t="s">
        <v>888</v>
      </c>
      <c r="B303" s="26" t="s">
        <v>889</v>
      </c>
      <c r="C303" s="14">
        <v>0</v>
      </c>
      <c r="D303" s="14">
        <v>0</v>
      </c>
      <c r="E303" s="27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1">
        <v>0</v>
      </c>
    </row>
    <row r="304" spans="1:16" ht="30.6" x14ac:dyDescent="0.3">
      <c r="A304" s="26" t="s">
        <v>890</v>
      </c>
      <c r="B304" s="26" t="s">
        <v>891</v>
      </c>
      <c r="C304" s="14">
        <v>1</v>
      </c>
      <c r="D304" s="14">
        <v>0</v>
      </c>
      <c r="E304" s="27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1">
        <v>0</v>
      </c>
    </row>
    <row r="305" spans="1:16" x14ac:dyDescent="0.3">
      <c r="A305" s="179" t="s">
        <v>892</v>
      </c>
      <c r="B305" s="180"/>
      <c r="C305" s="23">
        <v>0</v>
      </c>
      <c r="D305" s="23">
        <v>0</v>
      </c>
      <c r="E305" s="24">
        <v>0</v>
      </c>
      <c r="F305" s="23">
        <v>0</v>
      </c>
      <c r="G305" s="23">
        <v>0</v>
      </c>
      <c r="H305" s="23">
        <v>0</v>
      </c>
      <c r="I305" s="23">
        <v>0</v>
      </c>
      <c r="J305" s="23">
        <v>0</v>
      </c>
      <c r="K305" s="23">
        <v>0</v>
      </c>
      <c r="L305" s="23">
        <v>0</v>
      </c>
      <c r="M305" s="23">
        <v>0</v>
      </c>
      <c r="N305" s="23">
        <v>0</v>
      </c>
      <c r="O305" s="23">
        <v>0</v>
      </c>
      <c r="P305" s="25">
        <v>0</v>
      </c>
    </row>
    <row r="306" spans="1:16" x14ac:dyDescent="0.3">
      <c r="A306" s="26" t="s">
        <v>893</v>
      </c>
      <c r="B306" s="26" t="s">
        <v>894</v>
      </c>
      <c r="C306" s="14">
        <v>0</v>
      </c>
      <c r="D306" s="14">
        <v>0</v>
      </c>
      <c r="E306" s="27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1">
        <v>0</v>
      </c>
    </row>
    <row r="307" spans="1:16" x14ac:dyDescent="0.3">
      <c r="A307" s="26" t="s">
        <v>895</v>
      </c>
      <c r="B307" s="26" t="s">
        <v>896</v>
      </c>
      <c r="C307" s="14">
        <v>0</v>
      </c>
      <c r="D307" s="14">
        <v>0</v>
      </c>
      <c r="E307" s="27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1">
        <v>0</v>
      </c>
    </row>
    <row r="308" spans="1:16" x14ac:dyDescent="0.3">
      <c r="A308" s="26" t="s">
        <v>897</v>
      </c>
      <c r="B308" s="26" t="s">
        <v>898</v>
      </c>
      <c r="C308" s="14">
        <v>0</v>
      </c>
      <c r="D308" s="14">
        <v>0</v>
      </c>
      <c r="E308" s="27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1">
        <v>0</v>
      </c>
    </row>
    <row r="309" spans="1:16" ht="20.399999999999999" x14ac:dyDescent="0.3">
      <c r="A309" s="26" t="s">
        <v>899</v>
      </c>
      <c r="B309" s="26" t="s">
        <v>900</v>
      </c>
      <c r="C309" s="14">
        <v>0</v>
      </c>
      <c r="D309" s="14">
        <v>0</v>
      </c>
      <c r="E309" s="27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1">
        <v>0</v>
      </c>
    </row>
    <row r="310" spans="1:16" ht="20.399999999999999" x14ac:dyDescent="0.3">
      <c r="A310" s="26" t="s">
        <v>901</v>
      </c>
      <c r="B310" s="26" t="s">
        <v>902</v>
      </c>
      <c r="C310" s="14">
        <v>0</v>
      </c>
      <c r="D310" s="14">
        <v>0</v>
      </c>
      <c r="E310" s="27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1">
        <v>0</v>
      </c>
    </row>
    <row r="311" spans="1:16" x14ac:dyDescent="0.3">
      <c r="A311" s="26" t="s">
        <v>903</v>
      </c>
      <c r="B311" s="26" t="s">
        <v>904</v>
      </c>
      <c r="C311" s="14">
        <v>0</v>
      </c>
      <c r="D311" s="14">
        <v>0</v>
      </c>
      <c r="E311" s="27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1">
        <v>0</v>
      </c>
    </row>
    <row r="312" spans="1:16" x14ac:dyDescent="0.3">
      <c r="A312" s="179" t="s">
        <v>905</v>
      </c>
      <c r="B312" s="180"/>
      <c r="C312" s="23">
        <v>66</v>
      </c>
      <c r="D312" s="23">
        <v>53</v>
      </c>
      <c r="E312" s="24">
        <v>0.245283018867925</v>
      </c>
      <c r="F312" s="23">
        <v>0</v>
      </c>
      <c r="G312" s="23">
        <v>0</v>
      </c>
      <c r="H312" s="23">
        <v>1</v>
      </c>
      <c r="I312" s="23">
        <v>1</v>
      </c>
      <c r="J312" s="23">
        <v>0</v>
      </c>
      <c r="K312" s="23">
        <v>0</v>
      </c>
      <c r="L312" s="23">
        <v>0</v>
      </c>
      <c r="M312" s="23">
        <v>0</v>
      </c>
      <c r="N312" s="23">
        <v>0</v>
      </c>
      <c r="O312" s="23">
        <v>3</v>
      </c>
      <c r="P312" s="25">
        <v>6</v>
      </c>
    </row>
    <row r="313" spans="1:16" x14ac:dyDescent="0.3">
      <c r="A313" s="26" t="s">
        <v>906</v>
      </c>
      <c r="B313" s="26" t="s">
        <v>907</v>
      </c>
      <c r="C313" s="14">
        <v>66</v>
      </c>
      <c r="D313" s="14">
        <v>53</v>
      </c>
      <c r="E313" s="27">
        <v>0.245283018867925</v>
      </c>
      <c r="F313" s="14">
        <v>0</v>
      </c>
      <c r="G313" s="14">
        <v>0</v>
      </c>
      <c r="H313" s="14">
        <v>1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3</v>
      </c>
      <c r="P313" s="21">
        <v>6</v>
      </c>
    </row>
    <row r="314" spans="1:16" ht="20.399999999999999" x14ac:dyDescent="0.3">
      <c r="A314" s="26" t="s">
        <v>908</v>
      </c>
      <c r="B314" s="26" t="s">
        <v>909</v>
      </c>
      <c r="C314" s="14">
        <v>0</v>
      </c>
      <c r="D314" s="14">
        <v>0</v>
      </c>
      <c r="E314" s="27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1">
        <v>0</v>
      </c>
    </row>
    <row r="315" spans="1:16" ht="20.399999999999999" x14ac:dyDescent="0.3">
      <c r="A315" s="26" t="s">
        <v>910</v>
      </c>
      <c r="B315" s="26" t="s">
        <v>911</v>
      </c>
      <c r="C315" s="14">
        <v>0</v>
      </c>
      <c r="D315" s="14">
        <v>0</v>
      </c>
      <c r="E315" s="27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1">
        <v>0</v>
      </c>
    </row>
    <row r="316" spans="1:16" ht="30.6" x14ac:dyDescent="0.3">
      <c r="A316" s="26" t="s">
        <v>912</v>
      </c>
      <c r="B316" s="26" t="s">
        <v>913</v>
      </c>
      <c r="C316" s="14">
        <v>0</v>
      </c>
      <c r="D316" s="14">
        <v>0</v>
      </c>
      <c r="E316" s="27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1">
        <v>0</v>
      </c>
    </row>
    <row r="317" spans="1:16" x14ac:dyDescent="0.3">
      <c r="A317" s="26" t="s">
        <v>914</v>
      </c>
      <c r="B317" s="26" t="s">
        <v>915</v>
      </c>
      <c r="C317" s="14">
        <v>0</v>
      </c>
      <c r="D317" s="14">
        <v>0</v>
      </c>
      <c r="E317" s="27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1">
        <v>0</v>
      </c>
    </row>
    <row r="318" spans="1:16" x14ac:dyDescent="0.3">
      <c r="A318" s="179" t="s">
        <v>916</v>
      </c>
      <c r="B318" s="180"/>
      <c r="C318" s="23">
        <v>533</v>
      </c>
      <c r="D318" s="23">
        <v>4</v>
      </c>
      <c r="E318" s="24">
        <v>132.25</v>
      </c>
      <c r="F318" s="23">
        <v>0</v>
      </c>
      <c r="G318" s="23">
        <v>0</v>
      </c>
      <c r="H318" s="23">
        <v>2</v>
      </c>
      <c r="I318" s="23">
        <v>31</v>
      </c>
      <c r="J318" s="23">
        <v>0</v>
      </c>
      <c r="K318" s="23">
        <v>0</v>
      </c>
      <c r="L318" s="23">
        <v>0</v>
      </c>
      <c r="M318" s="23">
        <v>0</v>
      </c>
      <c r="N318" s="23">
        <v>1046</v>
      </c>
      <c r="O318" s="23">
        <v>0</v>
      </c>
      <c r="P318" s="25">
        <v>26</v>
      </c>
    </row>
    <row r="319" spans="1:16" x14ac:dyDescent="0.3">
      <c r="A319" s="26" t="s">
        <v>917</v>
      </c>
      <c r="B319" s="26" t="s">
        <v>918</v>
      </c>
      <c r="C319" s="14">
        <v>533</v>
      </c>
      <c r="D319" s="14">
        <v>4</v>
      </c>
      <c r="E319" s="27">
        <v>132.25</v>
      </c>
      <c r="F319" s="14">
        <v>0</v>
      </c>
      <c r="G319" s="14">
        <v>0</v>
      </c>
      <c r="H319" s="14">
        <v>2</v>
      </c>
      <c r="I319" s="14">
        <v>31</v>
      </c>
      <c r="J319" s="14">
        <v>0</v>
      </c>
      <c r="K319" s="14">
        <v>0</v>
      </c>
      <c r="L319" s="14">
        <v>0</v>
      </c>
      <c r="M319" s="14">
        <v>0</v>
      </c>
      <c r="N319" s="14">
        <v>1046</v>
      </c>
      <c r="O319" s="14">
        <v>0</v>
      </c>
      <c r="P319" s="21">
        <v>26</v>
      </c>
    </row>
    <row r="320" spans="1:16" x14ac:dyDescent="0.3">
      <c r="A320" s="179" t="s">
        <v>919</v>
      </c>
      <c r="B320" s="180"/>
      <c r="C320" s="23">
        <v>0</v>
      </c>
      <c r="D320" s="23">
        <v>0</v>
      </c>
      <c r="E320" s="24">
        <v>0</v>
      </c>
      <c r="F320" s="23">
        <v>0</v>
      </c>
      <c r="G320" s="23">
        <v>0</v>
      </c>
      <c r="H320" s="23">
        <v>0</v>
      </c>
      <c r="I320" s="23">
        <v>0</v>
      </c>
      <c r="J320" s="23">
        <v>0</v>
      </c>
      <c r="K320" s="23">
        <v>0</v>
      </c>
      <c r="L320" s="23">
        <v>0</v>
      </c>
      <c r="M320" s="23">
        <v>0</v>
      </c>
      <c r="N320" s="23">
        <v>0</v>
      </c>
      <c r="O320" s="23">
        <v>0</v>
      </c>
      <c r="P320" s="25">
        <v>0</v>
      </c>
    </row>
    <row r="321" spans="1:16" ht="20.399999999999999" x14ac:dyDescent="0.3">
      <c r="A321" s="26" t="s">
        <v>920</v>
      </c>
      <c r="B321" s="26" t="s">
        <v>921</v>
      </c>
      <c r="C321" s="14">
        <v>0</v>
      </c>
      <c r="D321" s="14">
        <v>0</v>
      </c>
      <c r="E321" s="27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1">
        <v>0</v>
      </c>
    </row>
    <row r="322" spans="1:16" ht="20.399999999999999" x14ac:dyDescent="0.3">
      <c r="A322" s="26" t="s">
        <v>922</v>
      </c>
      <c r="B322" s="26" t="s">
        <v>923</v>
      </c>
      <c r="C322" s="14">
        <v>0</v>
      </c>
      <c r="D322" s="14">
        <v>0</v>
      </c>
      <c r="E322" s="27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1">
        <v>0</v>
      </c>
    </row>
    <row r="323" spans="1:16" x14ac:dyDescent="0.3">
      <c r="A323" s="179" t="s">
        <v>924</v>
      </c>
      <c r="B323" s="180"/>
      <c r="C323" s="23">
        <v>26325</v>
      </c>
      <c r="D323" s="23">
        <v>24117</v>
      </c>
      <c r="E323" s="24">
        <v>9.1553675830327197E-2</v>
      </c>
      <c r="F323" s="23">
        <v>7</v>
      </c>
      <c r="G323" s="23">
        <v>1</v>
      </c>
      <c r="H323" s="23">
        <v>54</v>
      </c>
      <c r="I323" s="23">
        <v>1</v>
      </c>
      <c r="J323" s="23">
        <v>0</v>
      </c>
      <c r="K323" s="23">
        <v>0</v>
      </c>
      <c r="L323" s="23">
        <v>0</v>
      </c>
      <c r="M323" s="23">
        <v>0</v>
      </c>
      <c r="N323" s="23">
        <v>9</v>
      </c>
      <c r="O323" s="23">
        <v>2</v>
      </c>
      <c r="P323" s="25">
        <v>1</v>
      </c>
    </row>
    <row r="324" spans="1:16" x14ac:dyDescent="0.3">
      <c r="A324" s="26" t="s">
        <v>925</v>
      </c>
      <c r="B324" s="26" t="s">
        <v>926</v>
      </c>
      <c r="C324" s="14">
        <v>26325</v>
      </c>
      <c r="D324" s="14">
        <v>24117</v>
      </c>
      <c r="E324" s="27">
        <v>9.1553675830327197E-2</v>
      </c>
      <c r="F324" s="14">
        <v>7</v>
      </c>
      <c r="G324" s="14">
        <v>1</v>
      </c>
      <c r="H324" s="14">
        <v>54</v>
      </c>
      <c r="I324" s="14">
        <v>1</v>
      </c>
      <c r="J324" s="14">
        <v>0</v>
      </c>
      <c r="K324" s="14">
        <v>0</v>
      </c>
      <c r="L324" s="14">
        <v>0</v>
      </c>
      <c r="M324" s="14">
        <v>0</v>
      </c>
      <c r="N324" s="14">
        <v>9</v>
      </c>
      <c r="O324" s="14">
        <v>2</v>
      </c>
      <c r="P324" s="21">
        <v>1</v>
      </c>
    </row>
    <row r="325" spans="1:16" x14ac:dyDescent="0.3">
      <c r="A325" s="179" t="s">
        <v>927</v>
      </c>
      <c r="B325" s="180"/>
      <c r="C325" s="23">
        <v>18</v>
      </c>
      <c r="D325" s="23">
        <v>12</v>
      </c>
      <c r="E325" s="24">
        <v>0.5</v>
      </c>
      <c r="F325" s="23">
        <v>0</v>
      </c>
      <c r="G325" s="23">
        <v>0</v>
      </c>
      <c r="H325" s="23">
        <v>0</v>
      </c>
      <c r="I325" s="23">
        <v>1</v>
      </c>
      <c r="J325" s="23">
        <v>0</v>
      </c>
      <c r="K325" s="23">
        <v>0</v>
      </c>
      <c r="L325" s="23">
        <v>0</v>
      </c>
      <c r="M325" s="23">
        <v>0</v>
      </c>
      <c r="N325" s="23">
        <v>0</v>
      </c>
      <c r="O325" s="23">
        <v>1</v>
      </c>
      <c r="P325" s="25">
        <v>3</v>
      </c>
    </row>
    <row r="326" spans="1:16" ht="30.6" x14ac:dyDescent="0.3">
      <c r="A326" s="26" t="s">
        <v>928</v>
      </c>
      <c r="B326" s="26" t="s">
        <v>929</v>
      </c>
      <c r="C326" s="14">
        <v>15</v>
      </c>
      <c r="D326" s="14">
        <v>10</v>
      </c>
      <c r="E326" s="27">
        <v>0.5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1</v>
      </c>
      <c r="P326" s="21">
        <v>3</v>
      </c>
    </row>
    <row r="327" spans="1:16" ht="40.799999999999997" x14ac:dyDescent="0.3">
      <c r="A327" s="26" t="s">
        <v>930</v>
      </c>
      <c r="B327" s="26" t="s">
        <v>931</v>
      </c>
      <c r="C327" s="14">
        <v>0</v>
      </c>
      <c r="D327" s="14">
        <v>0</v>
      </c>
      <c r="E327" s="27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1">
        <v>0</v>
      </c>
    </row>
    <row r="328" spans="1:16" ht="20.399999999999999" x14ac:dyDescent="0.3">
      <c r="A328" s="26" t="s">
        <v>932</v>
      </c>
      <c r="B328" s="26" t="s">
        <v>933</v>
      </c>
      <c r="C328" s="14">
        <v>1</v>
      </c>
      <c r="D328" s="14">
        <v>2</v>
      </c>
      <c r="E328" s="27">
        <v>-0.5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1">
        <v>0</v>
      </c>
    </row>
    <row r="329" spans="1:16" ht="30.6" x14ac:dyDescent="0.3">
      <c r="A329" s="26" t="s">
        <v>934</v>
      </c>
      <c r="B329" s="26" t="s">
        <v>935</v>
      </c>
      <c r="C329" s="14">
        <v>0</v>
      </c>
      <c r="D329" s="14">
        <v>0</v>
      </c>
      <c r="E329" s="27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1">
        <v>0</v>
      </c>
    </row>
    <row r="330" spans="1:16" ht="30.6" x14ac:dyDescent="0.3">
      <c r="A330" s="26" t="s">
        <v>936</v>
      </c>
      <c r="B330" s="26" t="s">
        <v>937</v>
      </c>
      <c r="C330" s="14">
        <v>0</v>
      </c>
      <c r="D330" s="14">
        <v>0</v>
      </c>
      <c r="E330" s="27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1">
        <v>0</v>
      </c>
    </row>
    <row r="331" spans="1:16" ht="40.799999999999997" x14ac:dyDescent="0.3">
      <c r="A331" s="26" t="s">
        <v>938</v>
      </c>
      <c r="B331" s="26" t="s">
        <v>939</v>
      </c>
      <c r="C331" s="14">
        <v>0</v>
      </c>
      <c r="D331" s="14">
        <v>0</v>
      </c>
      <c r="E331" s="27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1">
        <v>0</v>
      </c>
    </row>
    <row r="332" spans="1:16" ht="30.6" x14ac:dyDescent="0.3">
      <c r="A332" s="26" t="s">
        <v>940</v>
      </c>
      <c r="B332" s="26" t="s">
        <v>941</v>
      </c>
      <c r="C332" s="14">
        <v>2</v>
      </c>
      <c r="D332" s="14">
        <v>0</v>
      </c>
      <c r="E332" s="27">
        <v>0</v>
      </c>
      <c r="F332" s="14">
        <v>0</v>
      </c>
      <c r="G332" s="14">
        <v>0</v>
      </c>
      <c r="H332" s="14">
        <v>0</v>
      </c>
      <c r="I332" s="14">
        <v>1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1">
        <v>0</v>
      </c>
    </row>
    <row r="333" spans="1:16" ht="40.799999999999997" x14ac:dyDescent="0.3">
      <c r="A333" s="26" t="s">
        <v>942</v>
      </c>
      <c r="B333" s="26" t="s">
        <v>943</v>
      </c>
      <c r="C333" s="14">
        <v>0</v>
      </c>
      <c r="D333" s="14">
        <v>0</v>
      </c>
      <c r="E333" s="27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1">
        <v>0</v>
      </c>
    </row>
    <row r="334" spans="1:16" ht="30.6" x14ac:dyDescent="0.3">
      <c r="A334" s="26" t="s">
        <v>944</v>
      </c>
      <c r="B334" s="26" t="s">
        <v>945</v>
      </c>
      <c r="C334" s="14">
        <v>0</v>
      </c>
      <c r="D334" s="14">
        <v>0</v>
      </c>
      <c r="E334" s="27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1">
        <v>0</v>
      </c>
    </row>
    <row r="335" spans="1:16" ht="40.799999999999997" x14ac:dyDescent="0.3">
      <c r="A335" s="26" t="s">
        <v>946</v>
      </c>
      <c r="B335" s="26" t="s">
        <v>947</v>
      </c>
      <c r="C335" s="14">
        <v>0</v>
      </c>
      <c r="D335" s="14">
        <v>0</v>
      </c>
      <c r="E335" s="27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1">
        <v>0</v>
      </c>
    </row>
    <row r="336" spans="1:16" ht="20.399999999999999" x14ac:dyDescent="0.3">
      <c r="A336" s="26" t="s">
        <v>948</v>
      </c>
      <c r="B336" s="26" t="s">
        <v>949</v>
      </c>
      <c r="C336" s="14">
        <v>0</v>
      </c>
      <c r="D336" s="14">
        <v>0</v>
      </c>
      <c r="E336" s="27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1">
        <v>0</v>
      </c>
    </row>
    <row r="337" spans="1:16" x14ac:dyDescent="0.3">
      <c r="A337" s="179" t="s">
        <v>950</v>
      </c>
      <c r="B337" s="180"/>
      <c r="C337" s="23">
        <v>0</v>
      </c>
      <c r="D337" s="23">
        <v>0</v>
      </c>
      <c r="E337" s="24">
        <v>0</v>
      </c>
      <c r="F337" s="23">
        <v>0</v>
      </c>
      <c r="G337" s="23">
        <v>0</v>
      </c>
      <c r="H337" s="23">
        <v>0</v>
      </c>
      <c r="I337" s="23">
        <v>0</v>
      </c>
      <c r="J337" s="23">
        <v>0</v>
      </c>
      <c r="K337" s="23">
        <v>0</v>
      </c>
      <c r="L337" s="23">
        <v>0</v>
      </c>
      <c r="M337" s="23">
        <v>0</v>
      </c>
      <c r="N337" s="23">
        <v>0</v>
      </c>
      <c r="O337" s="23">
        <v>0</v>
      </c>
      <c r="P337" s="25">
        <v>0</v>
      </c>
    </row>
    <row r="338" spans="1:16" ht="20.399999999999999" x14ac:dyDescent="0.3">
      <c r="A338" s="26" t="s">
        <v>951</v>
      </c>
      <c r="B338" s="26" t="s">
        <v>952</v>
      </c>
      <c r="C338" s="14">
        <v>0</v>
      </c>
      <c r="D338" s="14">
        <v>0</v>
      </c>
      <c r="E338" s="27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1">
        <v>0</v>
      </c>
    </row>
    <row r="339" spans="1:16" x14ac:dyDescent="0.3">
      <c r="A339" s="179" t="s">
        <v>953</v>
      </c>
      <c r="B339" s="180"/>
      <c r="C339" s="23">
        <v>0</v>
      </c>
      <c r="D339" s="23">
        <v>0</v>
      </c>
      <c r="E339" s="24">
        <v>0</v>
      </c>
      <c r="F339" s="23">
        <v>0</v>
      </c>
      <c r="G339" s="23">
        <v>0</v>
      </c>
      <c r="H339" s="23">
        <v>0</v>
      </c>
      <c r="I339" s="23">
        <v>0</v>
      </c>
      <c r="J339" s="23">
        <v>0</v>
      </c>
      <c r="K339" s="23">
        <v>0</v>
      </c>
      <c r="L339" s="23">
        <v>0</v>
      </c>
      <c r="M339" s="23">
        <v>0</v>
      </c>
      <c r="N339" s="23">
        <v>0</v>
      </c>
      <c r="O339" s="23">
        <v>0</v>
      </c>
      <c r="P339" s="25">
        <v>0</v>
      </c>
    </row>
    <row r="340" spans="1:16" ht="30.6" x14ac:dyDescent="0.3">
      <c r="A340" s="26" t="s">
        <v>954</v>
      </c>
      <c r="B340" s="26" t="s">
        <v>955</v>
      </c>
      <c r="C340" s="14">
        <v>0</v>
      </c>
      <c r="D340" s="14">
        <v>0</v>
      </c>
      <c r="E340" s="27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1">
        <v>0</v>
      </c>
    </row>
    <row r="341" spans="1:16" x14ac:dyDescent="0.3">
      <c r="A341" s="181" t="s">
        <v>956</v>
      </c>
      <c r="B341" s="182"/>
      <c r="C341" s="28">
        <v>178616</v>
      </c>
      <c r="D341" s="28">
        <v>162215</v>
      </c>
      <c r="E341" s="29">
        <v>0.101106556113799</v>
      </c>
      <c r="F341" s="28">
        <v>33508</v>
      </c>
      <c r="G341" s="28">
        <v>21905</v>
      </c>
      <c r="H341" s="28">
        <v>20793</v>
      </c>
      <c r="I341" s="28">
        <v>23817</v>
      </c>
      <c r="J341" s="28">
        <v>613</v>
      </c>
      <c r="K341" s="28">
        <v>396</v>
      </c>
      <c r="L341" s="28">
        <v>114</v>
      </c>
      <c r="M341" s="28">
        <v>110</v>
      </c>
      <c r="N341" s="28">
        <v>1644</v>
      </c>
      <c r="O341" s="28">
        <v>2767</v>
      </c>
      <c r="P341" s="28">
        <v>35379</v>
      </c>
    </row>
    <row r="342" spans="1:16" x14ac:dyDescent="0.3">
      <c r="A342" s="6"/>
    </row>
  </sheetData>
  <sheetProtection algorithmName="SHA-512" hashValue="5k4vf8N0wF0e85Z4DnTQS0k5ui5s6wUygVX9ykq0hPIsrxY54vE+Y7V0UoFmxkax7mX0ikRHZ6XMPRt9eQSNeQ==" saltValue="Li0prb0WKB6nytwdke0SF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80"/>
  <sheetViews>
    <sheetView showGridLines="0" workbookViewId="0"/>
  </sheetViews>
  <sheetFormatPr baseColWidth="10" defaultColWidth="9.109375" defaultRowHeight="14.4" x14ac:dyDescent="0.3"/>
  <cols>
    <col min="1" max="1" width="59" bestFit="1" customWidth="1"/>
    <col min="2" max="2" width="39.88671875" bestFit="1" customWidth="1"/>
    <col min="3" max="3" width="4.88671875" bestFit="1" customWidth="1"/>
    <col min="4" max="5" width="20.88671875" customWidth="1"/>
  </cols>
  <sheetData>
    <row r="2" spans="1:3" x14ac:dyDescent="0.3">
      <c r="A2" s="7" t="s">
        <v>957</v>
      </c>
    </row>
    <row r="3" spans="1:3" x14ac:dyDescent="0.3">
      <c r="A3" s="8" t="s">
        <v>958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70" t="s">
        <v>959</v>
      </c>
      <c r="B5" s="13" t="s">
        <v>960</v>
      </c>
      <c r="C5" s="21">
        <v>7</v>
      </c>
    </row>
    <row r="6" spans="1:3" x14ac:dyDescent="0.3">
      <c r="A6" s="171"/>
      <c r="B6" s="13" t="s">
        <v>334</v>
      </c>
      <c r="C6" s="21">
        <v>585</v>
      </c>
    </row>
    <row r="7" spans="1:3" x14ac:dyDescent="0.3">
      <c r="A7" s="171"/>
      <c r="B7" s="13" t="s">
        <v>961</v>
      </c>
      <c r="C7" s="21">
        <v>114</v>
      </c>
    </row>
    <row r="8" spans="1:3" x14ac:dyDescent="0.3">
      <c r="A8" s="171"/>
      <c r="B8" s="13" t="s">
        <v>962</v>
      </c>
      <c r="C8" s="21">
        <v>20</v>
      </c>
    </row>
    <row r="9" spans="1:3" x14ac:dyDescent="0.3">
      <c r="A9" s="171"/>
      <c r="B9" s="13" t="s">
        <v>963</v>
      </c>
      <c r="C9" s="21">
        <v>191</v>
      </c>
    </row>
    <row r="10" spans="1:3" x14ac:dyDescent="0.3">
      <c r="A10" s="171"/>
      <c r="B10" s="13" t="s">
        <v>964</v>
      </c>
      <c r="C10" s="21">
        <v>570</v>
      </c>
    </row>
    <row r="11" spans="1:3" x14ac:dyDescent="0.3">
      <c r="A11" s="171"/>
      <c r="B11" s="13" t="s">
        <v>965</v>
      </c>
      <c r="C11" s="21">
        <v>301</v>
      </c>
    </row>
    <row r="12" spans="1:3" x14ac:dyDescent="0.3">
      <c r="A12" s="171"/>
      <c r="B12" s="13" t="s">
        <v>518</v>
      </c>
      <c r="C12" s="21">
        <v>112</v>
      </c>
    </row>
    <row r="13" spans="1:3" x14ac:dyDescent="0.3">
      <c r="A13" s="171"/>
      <c r="B13" s="13" t="s">
        <v>966</v>
      </c>
      <c r="C13" s="21">
        <v>45</v>
      </c>
    </row>
    <row r="14" spans="1:3" x14ac:dyDescent="0.3">
      <c r="A14" s="171"/>
      <c r="B14" s="13" t="s">
        <v>967</v>
      </c>
      <c r="C14" s="21">
        <v>4</v>
      </c>
    </row>
    <row r="15" spans="1:3" x14ac:dyDescent="0.3">
      <c r="A15" s="171"/>
      <c r="B15" s="13" t="s">
        <v>651</v>
      </c>
      <c r="C15" s="21">
        <v>25</v>
      </c>
    </row>
    <row r="16" spans="1:3" x14ac:dyDescent="0.3">
      <c r="A16" s="171"/>
      <c r="B16" s="13" t="s">
        <v>968</v>
      </c>
      <c r="C16" s="21">
        <v>104</v>
      </c>
    </row>
    <row r="17" spans="1:3" x14ac:dyDescent="0.3">
      <c r="A17" s="171"/>
      <c r="B17" s="13" t="s">
        <v>969</v>
      </c>
      <c r="C17" s="21">
        <v>136</v>
      </c>
    </row>
    <row r="18" spans="1:3" x14ac:dyDescent="0.3">
      <c r="A18" s="171"/>
      <c r="B18" s="13" t="s">
        <v>970</v>
      </c>
      <c r="C18" s="21">
        <v>24</v>
      </c>
    </row>
    <row r="19" spans="1:3" x14ac:dyDescent="0.3">
      <c r="A19" s="172"/>
      <c r="B19" s="13" t="s">
        <v>111</v>
      </c>
      <c r="C19" s="21">
        <v>718</v>
      </c>
    </row>
    <row r="20" spans="1:3" x14ac:dyDescent="0.3">
      <c r="A20" s="170" t="s">
        <v>971</v>
      </c>
      <c r="B20" s="13" t="s">
        <v>972</v>
      </c>
      <c r="C20" s="21">
        <v>191</v>
      </c>
    </row>
    <row r="21" spans="1:3" x14ac:dyDescent="0.3">
      <c r="A21" s="172"/>
      <c r="B21" s="13" t="s">
        <v>973</v>
      </c>
      <c r="C21" s="21">
        <v>10</v>
      </c>
    </row>
    <row r="22" spans="1:3" x14ac:dyDescent="0.3">
      <c r="A22" s="170" t="s">
        <v>974</v>
      </c>
      <c r="B22" s="13" t="s">
        <v>975</v>
      </c>
      <c r="C22" s="21">
        <v>238</v>
      </c>
    </row>
    <row r="23" spans="1:3" x14ac:dyDescent="0.3">
      <c r="A23" s="171"/>
      <c r="B23" s="13" t="s">
        <v>976</v>
      </c>
      <c r="C23" s="21">
        <v>707</v>
      </c>
    </row>
    <row r="24" spans="1:3" x14ac:dyDescent="0.3">
      <c r="A24" s="172"/>
      <c r="B24" s="13" t="s">
        <v>977</v>
      </c>
      <c r="C24" s="21">
        <v>3</v>
      </c>
    </row>
    <row r="25" spans="1:3" x14ac:dyDescent="0.3">
      <c r="A25" s="3"/>
    </row>
    <row r="26" spans="1:3" x14ac:dyDescent="0.3">
      <c r="A26" s="8" t="s">
        <v>978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979</v>
      </c>
      <c r="B28" s="16"/>
      <c r="C28" s="21">
        <v>994</v>
      </c>
    </row>
    <row r="29" spans="1:3" x14ac:dyDescent="0.3">
      <c r="A29" s="170" t="s">
        <v>980</v>
      </c>
      <c r="B29" s="13" t="s">
        <v>981</v>
      </c>
      <c r="C29" s="21">
        <v>299</v>
      </c>
    </row>
    <row r="30" spans="1:3" x14ac:dyDescent="0.3">
      <c r="A30" s="171"/>
      <c r="B30" s="13" t="s">
        <v>982</v>
      </c>
      <c r="C30" s="21">
        <v>174</v>
      </c>
    </row>
    <row r="31" spans="1:3" x14ac:dyDescent="0.3">
      <c r="A31" s="171"/>
      <c r="B31" s="13" t="s">
        <v>983</v>
      </c>
      <c r="C31" s="21">
        <v>6</v>
      </c>
    </row>
    <row r="32" spans="1:3" x14ac:dyDescent="0.3">
      <c r="A32" s="172"/>
      <c r="B32" s="13" t="s">
        <v>984</v>
      </c>
      <c r="C32" s="21">
        <v>3</v>
      </c>
    </row>
    <row r="33" spans="1:3" x14ac:dyDescent="0.3">
      <c r="A33" s="12" t="s">
        <v>985</v>
      </c>
      <c r="B33" s="16"/>
      <c r="C33" s="21">
        <v>8</v>
      </c>
    </row>
    <row r="34" spans="1:3" x14ac:dyDescent="0.3">
      <c r="A34" s="12" t="s">
        <v>986</v>
      </c>
      <c r="B34" s="16"/>
      <c r="C34" s="21">
        <v>1408</v>
      </c>
    </row>
    <row r="35" spans="1:3" x14ac:dyDescent="0.3">
      <c r="A35" s="12" t="s">
        <v>987</v>
      </c>
      <c r="B35" s="16"/>
      <c r="C35" s="21">
        <v>70</v>
      </c>
    </row>
    <row r="36" spans="1:3" x14ac:dyDescent="0.3">
      <c r="A36" s="12" t="s">
        <v>988</v>
      </c>
      <c r="B36" s="16"/>
      <c r="C36" s="21">
        <v>3</v>
      </c>
    </row>
    <row r="37" spans="1:3" x14ac:dyDescent="0.3">
      <c r="A37" s="12" t="s">
        <v>989</v>
      </c>
      <c r="B37" s="16"/>
      <c r="C37" s="21">
        <v>87</v>
      </c>
    </row>
    <row r="38" spans="1:3" x14ac:dyDescent="0.3">
      <c r="A38" s="12" t="s">
        <v>990</v>
      </c>
      <c r="B38" s="16"/>
      <c r="C38" s="21">
        <v>7</v>
      </c>
    </row>
    <row r="39" spans="1:3" x14ac:dyDescent="0.3">
      <c r="A39" s="12" t="s">
        <v>977</v>
      </c>
      <c r="B39" s="16"/>
      <c r="C39" s="21">
        <v>119</v>
      </c>
    </row>
    <row r="40" spans="1:3" x14ac:dyDescent="0.3">
      <c r="A40" s="170" t="s">
        <v>991</v>
      </c>
      <c r="B40" s="13" t="s">
        <v>992</v>
      </c>
      <c r="C40" s="21">
        <v>79</v>
      </c>
    </row>
    <row r="41" spans="1:3" x14ac:dyDescent="0.3">
      <c r="A41" s="171"/>
      <c r="B41" s="13" t="s">
        <v>993</v>
      </c>
      <c r="C41" s="21">
        <v>0</v>
      </c>
    </row>
    <row r="42" spans="1:3" x14ac:dyDescent="0.3">
      <c r="A42" s="171"/>
      <c r="B42" s="13" t="s">
        <v>994</v>
      </c>
      <c r="C42" s="21">
        <v>90</v>
      </c>
    </row>
    <row r="43" spans="1:3" x14ac:dyDescent="0.3">
      <c r="A43" s="171"/>
      <c r="B43" s="13" t="s">
        <v>995</v>
      </c>
      <c r="C43" s="21">
        <v>8</v>
      </c>
    </row>
    <row r="44" spans="1:3" x14ac:dyDescent="0.3">
      <c r="A44" s="172"/>
      <c r="B44" s="13" t="s">
        <v>996</v>
      </c>
      <c r="C44" s="21">
        <v>0</v>
      </c>
    </row>
    <row r="45" spans="1:3" x14ac:dyDescent="0.3">
      <c r="A45" s="3"/>
    </row>
    <row r="46" spans="1:3" x14ac:dyDescent="0.3">
      <c r="A46" s="8" t="s">
        <v>997</v>
      </c>
    </row>
    <row r="47" spans="1:3" x14ac:dyDescent="0.3">
      <c r="A47" s="9" t="s">
        <v>14</v>
      </c>
      <c r="B47" s="9" t="s">
        <v>15</v>
      </c>
      <c r="C47" s="11" t="s">
        <v>3</v>
      </c>
    </row>
    <row r="48" spans="1:3" x14ac:dyDescent="0.3">
      <c r="A48" s="12" t="s">
        <v>82</v>
      </c>
      <c r="B48" s="16"/>
      <c r="C48" s="21">
        <v>199</v>
      </c>
    </row>
    <row r="49" spans="1:3" x14ac:dyDescent="0.3">
      <c r="A49" s="170" t="s">
        <v>81</v>
      </c>
      <c r="B49" s="13" t="s">
        <v>998</v>
      </c>
      <c r="C49" s="21">
        <v>128</v>
      </c>
    </row>
    <row r="50" spans="1:3" x14ac:dyDescent="0.3">
      <c r="A50" s="172"/>
      <c r="B50" s="13" t="s">
        <v>999</v>
      </c>
      <c r="C50" s="21">
        <v>1256</v>
      </c>
    </row>
    <row r="51" spans="1:3" x14ac:dyDescent="0.3">
      <c r="A51" s="170" t="s">
        <v>1000</v>
      </c>
      <c r="B51" s="13" t="s">
        <v>1001</v>
      </c>
      <c r="C51" s="21">
        <v>12</v>
      </c>
    </row>
    <row r="52" spans="1:3" x14ac:dyDescent="0.3">
      <c r="A52" s="172"/>
      <c r="B52" s="13" t="s">
        <v>1002</v>
      </c>
      <c r="C52" s="21">
        <v>0</v>
      </c>
    </row>
    <row r="53" spans="1:3" x14ac:dyDescent="0.3">
      <c r="A53" s="3"/>
    </row>
    <row r="54" spans="1:3" x14ac:dyDescent="0.3">
      <c r="A54" s="8" t="s">
        <v>1003</v>
      </c>
    </row>
    <row r="55" spans="1:3" x14ac:dyDescent="0.3">
      <c r="A55" s="9" t="s">
        <v>14</v>
      </c>
      <c r="B55" s="9" t="s">
        <v>15</v>
      </c>
      <c r="C55" s="11" t="s">
        <v>3</v>
      </c>
    </row>
    <row r="56" spans="1:3" x14ac:dyDescent="0.3">
      <c r="A56" s="170" t="s">
        <v>245</v>
      </c>
      <c r="B56" s="13" t="s">
        <v>20</v>
      </c>
      <c r="C56" s="21">
        <v>7457</v>
      </c>
    </row>
    <row r="57" spans="1:3" x14ac:dyDescent="0.3">
      <c r="A57" s="171"/>
      <c r="B57" s="13" t="s">
        <v>1004</v>
      </c>
      <c r="C57" s="21">
        <v>1066</v>
      </c>
    </row>
    <row r="58" spans="1:3" x14ac:dyDescent="0.3">
      <c r="A58" s="171"/>
      <c r="B58" s="13" t="s">
        <v>1005</v>
      </c>
      <c r="C58" s="21">
        <v>1566</v>
      </c>
    </row>
    <row r="59" spans="1:3" x14ac:dyDescent="0.3">
      <c r="A59" s="171"/>
      <c r="B59" s="13" t="s">
        <v>1006</v>
      </c>
      <c r="C59" s="21">
        <v>2230</v>
      </c>
    </row>
    <row r="60" spans="1:3" x14ac:dyDescent="0.3">
      <c r="A60" s="172"/>
      <c r="B60" s="13" t="s">
        <v>1007</v>
      </c>
      <c r="C60" s="21">
        <v>659</v>
      </c>
    </row>
    <row r="61" spans="1:3" x14ac:dyDescent="0.3">
      <c r="A61" s="170" t="s">
        <v>1008</v>
      </c>
      <c r="B61" s="13" t="s">
        <v>1009</v>
      </c>
      <c r="C61" s="21">
        <v>3129</v>
      </c>
    </row>
    <row r="62" spans="1:3" x14ac:dyDescent="0.3">
      <c r="A62" s="171"/>
      <c r="B62" s="13" t="s">
        <v>1010</v>
      </c>
      <c r="C62" s="21">
        <v>652</v>
      </c>
    </row>
    <row r="63" spans="1:3" x14ac:dyDescent="0.3">
      <c r="A63" s="171"/>
      <c r="B63" s="13" t="s">
        <v>1011</v>
      </c>
      <c r="C63" s="21">
        <v>106</v>
      </c>
    </row>
    <row r="64" spans="1:3" x14ac:dyDescent="0.3">
      <c r="A64" s="171"/>
      <c r="B64" s="13" t="s">
        <v>1012</v>
      </c>
      <c r="C64" s="21">
        <v>1834</v>
      </c>
    </row>
    <row r="65" spans="1:3" x14ac:dyDescent="0.3">
      <c r="A65" s="172"/>
      <c r="B65" s="13" t="s">
        <v>1007</v>
      </c>
      <c r="C65" s="21">
        <v>1547</v>
      </c>
    </row>
    <row r="66" spans="1:3" x14ac:dyDescent="0.3">
      <c r="A66" s="3"/>
    </row>
    <row r="67" spans="1:3" x14ac:dyDescent="0.3">
      <c r="A67" s="8" t="s">
        <v>1013</v>
      </c>
    </row>
    <row r="68" spans="1:3" x14ac:dyDescent="0.3">
      <c r="A68" s="9" t="s">
        <v>14</v>
      </c>
      <c r="B68" s="9" t="s">
        <v>15</v>
      </c>
      <c r="C68" s="11" t="s">
        <v>3</v>
      </c>
    </row>
    <row r="69" spans="1:3" x14ac:dyDescent="0.3">
      <c r="A69" s="12" t="s">
        <v>1014</v>
      </c>
      <c r="B69" s="16"/>
      <c r="C69" s="21">
        <v>852</v>
      </c>
    </row>
    <row r="70" spans="1:3" x14ac:dyDescent="0.3">
      <c r="A70" s="12" t="s">
        <v>1015</v>
      </c>
      <c r="B70" s="16"/>
      <c r="C70" s="21">
        <v>13</v>
      </c>
    </row>
    <row r="71" spans="1:3" x14ac:dyDescent="0.3">
      <c r="A71" s="12" t="s">
        <v>1016</v>
      </c>
      <c r="B71" s="16"/>
      <c r="C71" s="21">
        <v>4227</v>
      </c>
    </row>
    <row r="72" spans="1:3" x14ac:dyDescent="0.3">
      <c r="A72" s="170" t="s">
        <v>1017</v>
      </c>
      <c r="B72" s="13" t="s">
        <v>1018</v>
      </c>
      <c r="C72" s="21">
        <v>0</v>
      </c>
    </row>
    <row r="73" spans="1:3" x14ac:dyDescent="0.3">
      <c r="A73" s="172"/>
      <c r="B73" s="13" t="s">
        <v>1019</v>
      </c>
      <c r="C73" s="21">
        <v>382</v>
      </c>
    </row>
    <row r="74" spans="1:3" x14ac:dyDescent="0.3">
      <c r="A74" s="12" t="s">
        <v>1020</v>
      </c>
      <c r="B74" s="16"/>
      <c r="C74" s="21">
        <v>0</v>
      </c>
    </row>
    <row r="75" spans="1:3" x14ac:dyDescent="0.3">
      <c r="A75" s="12" t="s">
        <v>1021</v>
      </c>
      <c r="B75" s="16"/>
      <c r="C75" s="21">
        <v>122</v>
      </c>
    </row>
    <row r="76" spans="1:3" x14ac:dyDescent="0.3">
      <c r="A76" s="12" t="s">
        <v>1022</v>
      </c>
      <c r="B76" s="16"/>
      <c r="C76" s="21">
        <v>0</v>
      </c>
    </row>
    <row r="77" spans="1:3" x14ac:dyDescent="0.3">
      <c r="A77" s="12" t="s">
        <v>1023</v>
      </c>
      <c r="B77" s="16"/>
      <c r="C77" s="21">
        <v>0</v>
      </c>
    </row>
    <row r="78" spans="1:3" x14ac:dyDescent="0.3">
      <c r="A78" s="12" t="s">
        <v>1024</v>
      </c>
      <c r="B78" s="16"/>
      <c r="C78" s="21">
        <v>0</v>
      </c>
    </row>
    <row r="79" spans="1:3" x14ac:dyDescent="0.3">
      <c r="A79" s="12" t="s">
        <v>1025</v>
      </c>
      <c r="B79" s="16"/>
      <c r="C79" s="21">
        <v>0</v>
      </c>
    </row>
    <row r="80" spans="1:3" x14ac:dyDescent="0.3">
      <c r="A80" s="6"/>
    </row>
  </sheetData>
  <sheetProtection algorithmName="SHA-512" hashValue="L7BOn7zrkgE/WM3xmJ0VwXUdQvhrORpaJZyhddPbAY9mr7S/hf2UXcYR/Oj3cHynlpqawA6k2slNqwPitOPdnw==" saltValue="QNPRVeDYasn+T8kqpcZ9pA==" spinCount="100000" sheet="1" objects="1" scenarios="1"/>
  <mergeCells count="10">
    <mergeCell ref="A49:A50"/>
    <mergeCell ref="A51:A52"/>
    <mergeCell ref="A56:A60"/>
    <mergeCell ref="A61:A65"/>
    <mergeCell ref="A72:A73"/>
    <mergeCell ref="A5:A19"/>
    <mergeCell ref="A20:A21"/>
    <mergeCell ref="A22:A24"/>
    <mergeCell ref="A29:A32"/>
    <mergeCell ref="A40:A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F72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7.44140625" bestFit="1" customWidth="1"/>
    <col min="3" max="3" width="8" bestFit="1" customWidth="1"/>
    <col min="4" max="4" width="9.44140625" bestFit="1" customWidth="1"/>
    <col min="5" max="5" width="12.5546875" bestFit="1" customWidth="1"/>
    <col min="6" max="6" width="15.6640625" bestFit="1" customWidth="1"/>
    <col min="7" max="8" width="7.5546875" customWidth="1"/>
  </cols>
  <sheetData>
    <row r="2" spans="1:3" x14ac:dyDescent="0.3">
      <c r="A2" s="4" t="s">
        <v>1026</v>
      </c>
    </row>
    <row r="3" spans="1:3" x14ac:dyDescent="0.3">
      <c r="A3" s="30" t="s">
        <v>1027</v>
      </c>
    </row>
    <row r="4" spans="1:3" x14ac:dyDescent="0.3">
      <c r="A4" s="31" t="s">
        <v>14</v>
      </c>
      <c r="B4" s="31" t="s">
        <v>15</v>
      </c>
      <c r="C4" s="32" t="s">
        <v>3</v>
      </c>
    </row>
    <row r="5" spans="1:3" x14ac:dyDescent="0.3">
      <c r="A5" s="185" t="s">
        <v>1028</v>
      </c>
      <c r="B5" s="34" t="s">
        <v>1029</v>
      </c>
      <c r="C5" s="35">
        <v>2321</v>
      </c>
    </row>
    <row r="6" spans="1:3" x14ac:dyDescent="0.3">
      <c r="A6" s="186"/>
      <c r="B6" s="34" t="s">
        <v>304</v>
      </c>
      <c r="C6" s="35">
        <v>1756</v>
      </c>
    </row>
    <row r="7" spans="1:3" x14ac:dyDescent="0.3">
      <c r="A7" s="186"/>
      <c r="B7" s="34" t="s">
        <v>1030</v>
      </c>
      <c r="C7" s="35">
        <v>258</v>
      </c>
    </row>
    <row r="8" spans="1:3" x14ac:dyDescent="0.3">
      <c r="A8" s="186"/>
      <c r="B8" s="34" t="s">
        <v>1031</v>
      </c>
      <c r="C8" s="35">
        <v>20</v>
      </c>
    </row>
    <row r="9" spans="1:3" x14ac:dyDescent="0.3">
      <c r="A9" s="186"/>
      <c r="B9" s="34" t="s">
        <v>1032</v>
      </c>
      <c r="C9" s="35">
        <v>1</v>
      </c>
    </row>
    <row r="10" spans="1:3" x14ac:dyDescent="0.3">
      <c r="A10" s="186"/>
      <c r="B10" s="34" t="s">
        <v>1033</v>
      </c>
      <c r="C10" s="35">
        <v>0</v>
      </c>
    </row>
    <row r="11" spans="1:3" x14ac:dyDescent="0.3">
      <c r="A11" s="187"/>
      <c r="B11" s="34" t="s">
        <v>1034</v>
      </c>
      <c r="C11" s="35">
        <v>1</v>
      </c>
    </row>
    <row r="12" spans="1:3" x14ac:dyDescent="0.3">
      <c r="A12" s="185" t="s">
        <v>1035</v>
      </c>
      <c r="B12" s="34" t="s">
        <v>65</v>
      </c>
      <c r="C12" s="35">
        <v>682</v>
      </c>
    </row>
    <row r="13" spans="1:3" x14ac:dyDescent="0.3">
      <c r="A13" s="186"/>
      <c r="B13" s="34" t="s">
        <v>1036</v>
      </c>
      <c r="C13" s="35">
        <v>721</v>
      </c>
    </row>
    <row r="14" spans="1:3" x14ac:dyDescent="0.3">
      <c r="A14" s="186"/>
      <c r="B14" s="34" t="s">
        <v>1037</v>
      </c>
      <c r="C14" s="35">
        <v>657</v>
      </c>
    </row>
    <row r="15" spans="1:3" x14ac:dyDescent="0.3">
      <c r="A15" s="187"/>
      <c r="B15" s="34" t="s">
        <v>1038</v>
      </c>
      <c r="C15" s="35">
        <v>383</v>
      </c>
    </row>
    <row r="16" spans="1:3" x14ac:dyDescent="0.3">
      <c r="A16" s="3"/>
    </row>
    <row r="17" spans="1:3" x14ac:dyDescent="0.3">
      <c r="A17" s="30" t="s">
        <v>1039</v>
      </c>
    </row>
    <row r="18" spans="1:3" x14ac:dyDescent="0.3">
      <c r="A18" s="31" t="s">
        <v>14</v>
      </c>
      <c r="B18" s="31" t="s">
        <v>15</v>
      </c>
      <c r="C18" s="32" t="s">
        <v>3</v>
      </c>
    </row>
    <row r="19" spans="1:3" x14ac:dyDescent="0.3">
      <c r="A19" s="33" t="s">
        <v>1040</v>
      </c>
      <c r="B19" s="36"/>
      <c r="C19" s="35">
        <v>345</v>
      </c>
    </row>
    <row r="20" spans="1:3" x14ac:dyDescent="0.3">
      <c r="A20" s="33" t="s">
        <v>1041</v>
      </c>
      <c r="B20" s="36"/>
      <c r="C20" s="35">
        <v>100</v>
      </c>
    </row>
    <row r="21" spans="1:3" x14ac:dyDescent="0.3">
      <c r="A21" s="33" t="s">
        <v>1042</v>
      </c>
      <c r="B21" s="36"/>
      <c r="C21" s="35">
        <v>1339</v>
      </c>
    </row>
    <row r="22" spans="1:3" x14ac:dyDescent="0.3">
      <c r="A22" s="33" t="s">
        <v>1043</v>
      </c>
      <c r="B22" s="36"/>
      <c r="C22" s="35">
        <v>1371</v>
      </c>
    </row>
    <row r="23" spans="1:3" x14ac:dyDescent="0.3">
      <c r="A23" s="33" t="s">
        <v>1044</v>
      </c>
      <c r="B23" s="36"/>
      <c r="C23" s="35">
        <v>58</v>
      </c>
    </row>
    <row r="24" spans="1:3" x14ac:dyDescent="0.3">
      <c r="A24" s="33" t="s">
        <v>1045</v>
      </c>
      <c r="B24" s="36"/>
      <c r="C24" s="35">
        <v>98</v>
      </c>
    </row>
    <row r="25" spans="1:3" x14ac:dyDescent="0.3">
      <c r="A25" s="33" t="s">
        <v>1046</v>
      </c>
      <c r="B25" s="36"/>
      <c r="C25" s="35">
        <v>3</v>
      </c>
    </row>
    <row r="26" spans="1:3" x14ac:dyDescent="0.3">
      <c r="A26" s="33" t="s">
        <v>1047</v>
      </c>
      <c r="B26" s="36"/>
      <c r="C26" s="35">
        <v>0</v>
      </c>
    </row>
    <row r="27" spans="1:3" x14ac:dyDescent="0.3">
      <c r="A27" s="33" t="s">
        <v>1048</v>
      </c>
      <c r="B27" s="36"/>
      <c r="C27" s="35">
        <v>0</v>
      </c>
    </row>
    <row r="28" spans="1:3" x14ac:dyDescent="0.3">
      <c r="A28" s="33" t="s">
        <v>1049</v>
      </c>
      <c r="B28" s="36"/>
      <c r="C28" s="35">
        <v>100</v>
      </c>
    </row>
    <row r="29" spans="1:3" x14ac:dyDescent="0.3">
      <c r="A29" s="3"/>
    </row>
    <row r="30" spans="1:3" x14ac:dyDescent="0.3">
      <c r="A30" s="30" t="s">
        <v>1050</v>
      </c>
    </row>
    <row r="31" spans="1:3" x14ac:dyDescent="0.3">
      <c r="A31" s="31" t="s">
        <v>14</v>
      </c>
      <c r="B31" s="31" t="s">
        <v>15</v>
      </c>
      <c r="C31" s="32" t="s">
        <v>3</v>
      </c>
    </row>
    <row r="32" spans="1:3" x14ac:dyDescent="0.3">
      <c r="A32" s="33" t="s">
        <v>1051</v>
      </c>
      <c r="B32" s="36"/>
      <c r="C32" s="35">
        <v>0</v>
      </c>
    </row>
    <row r="33" spans="1:6" x14ac:dyDescent="0.3">
      <c r="A33" s="33" t="s">
        <v>1052</v>
      </c>
      <c r="B33" s="36"/>
      <c r="C33" s="35">
        <v>207</v>
      </c>
    </row>
    <row r="34" spans="1:6" x14ac:dyDescent="0.3">
      <c r="A34" s="33" t="s">
        <v>1053</v>
      </c>
      <c r="B34" s="36"/>
      <c r="C34" s="35">
        <v>312</v>
      </c>
    </row>
    <row r="35" spans="1:6" x14ac:dyDescent="0.3">
      <c r="A35" s="33" t="s">
        <v>1054</v>
      </c>
      <c r="B35" s="36"/>
      <c r="C35" s="35">
        <v>456</v>
      </c>
    </row>
    <row r="36" spans="1:6" x14ac:dyDescent="0.3">
      <c r="A36" s="33" t="s">
        <v>1055</v>
      </c>
      <c r="B36" s="36"/>
      <c r="C36" s="35">
        <v>733</v>
      </c>
    </row>
    <row r="37" spans="1:6" x14ac:dyDescent="0.3">
      <c r="A37" s="33" t="s">
        <v>1056</v>
      </c>
      <c r="B37" s="36"/>
      <c r="C37" s="35">
        <v>0</v>
      </c>
    </row>
    <row r="38" spans="1:6" x14ac:dyDescent="0.3">
      <c r="A38" s="33" t="s">
        <v>1057</v>
      </c>
      <c r="B38" s="36"/>
      <c r="C38" s="35">
        <v>0</v>
      </c>
    </row>
    <row r="39" spans="1:6" x14ac:dyDescent="0.3">
      <c r="A39" s="33" t="s">
        <v>1058</v>
      </c>
      <c r="B39" s="36"/>
      <c r="C39" s="35">
        <v>0</v>
      </c>
    </row>
    <row r="40" spans="1:6" x14ac:dyDescent="0.3">
      <c r="A40" s="3"/>
    </row>
    <row r="41" spans="1:6" x14ac:dyDescent="0.3">
      <c r="A41" s="30" t="s">
        <v>1059</v>
      </c>
    </row>
    <row r="42" spans="1:6" x14ac:dyDescent="0.3">
      <c r="A42" s="31" t="s">
        <v>14</v>
      </c>
      <c r="B42" s="31" t="s">
        <v>15</v>
      </c>
      <c r="C42" s="32" t="s">
        <v>3</v>
      </c>
    </row>
    <row r="43" spans="1:6" x14ac:dyDescent="0.3">
      <c r="A43" s="33" t="s">
        <v>104</v>
      </c>
      <c r="B43" s="36"/>
      <c r="C43" s="35">
        <v>10</v>
      </c>
    </row>
    <row r="44" spans="1:6" x14ac:dyDescent="0.3">
      <c r="A44" s="33" t="s">
        <v>114</v>
      </c>
      <c r="B44" s="36"/>
      <c r="C44" s="35">
        <v>10</v>
      </c>
    </row>
    <row r="45" spans="1:6" x14ac:dyDescent="0.3">
      <c r="A45" s="33" t="s">
        <v>1060</v>
      </c>
      <c r="B45" s="36"/>
      <c r="C45" s="35">
        <v>0</v>
      </c>
    </row>
    <row r="46" spans="1:6" x14ac:dyDescent="0.3">
      <c r="A46" s="30" t="s">
        <v>1061</v>
      </c>
    </row>
    <row r="47" spans="1:6" ht="30.6" x14ac:dyDescent="0.3">
      <c r="A47" s="31" t="s">
        <v>14</v>
      </c>
      <c r="B47" s="31" t="s">
        <v>15</v>
      </c>
      <c r="C47" s="37" t="s">
        <v>104</v>
      </c>
      <c r="D47" s="37" t="s">
        <v>1062</v>
      </c>
      <c r="E47" s="37" t="s">
        <v>1037</v>
      </c>
      <c r="F47" s="37" t="s">
        <v>1036</v>
      </c>
    </row>
    <row r="48" spans="1:6" x14ac:dyDescent="0.3">
      <c r="A48" s="188" t="s">
        <v>959</v>
      </c>
      <c r="B48" s="39" t="s">
        <v>1063</v>
      </c>
      <c r="C48" s="40">
        <v>3</v>
      </c>
      <c r="D48" s="40">
        <v>0</v>
      </c>
      <c r="E48" s="40">
        <v>0</v>
      </c>
      <c r="F48" s="35">
        <v>0</v>
      </c>
    </row>
    <row r="49" spans="1:6" x14ac:dyDescent="0.3">
      <c r="A49" s="189"/>
      <c r="B49" s="39" t="s">
        <v>1064</v>
      </c>
      <c r="C49" s="40">
        <v>0</v>
      </c>
      <c r="D49" s="40">
        <v>0</v>
      </c>
      <c r="E49" s="40">
        <v>0</v>
      </c>
      <c r="F49" s="35">
        <v>0</v>
      </c>
    </row>
    <row r="50" spans="1:6" x14ac:dyDescent="0.3">
      <c r="A50" s="189"/>
      <c r="B50" s="39" t="s">
        <v>1065</v>
      </c>
      <c r="C50" s="40">
        <v>5</v>
      </c>
      <c r="D50" s="40">
        <v>1</v>
      </c>
      <c r="E50" s="40">
        <v>0</v>
      </c>
      <c r="F50" s="35">
        <v>0</v>
      </c>
    </row>
    <row r="51" spans="1:6" x14ac:dyDescent="0.3">
      <c r="A51" s="189"/>
      <c r="B51" s="39" t="s">
        <v>1066</v>
      </c>
      <c r="C51" s="40">
        <v>1</v>
      </c>
      <c r="D51" s="40">
        <v>0</v>
      </c>
      <c r="E51" s="40">
        <v>0</v>
      </c>
      <c r="F51" s="35">
        <v>0</v>
      </c>
    </row>
    <row r="52" spans="1:6" x14ac:dyDescent="0.3">
      <c r="A52" s="189"/>
      <c r="B52" s="39" t="s">
        <v>334</v>
      </c>
      <c r="C52" s="40">
        <v>151</v>
      </c>
      <c r="D52" s="40">
        <v>50</v>
      </c>
      <c r="E52" s="40">
        <v>33</v>
      </c>
      <c r="F52" s="35">
        <v>29</v>
      </c>
    </row>
    <row r="53" spans="1:6" x14ac:dyDescent="0.3">
      <c r="A53" s="189"/>
      <c r="B53" s="39" t="s">
        <v>1067</v>
      </c>
      <c r="C53" s="40">
        <v>1768</v>
      </c>
      <c r="D53" s="40">
        <v>210</v>
      </c>
      <c r="E53" s="40">
        <v>198</v>
      </c>
      <c r="F53" s="35">
        <v>152</v>
      </c>
    </row>
    <row r="54" spans="1:6" x14ac:dyDescent="0.3">
      <c r="A54" s="189"/>
      <c r="B54" s="39" t="s">
        <v>1068</v>
      </c>
      <c r="C54" s="40">
        <v>606</v>
      </c>
      <c r="D54" s="40">
        <v>102</v>
      </c>
      <c r="E54" s="40">
        <v>116</v>
      </c>
      <c r="F54" s="35">
        <v>101</v>
      </c>
    </row>
    <row r="55" spans="1:6" x14ac:dyDescent="0.3">
      <c r="A55" s="189"/>
      <c r="B55" s="39" t="s">
        <v>1069</v>
      </c>
      <c r="C55" s="40">
        <v>125</v>
      </c>
      <c r="D55" s="40">
        <v>6</v>
      </c>
      <c r="E55" s="40">
        <v>11</v>
      </c>
      <c r="F55" s="35">
        <v>10</v>
      </c>
    </row>
    <row r="56" spans="1:6" x14ac:dyDescent="0.3">
      <c r="A56" s="189"/>
      <c r="B56" s="39" t="s">
        <v>1070</v>
      </c>
      <c r="C56" s="40">
        <v>3</v>
      </c>
      <c r="D56" s="40">
        <v>0</v>
      </c>
      <c r="E56" s="40">
        <v>1</v>
      </c>
      <c r="F56" s="35">
        <v>1</v>
      </c>
    </row>
    <row r="57" spans="1:6" x14ac:dyDescent="0.3">
      <c r="A57" s="189"/>
      <c r="B57" s="39" t="s">
        <v>1071</v>
      </c>
      <c r="C57" s="40">
        <v>171</v>
      </c>
      <c r="D57" s="40">
        <v>48</v>
      </c>
      <c r="E57" s="40">
        <v>73</v>
      </c>
      <c r="F57" s="35">
        <v>47</v>
      </c>
    </row>
    <row r="58" spans="1:6" x14ac:dyDescent="0.3">
      <c r="A58" s="189"/>
      <c r="B58" s="39" t="s">
        <v>1072</v>
      </c>
      <c r="C58" s="40">
        <v>51</v>
      </c>
      <c r="D58" s="40">
        <v>5</v>
      </c>
      <c r="E58" s="40">
        <v>7</v>
      </c>
      <c r="F58" s="35">
        <v>7</v>
      </c>
    </row>
    <row r="59" spans="1:6" x14ac:dyDescent="0.3">
      <c r="A59" s="189"/>
      <c r="B59" s="39" t="s">
        <v>1073</v>
      </c>
      <c r="C59" s="40">
        <v>17</v>
      </c>
      <c r="D59" s="40">
        <v>5</v>
      </c>
      <c r="E59" s="40">
        <v>3</v>
      </c>
      <c r="F59" s="35">
        <v>3</v>
      </c>
    </row>
    <row r="60" spans="1:6" x14ac:dyDescent="0.3">
      <c r="A60" s="189"/>
      <c r="B60" s="39" t="s">
        <v>405</v>
      </c>
      <c r="C60" s="40">
        <v>1</v>
      </c>
      <c r="D60" s="40">
        <v>0</v>
      </c>
      <c r="E60" s="40">
        <v>0</v>
      </c>
      <c r="F60" s="35">
        <v>0</v>
      </c>
    </row>
    <row r="61" spans="1:6" x14ac:dyDescent="0.3">
      <c r="A61" s="189"/>
      <c r="B61" s="39" t="s">
        <v>1074</v>
      </c>
      <c r="C61" s="40">
        <v>33</v>
      </c>
      <c r="D61" s="40">
        <v>1</v>
      </c>
      <c r="E61" s="40">
        <v>0</v>
      </c>
      <c r="F61" s="35">
        <v>4</v>
      </c>
    </row>
    <row r="62" spans="1:6" x14ac:dyDescent="0.3">
      <c r="A62" s="189"/>
      <c r="B62" s="39" t="s">
        <v>1075</v>
      </c>
      <c r="C62" s="40">
        <v>40</v>
      </c>
      <c r="D62" s="40">
        <v>1</v>
      </c>
      <c r="E62" s="40">
        <v>2</v>
      </c>
      <c r="F62" s="35">
        <v>3</v>
      </c>
    </row>
    <row r="63" spans="1:6" x14ac:dyDescent="0.3">
      <c r="A63" s="189"/>
      <c r="B63" s="39" t="s">
        <v>1076</v>
      </c>
      <c r="C63" s="40">
        <v>2</v>
      </c>
      <c r="D63" s="40">
        <v>0</v>
      </c>
      <c r="E63" s="40">
        <v>1</v>
      </c>
      <c r="F63" s="35">
        <v>0</v>
      </c>
    </row>
    <row r="64" spans="1:6" x14ac:dyDescent="0.3">
      <c r="A64" s="189"/>
      <c r="B64" s="39" t="s">
        <v>1077</v>
      </c>
      <c r="C64" s="40">
        <v>442</v>
      </c>
      <c r="D64" s="40">
        <v>113</v>
      </c>
      <c r="E64" s="40">
        <v>186</v>
      </c>
      <c r="F64" s="35">
        <v>38</v>
      </c>
    </row>
    <row r="65" spans="1:6" x14ac:dyDescent="0.3">
      <c r="A65" s="189"/>
      <c r="B65" s="39" t="s">
        <v>1078</v>
      </c>
      <c r="C65" s="40">
        <v>57</v>
      </c>
      <c r="D65" s="40">
        <v>37</v>
      </c>
      <c r="E65" s="40">
        <v>1</v>
      </c>
      <c r="F65" s="35">
        <v>1</v>
      </c>
    </row>
    <row r="66" spans="1:6" x14ac:dyDescent="0.3">
      <c r="A66" s="190"/>
      <c r="B66" s="39" t="s">
        <v>1079</v>
      </c>
      <c r="C66" s="40">
        <v>8</v>
      </c>
      <c r="D66" s="40">
        <v>1</v>
      </c>
      <c r="E66" s="40">
        <v>1</v>
      </c>
      <c r="F66" s="35">
        <v>0</v>
      </c>
    </row>
    <row r="67" spans="1:6" x14ac:dyDescent="0.3">
      <c r="A67" s="183" t="s">
        <v>1080</v>
      </c>
      <c r="B67" s="184"/>
      <c r="C67" s="41">
        <v>3484</v>
      </c>
      <c r="D67" s="41">
        <v>580</v>
      </c>
      <c r="E67" s="41">
        <v>633</v>
      </c>
      <c r="F67" s="41">
        <v>396</v>
      </c>
    </row>
    <row r="68" spans="1:6" x14ac:dyDescent="0.3">
      <c r="A68" s="188" t="s">
        <v>974</v>
      </c>
      <c r="B68" s="39" t="s">
        <v>1081</v>
      </c>
      <c r="C68" s="40">
        <v>77</v>
      </c>
      <c r="D68" s="40">
        <v>36</v>
      </c>
      <c r="E68" s="40">
        <v>12</v>
      </c>
      <c r="F68" s="35">
        <v>3</v>
      </c>
    </row>
    <row r="69" spans="1:6" x14ac:dyDescent="0.3">
      <c r="A69" s="189"/>
      <c r="B69" s="39" t="s">
        <v>1082</v>
      </c>
      <c r="C69" s="40">
        <v>32</v>
      </c>
      <c r="D69" s="40">
        <v>2</v>
      </c>
      <c r="E69" s="40">
        <v>6</v>
      </c>
      <c r="F69" s="35">
        <v>0</v>
      </c>
    </row>
    <row r="70" spans="1:6" x14ac:dyDescent="0.3">
      <c r="A70" s="190"/>
      <c r="B70" s="39" t="s">
        <v>111</v>
      </c>
      <c r="C70" s="40">
        <v>227</v>
      </c>
      <c r="D70" s="40">
        <v>63</v>
      </c>
      <c r="E70" s="40">
        <v>43</v>
      </c>
      <c r="F70" s="35">
        <v>10</v>
      </c>
    </row>
    <row r="71" spans="1:6" x14ac:dyDescent="0.3">
      <c r="A71" s="183" t="s">
        <v>1083</v>
      </c>
      <c r="B71" s="184"/>
      <c r="C71" s="41">
        <v>336</v>
      </c>
      <c r="D71" s="41">
        <v>101</v>
      </c>
      <c r="E71" s="41">
        <v>61</v>
      </c>
      <c r="F71" s="41">
        <v>13</v>
      </c>
    </row>
    <row r="72" spans="1:6" x14ac:dyDescent="0.3">
      <c r="A72" s="6"/>
    </row>
  </sheetData>
  <sheetProtection algorithmName="SHA-512" hashValue="6eHEshr+fYNnBNf6soXdyO0U1r5mzuf4bXrJUwkR52ezCJ/W1EhD8gCpX9SMwexKmaythJkClU/UXjTXuNDm3Q==" saltValue="ONUCQF38Y6QCZHIsKxCK2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F87"/>
  <sheetViews>
    <sheetView showGridLines="0" workbookViewId="0"/>
  </sheetViews>
  <sheetFormatPr baseColWidth="10" defaultColWidth="9.109375" defaultRowHeight="14.4" x14ac:dyDescent="0.3"/>
  <cols>
    <col min="1" max="1" width="52.44140625" bestFit="1" customWidth="1"/>
    <col min="2" max="2" width="36.109375" bestFit="1" customWidth="1"/>
    <col min="3" max="3" width="6.6640625" bestFit="1" customWidth="1"/>
    <col min="4" max="4" width="7.88671875" bestFit="1" customWidth="1"/>
    <col min="5" max="5" width="10.5546875" bestFit="1" customWidth="1"/>
    <col min="6" max="6" width="13.109375" bestFit="1" customWidth="1"/>
    <col min="7" max="8" width="6.6640625" customWidth="1"/>
  </cols>
  <sheetData>
    <row r="2" spans="1:3" x14ac:dyDescent="0.3">
      <c r="A2" s="7" t="s">
        <v>1084</v>
      </c>
    </row>
    <row r="3" spans="1:3" x14ac:dyDescent="0.3">
      <c r="A3" s="8" t="s">
        <v>1085</v>
      </c>
    </row>
    <row r="4" spans="1:3" x14ac:dyDescent="0.3">
      <c r="A4" s="9" t="s">
        <v>14</v>
      </c>
      <c r="B4" s="42" t="s">
        <v>15</v>
      </c>
      <c r="C4" s="11" t="s">
        <v>3</v>
      </c>
    </row>
    <row r="5" spans="1:3" x14ac:dyDescent="0.3">
      <c r="A5" s="176" t="s">
        <v>1086</v>
      </c>
      <c r="B5" s="13" t="s">
        <v>1087</v>
      </c>
      <c r="C5" s="21">
        <v>7630</v>
      </c>
    </row>
    <row r="6" spans="1:3" x14ac:dyDescent="0.3">
      <c r="A6" s="177"/>
      <c r="B6" s="13" t="s">
        <v>1029</v>
      </c>
      <c r="C6" s="21">
        <v>531</v>
      </c>
    </row>
    <row r="7" spans="1:3" x14ac:dyDescent="0.3">
      <c r="A7" s="177"/>
      <c r="B7" s="13" t="s">
        <v>1088</v>
      </c>
      <c r="C7" s="21">
        <v>9871</v>
      </c>
    </row>
    <row r="8" spans="1:3" x14ac:dyDescent="0.3">
      <c r="A8" s="177"/>
      <c r="B8" s="13" t="s">
        <v>1089</v>
      </c>
      <c r="C8" s="21">
        <v>2196</v>
      </c>
    </row>
    <row r="9" spans="1:3" x14ac:dyDescent="0.3">
      <c r="A9" s="177"/>
      <c r="B9" s="13" t="s">
        <v>1031</v>
      </c>
      <c r="C9" s="21">
        <v>167</v>
      </c>
    </row>
    <row r="10" spans="1:3" x14ac:dyDescent="0.3">
      <c r="A10" s="177"/>
      <c r="B10" s="13" t="s">
        <v>1032</v>
      </c>
      <c r="C10" s="21">
        <v>0</v>
      </c>
    </row>
    <row r="11" spans="1:3" x14ac:dyDescent="0.3">
      <c r="A11" s="177"/>
      <c r="B11" s="13" t="s">
        <v>1090</v>
      </c>
      <c r="C11" s="21">
        <v>19</v>
      </c>
    </row>
    <row r="12" spans="1:3" x14ac:dyDescent="0.3">
      <c r="A12" s="178"/>
      <c r="B12" s="13" t="s">
        <v>1091</v>
      </c>
      <c r="C12" s="21">
        <v>7</v>
      </c>
    </row>
    <row r="13" spans="1:3" x14ac:dyDescent="0.3">
      <c r="A13" s="3"/>
    </row>
    <row r="14" spans="1:3" x14ac:dyDescent="0.3">
      <c r="A14" s="8" t="s">
        <v>1092</v>
      </c>
    </row>
    <row r="15" spans="1:3" x14ac:dyDescent="0.3">
      <c r="A15" s="9" t="s">
        <v>14</v>
      </c>
      <c r="B15" s="42" t="s">
        <v>15</v>
      </c>
      <c r="C15" s="11" t="s">
        <v>3</v>
      </c>
    </row>
    <row r="16" spans="1:3" x14ac:dyDescent="0.3">
      <c r="A16" s="20" t="s">
        <v>1093</v>
      </c>
      <c r="B16" s="16"/>
      <c r="C16" s="21">
        <v>7514</v>
      </c>
    </row>
    <row r="17" spans="1:3" x14ac:dyDescent="0.3">
      <c r="A17" s="20" t="s">
        <v>1094</v>
      </c>
      <c r="B17" s="16"/>
      <c r="C17" s="21">
        <v>6432</v>
      </c>
    </row>
    <row r="18" spans="1:3" x14ac:dyDescent="0.3">
      <c r="A18" s="20" t="s">
        <v>1095</v>
      </c>
      <c r="B18" s="16"/>
      <c r="C18" s="21">
        <v>5391</v>
      </c>
    </row>
    <row r="19" spans="1:3" x14ac:dyDescent="0.3">
      <c r="A19" s="20" t="s">
        <v>1096</v>
      </c>
      <c r="B19" s="16"/>
      <c r="C19" s="21">
        <v>1547</v>
      </c>
    </row>
    <row r="20" spans="1:3" x14ac:dyDescent="0.3">
      <c r="A20" s="3"/>
    </row>
    <row r="21" spans="1:3" x14ac:dyDescent="0.3">
      <c r="A21" s="8" t="s">
        <v>1097</v>
      </c>
    </row>
    <row r="22" spans="1:3" x14ac:dyDescent="0.3">
      <c r="A22" s="9" t="s">
        <v>14</v>
      </c>
      <c r="B22" s="42" t="s">
        <v>15</v>
      </c>
      <c r="C22" s="11" t="s">
        <v>3</v>
      </c>
    </row>
    <row r="23" spans="1:3" x14ac:dyDescent="0.3">
      <c r="A23" s="20" t="s">
        <v>1098</v>
      </c>
      <c r="B23" s="16"/>
      <c r="C23" s="21">
        <v>0</v>
      </c>
    </row>
    <row r="24" spans="1:3" x14ac:dyDescent="0.3">
      <c r="A24" s="20" t="s">
        <v>1099</v>
      </c>
      <c r="B24" s="16"/>
      <c r="C24" s="21">
        <v>0</v>
      </c>
    </row>
    <row r="25" spans="1:3" x14ac:dyDescent="0.3">
      <c r="A25" s="20" t="s">
        <v>1100</v>
      </c>
      <c r="B25" s="16"/>
      <c r="C25" s="21">
        <v>0</v>
      </c>
    </row>
    <row r="26" spans="1:3" x14ac:dyDescent="0.3">
      <c r="A26" s="20" t="s">
        <v>1101</v>
      </c>
      <c r="B26" s="16"/>
      <c r="C26" s="21">
        <v>0</v>
      </c>
    </row>
    <row r="27" spans="1:3" x14ac:dyDescent="0.3">
      <c r="A27" s="20" t="s">
        <v>1102</v>
      </c>
      <c r="B27" s="16"/>
      <c r="C27" s="21">
        <v>0</v>
      </c>
    </row>
    <row r="28" spans="1:3" x14ac:dyDescent="0.3">
      <c r="A28" s="20" t="s">
        <v>1103</v>
      </c>
      <c r="B28" s="16"/>
      <c r="C28" s="21">
        <v>0</v>
      </c>
    </row>
    <row r="29" spans="1:3" x14ac:dyDescent="0.3">
      <c r="A29" s="3"/>
    </row>
    <row r="30" spans="1:3" x14ac:dyDescent="0.3">
      <c r="A30" s="8" t="s">
        <v>1104</v>
      </c>
    </row>
    <row r="31" spans="1:3" x14ac:dyDescent="0.3">
      <c r="A31" s="9" t="s">
        <v>14</v>
      </c>
      <c r="B31" s="42" t="s">
        <v>15</v>
      </c>
      <c r="C31" s="11" t="s">
        <v>3</v>
      </c>
    </row>
    <row r="32" spans="1:3" x14ac:dyDescent="0.3">
      <c r="A32" s="20" t="s">
        <v>1105</v>
      </c>
      <c r="B32" s="16"/>
      <c r="C32" s="21">
        <v>0</v>
      </c>
    </row>
    <row r="33" spans="1:3" x14ac:dyDescent="0.3">
      <c r="A33" s="20" t="s">
        <v>1106</v>
      </c>
      <c r="B33" s="16"/>
      <c r="C33" s="21">
        <v>0</v>
      </c>
    </row>
    <row r="34" spans="1:3" x14ac:dyDescent="0.3">
      <c r="A34" s="3"/>
    </row>
    <row r="35" spans="1:3" x14ac:dyDescent="0.3">
      <c r="A35" s="8" t="s">
        <v>1050</v>
      </c>
    </row>
    <row r="36" spans="1:3" x14ac:dyDescent="0.3">
      <c r="A36" s="9" t="s">
        <v>14</v>
      </c>
      <c r="B36" s="42" t="s">
        <v>15</v>
      </c>
      <c r="C36" s="11" t="s">
        <v>3</v>
      </c>
    </row>
    <row r="37" spans="1:3" x14ac:dyDescent="0.3">
      <c r="A37" s="20" t="s">
        <v>1107</v>
      </c>
      <c r="B37" s="16"/>
      <c r="C37" s="21">
        <v>64</v>
      </c>
    </row>
    <row r="38" spans="1:3" x14ac:dyDescent="0.3">
      <c r="A38" s="20" t="s">
        <v>1108</v>
      </c>
      <c r="B38" s="16"/>
      <c r="C38" s="21">
        <v>228</v>
      </c>
    </row>
    <row r="39" spans="1:3" x14ac:dyDescent="0.3">
      <c r="A39" s="20" t="s">
        <v>1109</v>
      </c>
      <c r="B39" s="16"/>
      <c r="C39" s="21">
        <v>809</v>
      </c>
    </row>
    <row r="40" spans="1:3" x14ac:dyDescent="0.3">
      <c r="A40" s="20" t="s">
        <v>1110</v>
      </c>
      <c r="B40" s="16"/>
      <c r="C40" s="21">
        <v>1908</v>
      </c>
    </row>
    <row r="41" spans="1:3" x14ac:dyDescent="0.3">
      <c r="A41" s="20" t="s">
        <v>1111</v>
      </c>
      <c r="B41" s="16"/>
      <c r="C41" s="21">
        <v>0</v>
      </c>
    </row>
    <row r="42" spans="1:3" x14ac:dyDescent="0.3">
      <c r="A42" s="20" t="s">
        <v>1112</v>
      </c>
      <c r="B42" s="16"/>
      <c r="C42" s="21">
        <v>0</v>
      </c>
    </row>
    <row r="43" spans="1:3" x14ac:dyDescent="0.3">
      <c r="A43" s="3"/>
    </row>
    <row r="44" spans="1:3" x14ac:dyDescent="0.3">
      <c r="A44" s="8" t="s">
        <v>1113</v>
      </c>
    </row>
    <row r="45" spans="1:3" x14ac:dyDescent="0.3">
      <c r="A45" s="9" t="s">
        <v>14</v>
      </c>
      <c r="B45" s="42" t="s">
        <v>15</v>
      </c>
      <c r="C45" s="11" t="s">
        <v>3</v>
      </c>
    </row>
    <row r="46" spans="1:3" x14ac:dyDescent="0.3">
      <c r="A46" s="20" t="s">
        <v>1114</v>
      </c>
      <c r="B46" s="16"/>
      <c r="C46" s="21">
        <v>1</v>
      </c>
    </row>
    <row r="47" spans="1:3" x14ac:dyDescent="0.3">
      <c r="A47" s="20" t="s">
        <v>1115</v>
      </c>
      <c r="B47" s="16"/>
      <c r="C47" s="21">
        <v>3</v>
      </c>
    </row>
    <row r="48" spans="1:3" x14ac:dyDescent="0.3">
      <c r="A48" s="3"/>
    </row>
    <row r="49" spans="1:6" x14ac:dyDescent="0.3">
      <c r="A49" s="8" t="s">
        <v>1116</v>
      </c>
    </row>
    <row r="50" spans="1:6" x14ac:dyDescent="0.3">
      <c r="A50" s="9" t="s">
        <v>14</v>
      </c>
      <c r="B50" s="42" t="s">
        <v>15</v>
      </c>
      <c r="C50" s="11" t="s">
        <v>3</v>
      </c>
    </row>
    <row r="51" spans="1:6" x14ac:dyDescent="0.3">
      <c r="A51" s="176" t="s">
        <v>1117</v>
      </c>
      <c r="B51" s="13" t="s">
        <v>1118</v>
      </c>
      <c r="C51" s="21">
        <v>0</v>
      </c>
    </row>
    <row r="52" spans="1:6" x14ac:dyDescent="0.3">
      <c r="A52" s="177"/>
      <c r="B52" s="13" t="s">
        <v>1119</v>
      </c>
      <c r="C52" s="21">
        <v>0</v>
      </c>
    </row>
    <row r="53" spans="1:6" x14ac:dyDescent="0.3">
      <c r="A53" s="177"/>
      <c r="B53" s="13" t="s">
        <v>1120</v>
      </c>
      <c r="C53" s="21">
        <v>0</v>
      </c>
    </row>
    <row r="54" spans="1:6" x14ac:dyDescent="0.3">
      <c r="A54" s="178"/>
      <c r="B54" s="13" t="s">
        <v>1121</v>
      </c>
      <c r="C54" s="21">
        <v>0</v>
      </c>
    </row>
    <row r="55" spans="1:6" x14ac:dyDescent="0.3">
      <c r="A55" s="3"/>
    </row>
    <row r="56" spans="1:6" x14ac:dyDescent="0.3">
      <c r="A56" s="8" t="s">
        <v>1059</v>
      </c>
    </row>
    <row r="57" spans="1:6" x14ac:dyDescent="0.3">
      <c r="A57" s="9" t="s">
        <v>14</v>
      </c>
      <c r="B57" s="42" t="s">
        <v>15</v>
      </c>
      <c r="C57" s="11" t="s">
        <v>3</v>
      </c>
    </row>
    <row r="58" spans="1:6" x14ac:dyDescent="0.3">
      <c r="A58" s="20" t="s">
        <v>104</v>
      </c>
      <c r="B58" s="16"/>
      <c r="C58" s="21">
        <v>27</v>
      </c>
    </row>
    <row r="59" spans="1:6" x14ac:dyDescent="0.3">
      <c r="A59" s="20" t="s">
        <v>114</v>
      </c>
      <c r="B59" s="16"/>
      <c r="C59" s="21">
        <v>23</v>
      </c>
    </row>
    <row r="60" spans="1:6" x14ac:dyDescent="0.3">
      <c r="A60" s="20" t="s">
        <v>1060</v>
      </c>
      <c r="B60" s="16"/>
      <c r="C60" s="21">
        <v>1</v>
      </c>
    </row>
    <row r="61" spans="1:6" x14ac:dyDescent="0.3">
      <c r="A61" s="8" t="s">
        <v>1061</v>
      </c>
    </row>
    <row r="62" spans="1:6" ht="30.6" x14ac:dyDescent="0.3">
      <c r="A62" s="9" t="s">
        <v>14</v>
      </c>
      <c r="B62" s="42" t="s">
        <v>15</v>
      </c>
      <c r="C62" s="22" t="s">
        <v>104</v>
      </c>
      <c r="D62" s="22" t="s">
        <v>1062</v>
      </c>
      <c r="E62" s="22" t="s">
        <v>1037</v>
      </c>
      <c r="F62" s="22" t="s">
        <v>1036</v>
      </c>
    </row>
    <row r="63" spans="1:6" x14ac:dyDescent="0.3">
      <c r="A63" s="176" t="s">
        <v>959</v>
      </c>
      <c r="B63" s="13" t="s">
        <v>1063</v>
      </c>
      <c r="C63" s="14">
        <v>1</v>
      </c>
      <c r="D63" s="14">
        <v>0</v>
      </c>
      <c r="E63" s="14">
        <v>6</v>
      </c>
      <c r="F63" s="21">
        <v>0</v>
      </c>
    </row>
    <row r="64" spans="1:6" x14ac:dyDescent="0.3">
      <c r="A64" s="177"/>
      <c r="B64" s="13" t="s">
        <v>1064</v>
      </c>
      <c r="C64" s="14">
        <v>0</v>
      </c>
      <c r="D64" s="14">
        <v>2</v>
      </c>
      <c r="E64" s="14">
        <v>2</v>
      </c>
      <c r="F64" s="21">
        <v>0</v>
      </c>
    </row>
    <row r="65" spans="1:6" x14ac:dyDescent="0.3">
      <c r="A65" s="177"/>
      <c r="B65" s="13" t="s">
        <v>1065</v>
      </c>
      <c r="C65" s="14">
        <v>7</v>
      </c>
      <c r="D65" s="14">
        <v>0</v>
      </c>
      <c r="E65" s="14">
        <v>0</v>
      </c>
      <c r="F65" s="21">
        <v>0</v>
      </c>
    </row>
    <row r="66" spans="1:6" x14ac:dyDescent="0.3">
      <c r="A66" s="177"/>
      <c r="B66" s="13" t="s">
        <v>1066</v>
      </c>
      <c r="C66" s="14">
        <v>10</v>
      </c>
      <c r="D66" s="14">
        <v>9</v>
      </c>
      <c r="E66" s="14">
        <v>2</v>
      </c>
      <c r="F66" s="21">
        <v>2</v>
      </c>
    </row>
    <row r="67" spans="1:6" x14ac:dyDescent="0.3">
      <c r="A67" s="177"/>
      <c r="B67" s="13" t="s">
        <v>334</v>
      </c>
      <c r="C67" s="14">
        <v>2031</v>
      </c>
      <c r="D67" s="14">
        <v>360</v>
      </c>
      <c r="E67" s="14">
        <v>289</v>
      </c>
      <c r="F67" s="21">
        <v>98</v>
      </c>
    </row>
    <row r="68" spans="1:6" x14ac:dyDescent="0.3">
      <c r="A68" s="177"/>
      <c r="B68" s="13" t="s">
        <v>1122</v>
      </c>
      <c r="C68" s="14">
        <v>12914</v>
      </c>
      <c r="D68" s="14">
        <v>3399</v>
      </c>
      <c r="E68" s="14">
        <v>2736</v>
      </c>
      <c r="F68" s="21">
        <v>1825</v>
      </c>
    </row>
    <row r="69" spans="1:6" x14ac:dyDescent="0.3">
      <c r="A69" s="177"/>
      <c r="B69" s="13" t="s">
        <v>1123</v>
      </c>
      <c r="C69" s="14">
        <v>849</v>
      </c>
      <c r="D69" s="14">
        <v>518</v>
      </c>
      <c r="E69" s="14">
        <v>435</v>
      </c>
      <c r="F69" s="21">
        <v>457</v>
      </c>
    </row>
    <row r="70" spans="1:6" x14ac:dyDescent="0.3">
      <c r="A70" s="177"/>
      <c r="B70" s="13" t="s">
        <v>1069</v>
      </c>
      <c r="C70" s="14">
        <v>639</v>
      </c>
      <c r="D70" s="14">
        <v>462</v>
      </c>
      <c r="E70" s="14">
        <v>170</v>
      </c>
      <c r="F70" s="21">
        <v>136</v>
      </c>
    </row>
    <row r="71" spans="1:6" x14ac:dyDescent="0.3">
      <c r="A71" s="177"/>
      <c r="B71" s="13" t="s">
        <v>1124</v>
      </c>
      <c r="C71" s="14">
        <v>24</v>
      </c>
      <c r="D71" s="14">
        <v>5</v>
      </c>
      <c r="E71" s="14">
        <v>6</v>
      </c>
      <c r="F71" s="21">
        <v>0</v>
      </c>
    </row>
    <row r="72" spans="1:6" x14ac:dyDescent="0.3">
      <c r="A72" s="177"/>
      <c r="B72" s="13" t="s">
        <v>1125</v>
      </c>
      <c r="C72" s="14">
        <v>2464</v>
      </c>
      <c r="D72" s="14">
        <v>1031</v>
      </c>
      <c r="E72" s="14">
        <v>1932</v>
      </c>
      <c r="F72" s="21">
        <v>730</v>
      </c>
    </row>
    <row r="73" spans="1:6" x14ac:dyDescent="0.3">
      <c r="A73" s="177"/>
      <c r="B73" s="13" t="s">
        <v>1126</v>
      </c>
      <c r="C73" s="14">
        <v>726</v>
      </c>
      <c r="D73" s="14">
        <v>201</v>
      </c>
      <c r="E73" s="14">
        <v>215</v>
      </c>
      <c r="F73" s="21">
        <v>93</v>
      </c>
    </row>
    <row r="74" spans="1:6" x14ac:dyDescent="0.3">
      <c r="A74" s="177"/>
      <c r="B74" s="13" t="s">
        <v>1073</v>
      </c>
      <c r="C74" s="14">
        <v>68</v>
      </c>
      <c r="D74" s="14">
        <v>6</v>
      </c>
      <c r="E74" s="14">
        <v>21</v>
      </c>
      <c r="F74" s="21">
        <v>8</v>
      </c>
    </row>
    <row r="75" spans="1:6" x14ac:dyDescent="0.3">
      <c r="A75" s="177"/>
      <c r="B75" s="13" t="s">
        <v>405</v>
      </c>
      <c r="C75" s="14">
        <v>4</v>
      </c>
      <c r="D75" s="14">
        <v>1</v>
      </c>
      <c r="E75" s="14">
        <v>10</v>
      </c>
      <c r="F75" s="21">
        <v>0</v>
      </c>
    </row>
    <row r="76" spans="1:6" x14ac:dyDescent="0.3">
      <c r="A76" s="177"/>
      <c r="B76" s="13" t="s">
        <v>1074</v>
      </c>
      <c r="C76" s="14">
        <v>229</v>
      </c>
      <c r="D76" s="14">
        <v>5</v>
      </c>
      <c r="E76" s="14">
        <v>19</v>
      </c>
      <c r="F76" s="21">
        <v>15</v>
      </c>
    </row>
    <row r="77" spans="1:6" x14ac:dyDescent="0.3">
      <c r="A77" s="177"/>
      <c r="B77" s="13" t="s">
        <v>1075</v>
      </c>
      <c r="C77" s="14">
        <v>462</v>
      </c>
      <c r="D77" s="14">
        <v>24</v>
      </c>
      <c r="E77" s="14">
        <v>38</v>
      </c>
      <c r="F77" s="21">
        <v>16</v>
      </c>
    </row>
    <row r="78" spans="1:6" x14ac:dyDescent="0.3">
      <c r="A78" s="177"/>
      <c r="B78" s="13" t="s">
        <v>1076</v>
      </c>
      <c r="C78" s="14">
        <v>60</v>
      </c>
      <c r="D78" s="14">
        <v>19</v>
      </c>
      <c r="E78" s="14">
        <v>4</v>
      </c>
      <c r="F78" s="21">
        <v>1</v>
      </c>
    </row>
    <row r="79" spans="1:6" x14ac:dyDescent="0.3">
      <c r="A79" s="177"/>
      <c r="B79" s="13" t="s">
        <v>1077</v>
      </c>
      <c r="C79" s="14">
        <v>2950</v>
      </c>
      <c r="D79" s="14">
        <v>1563</v>
      </c>
      <c r="E79" s="14">
        <v>1484</v>
      </c>
      <c r="F79" s="21">
        <v>895</v>
      </c>
    </row>
    <row r="80" spans="1:6" x14ac:dyDescent="0.3">
      <c r="A80" s="177"/>
      <c r="B80" s="13" t="s">
        <v>1078</v>
      </c>
      <c r="C80" s="14">
        <v>77</v>
      </c>
      <c r="D80" s="14">
        <v>10</v>
      </c>
      <c r="E80" s="14">
        <v>9</v>
      </c>
      <c r="F80" s="21">
        <v>5</v>
      </c>
    </row>
    <row r="81" spans="1:6" x14ac:dyDescent="0.3">
      <c r="A81" s="178"/>
      <c r="B81" s="13" t="s">
        <v>1079</v>
      </c>
      <c r="C81" s="14">
        <v>178</v>
      </c>
      <c r="D81" s="14">
        <v>28</v>
      </c>
      <c r="E81" s="14">
        <v>58</v>
      </c>
      <c r="F81" s="21">
        <v>34</v>
      </c>
    </row>
    <row r="82" spans="1:6" x14ac:dyDescent="0.3">
      <c r="A82" s="191" t="s">
        <v>1080</v>
      </c>
      <c r="B82" s="192"/>
      <c r="C82" s="28">
        <v>23693</v>
      </c>
      <c r="D82" s="28">
        <v>7643</v>
      </c>
      <c r="E82" s="28">
        <v>7436</v>
      </c>
      <c r="F82" s="28">
        <v>4315</v>
      </c>
    </row>
    <row r="83" spans="1:6" x14ac:dyDescent="0.3">
      <c r="A83" s="176" t="s">
        <v>1127</v>
      </c>
      <c r="B83" s="13" t="s">
        <v>1081</v>
      </c>
      <c r="C83" s="14">
        <v>421</v>
      </c>
      <c r="D83" s="14">
        <v>229</v>
      </c>
      <c r="E83" s="14">
        <v>115</v>
      </c>
      <c r="F83" s="21">
        <v>100</v>
      </c>
    </row>
    <row r="84" spans="1:6" x14ac:dyDescent="0.3">
      <c r="A84" s="177"/>
      <c r="B84" s="13" t="s">
        <v>1082</v>
      </c>
      <c r="C84" s="14">
        <v>322</v>
      </c>
      <c r="D84" s="14">
        <v>72</v>
      </c>
      <c r="E84" s="14">
        <v>71</v>
      </c>
      <c r="F84" s="21">
        <v>82</v>
      </c>
    </row>
    <row r="85" spans="1:6" x14ac:dyDescent="0.3">
      <c r="A85" s="178"/>
      <c r="B85" s="13" t="s">
        <v>111</v>
      </c>
      <c r="C85" s="14">
        <v>98</v>
      </c>
      <c r="D85" s="14">
        <v>48</v>
      </c>
      <c r="E85" s="14">
        <v>20</v>
      </c>
      <c r="F85" s="21">
        <v>48</v>
      </c>
    </row>
    <row r="86" spans="1:6" x14ac:dyDescent="0.3">
      <c r="A86" s="191" t="s">
        <v>1128</v>
      </c>
      <c r="B86" s="192"/>
      <c r="C86" s="28">
        <v>841</v>
      </c>
      <c r="D86" s="28">
        <v>349</v>
      </c>
      <c r="E86" s="28">
        <v>206</v>
      </c>
      <c r="F86" s="28">
        <v>230</v>
      </c>
    </row>
    <row r="87" spans="1:6" x14ac:dyDescent="0.3">
      <c r="A87" s="6"/>
    </row>
  </sheetData>
  <sheetProtection algorithmName="SHA-512" hashValue="Qso2hHox3LSPHfGmDRUnZOYoN77UqglPQGOdY1LPoIdHmz9bO/WYjAvmo8NySYN5HcVPCZd3Od9C3/3fq5/O5g==" saltValue="qhSDRjxMso/PKpMXMyJS1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C37"/>
  <sheetViews>
    <sheetView showGridLines="0" workbookViewId="0"/>
  </sheetViews>
  <sheetFormatPr baseColWidth="10" defaultColWidth="9.109375" defaultRowHeight="14.4" x14ac:dyDescent="0.3"/>
  <cols>
    <col min="1" max="1" width="46.6640625" bestFit="1" customWidth="1"/>
    <col min="2" max="2" width="13.6640625" bestFit="1" customWidth="1"/>
    <col min="3" max="3" width="4.44140625" bestFit="1" customWidth="1"/>
    <col min="4" max="5" width="19.109375" customWidth="1"/>
  </cols>
  <sheetData>
    <row r="2" spans="1:3" x14ac:dyDescent="0.3">
      <c r="A2" s="7" t="s">
        <v>1129</v>
      </c>
    </row>
    <row r="3" spans="1:3" x14ac:dyDescent="0.3">
      <c r="A3" s="8" t="s">
        <v>1130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1131</v>
      </c>
      <c r="B5" s="16"/>
      <c r="C5" s="21">
        <v>19</v>
      </c>
    </row>
    <row r="6" spans="1:3" x14ac:dyDescent="0.3">
      <c r="A6" s="12" t="s">
        <v>1132</v>
      </c>
      <c r="B6" s="16"/>
      <c r="C6" s="21">
        <v>83</v>
      </c>
    </row>
    <row r="7" spans="1:3" x14ac:dyDescent="0.3">
      <c r="A7" s="12" t="s">
        <v>1133</v>
      </c>
      <c r="B7" s="16"/>
      <c r="C7" s="43"/>
    </row>
    <row r="8" spans="1:3" x14ac:dyDescent="0.3">
      <c r="A8" s="12" t="s">
        <v>1134</v>
      </c>
      <c r="B8" s="16"/>
      <c r="C8" s="43"/>
    </row>
    <row r="9" spans="1:3" x14ac:dyDescent="0.3">
      <c r="A9" s="12" t="s">
        <v>1135</v>
      </c>
      <c r="B9" s="16"/>
      <c r="C9" s="21">
        <v>64</v>
      </c>
    </row>
    <row r="10" spans="1:3" x14ac:dyDescent="0.3">
      <c r="A10" s="3"/>
    </row>
    <row r="11" spans="1:3" x14ac:dyDescent="0.3">
      <c r="A11" s="8" t="s">
        <v>1136</v>
      </c>
    </row>
    <row r="12" spans="1:3" x14ac:dyDescent="0.3">
      <c r="A12" s="9" t="s">
        <v>14</v>
      </c>
      <c r="B12" s="9" t="s">
        <v>15</v>
      </c>
      <c r="C12" s="11" t="s">
        <v>3</v>
      </c>
    </row>
    <row r="13" spans="1:3" x14ac:dyDescent="0.3">
      <c r="A13" s="12" t="s">
        <v>1131</v>
      </c>
      <c r="B13" s="16"/>
      <c r="C13" s="21">
        <v>55</v>
      </c>
    </row>
    <row r="14" spans="1:3" x14ac:dyDescent="0.3">
      <c r="A14" s="12" t="s">
        <v>1132</v>
      </c>
      <c r="B14" s="16"/>
      <c r="C14" s="21">
        <v>144</v>
      </c>
    </row>
    <row r="15" spans="1:3" x14ac:dyDescent="0.3">
      <c r="A15" s="12" t="s">
        <v>1137</v>
      </c>
      <c r="B15" s="16"/>
      <c r="C15" s="43"/>
    </row>
    <row r="16" spans="1:3" x14ac:dyDescent="0.3">
      <c r="A16" s="12" t="s">
        <v>1134</v>
      </c>
      <c r="B16" s="16"/>
      <c r="C16" s="43"/>
    </row>
    <row r="17" spans="1:3" x14ac:dyDescent="0.3">
      <c r="A17" s="12" t="s">
        <v>1135</v>
      </c>
      <c r="B17" s="16"/>
      <c r="C17" s="43"/>
    </row>
    <row r="18" spans="1:3" x14ac:dyDescent="0.3">
      <c r="A18" s="3"/>
    </row>
    <row r="19" spans="1:3" x14ac:dyDescent="0.3">
      <c r="A19" s="8" t="s">
        <v>1059</v>
      </c>
    </row>
    <row r="20" spans="1:3" x14ac:dyDescent="0.3">
      <c r="A20" s="9" t="s">
        <v>14</v>
      </c>
      <c r="B20" s="9" t="s">
        <v>15</v>
      </c>
      <c r="C20" s="11" t="s">
        <v>3</v>
      </c>
    </row>
    <row r="21" spans="1:3" x14ac:dyDescent="0.3">
      <c r="A21" s="12" t="s">
        <v>1138</v>
      </c>
      <c r="B21" s="16"/>
      <c r="C21" s="21">
        <v>1</v>
      </c>
    </row>
    <row r="22" spans="1:3" x14ac:dyDescent="0.3">
      <c r="A22" s="12" t="s">
        <v>1139</v>
      </c>
      <c r="B22" s="16"/>
      <c r="C22" s="21">
        <v>1</v>
      </c>
    </row>
    <row r="23" spans="1:3" x14ac:dyDescent="0.3">
      <c r="A23" s="12" t="s">
        <v>1140</v>
      </c>
      <c r="B23" s="16"/>
      <c r="C23" s="43"/>
    </row>
    <row r="24" spans="1:3" x14ac:dyDescent="0.3">
      <c r="A24" s="12" t="s">
        <v>1141</v>
      </c>
      <c r="B24" s="16"/>
      <c r="C24" s="43"/>
    </row>
    <row r="25" spans="1:3" x14ac:dyDescent="0.3">
      <c r="A25" s="3"/>
    </row>
    <row r="26" spans="1:3" x14ac:dyDescent="0.3">
      <c r="A26" s="8" t="s">
        <v>1142</v>
      </c>
    </row>
    <row r="27" spans="1:3" x14ac:dyDescent="0.3">
      <c r="A27" s="9" t="s">
        <v>14</v>
      </c>
      <c r="B27" s="9" t="s">
        <v>15</v>
      </c>
      <c r="C27" s="11" t="s">
        <v>3</v>
      </c>
    </row>
    <row r="28" spans="1:3" x14ac:dyDescent="0.3">
      <c r="A28" s="12" t="s">
        <v>1143</v>
      </c>
      <c r="B28" s="16"/>
      <c r="C28" s="21">
        <v>32</v>
      </c>
    </row>
    <row r="29" spans="1:3" x14ac:dyDescent="0.3">
      <c r="A29" s="12" t="s">
        <v>1144</v>
      </c>
      <c r="B29" s="16"/>
      <c r="C29" s="21">
        <v>65</v>
      </c>
    </row>
    <row r="30" spans="1:3" x14ac:dyDescent="0.3">
      <c r="A30" s="12" t="s">
        <v>1145</v>
      </c>
      <c r="B30" s="16"/>
      <c r="C30" s="43"/>
    </row>
    <row r="31" spans="1:3" x14ac:dyDescent="0.3">
      <c r="A31" s="3"/>
    </row>
    <row r="32" spans="1:3" x14ac:dyDescent="0.3">
      <c r="A32" s="8" t="s">
        <v>1146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1147</v>
      </c>
      <c r="B34" s="16"/>
      <c r="C34" s="21">
        <v>6</v>
      </c>
    </row>
    <row r="35" spans="1:3" x14ac:dyDescent="0.3">
      <c r="A35" s="12" t="s">
        <v>1148</v>
      </c>
      <c r="B35" s="16"/>
      <c r="C35" s="21">
        <v>59</v>
      </c>
    </row>
    <row r="36" spans="1:3" x14ac:dyDescent="0.3">
      <c r="A36" s="12" t="s">
        <v>1149</v>
      </c>
      <c r="B36" s="16"/>
      <c r="C36" s="21">
        <v>1</v>
      </c>
    </row>
    <row r="37" spans="1:3" x14ac:dyDescent="0.3">
      <c r="A37" s="6"/>
    </row>
  </sheetData>
  <sheetProtection algorithmName="SHA-512" hashValue="p1dEKoO/3Wv//Vzs/H4JIbPQCuh5RoFRMP59Ohp3OGzDnpljg+GcI0pDsMIgg/i2Fsvdkq97wMedJ+94jtkSgA==" saltValue="AG0spQq0mK/YEPLl0e6GK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C64"/>
  <sheetViews>
    <sheetView showGridLines="0" workbookViewId="0"/>
  </sheetViews>
  <sheetFormatPr baseColWidth="10" defaultColWidth="9.109375" defaultRowHeight="14.4" x14ac:dyDescent="0.3"/>
  <cols>
    <col min="1" max="1" width="68.109375" bestFit="1" customWidth="1"/>
    <col min="2" max="2" width="13.6640625" bestFit="1" customWidth="1"/>
    <col min="3" max="3" width="4.88671875" bestFit="1" customWidth="1"/>
    <col min="4" max="5" width="13.33203125" customWidth="1"/>
  </cols>
  <sheetData>
    <row r="2" spans="1:3" x14ac:dyDescent="0.3">
      <c r="A2" s="7" t="s">
        <v>1150</v>
      </c>
    </row>
    <row r="3" spans="1:3" x14ac:dyDescent="0.3">
      <c r="A3" s="8" t="s">
        <v>1151</v>
      </c>
    </row>
    <row r="4" spans="1:3" x14ac:dyDescent="0.3">
      <c r="A4" s="9" t="s">
        <v>14</v>
      </c>
      <c r="B4" s="9" t="s">
        <v>15</v>
      </c>
      <c r="C4" s="11" t="s">
        <v>3</v>
      </c>
    </row>
    <row r="5" spans="1:3" x14ac:dyDescent="0.3">
      <c r="A5" s="12" t="s">
        <v>1152</v>
      </c>
      <c r="B5" s="16"/>
      <c r="C5" s="43"/>
    </row>
    <row r="6" spans="1:3" x14ac:dyDescent="0.3">
      <c r="A6" s="12" t="s">
        <v>1153</v>
      </c>
      <c r="B6" s="16"/>
      <c r="C6" s="21">
        <v>1913</v>
      </c>
    </row>
    <row r="7" spans="1:3" x14ac:dyDescent="0.3">
      <c r="A7" s="12" t="s">
        <v>1154</v>
      </c>
      <c r="B7" s="16"/>
      <c r="C7" s="21">
        <v>1652</v>
      </c>
    </row>
    <row r="8" spans="1:3" x14ac:dyDescent="0.3">
      <c r="A8" s="12" t="s">
        <v>1155</v>
      </c>
      <c r="B8" s="16"/>
      <c r="C8" s="21">
        <v>61</v>
      </c>
    </row>
    <row r="9" spans="1:3" x14ac:dyDescent="0.3">
      <c r="A9" s="12" t="s">
        <v>1156</v>
      </c>
      <c r="B9" s="16"/>
      <c r="C9" s="43"/>
    </row>
    <row r="10" spans="1:3" x14ac:dyDescent="0.3">
      <c r="A10" s="12" t="s">
        <v>1157</v>
      </c>
      <c r="B10" s="16"/>
      <c r="C10" s="21">
        <v>61</v>
      </c>
    </row>
    <row r="11" spans="1:3" x14ac:dyDescent="0.3">
      <c r="A11" s="3"/>
    </row>
    <row r="12" spans="1:3" x14ac:dyDescent="0.3">
      <c r="A12" s="8" t="s">
        <v>1158</v>
      </c>
    </row>
    <row r="13" spans="1:3" x14ac:dyDescent="0.3">
      <c r="A13" s="9" t="s">
        <v>14</v>
      </c>
      <c r="B13" s="9" t="s">
        <v>15</v>
      </c>
      <c r="C13" s="11" t="s">
        <v>3</v>
      </c>
    </row>
    <row r="14" spans="1:3" x14ac:dyDescent="0.3">
      <c r="A14" s="12" t="s">
        <v>1159</v>
      </c>
      <c r="B14" s="16"/>
      <c r="C14" s="21">
        <v>368</v>
      </c>
    </row>
    <row r="15" spans="1:3" x14ac:dyDescent="0.3">
      <c r="A15" s="12" t="s">
        <v>1160</v>
      </c>
      <c r="B15" s="16"/>
      <c r="C15" s="21">
        <v>83</v>
      </c>
    </row>
    <row r="16" spans="1:3" x14ac:dyDescent="0.3">
      <c r="A16" s="12" t="s">
        <v>1161</v>
      </c>
      <c r="B16" s="16"/>
      <c r="C16" s="21">
        <v>3</v>
      </c>
    </row>
    <row r="17" spans="1:3" x14ac:dyDescent="0.3">
      <c r="A17" s="3"/>
    </row>
    <row r="18" spans="1:3" x14ac:dyDescent="0.3">
      <c r="A18" s="8" t="s">
        <v>1162</v>
      </c>
    </row>
    <row r="19" spans="1:3" x14ac:dyDescent="0.3">
      <c r="A19" s="9" t="s">
        <v>14</v>
      </c>
      <c r="B19" s="9" t="s">
        <v>15</v>
      </c>
      <c r="C19" s="11" t="s">
        <v>3</v>
      </c>
    </row>
    <row r="20" spans="1:3" x14ac:dyDescent="0.3">
      <c r="A20" s="12" t="s">
        <v>1163</v>
      </c>
      <c r="B20" s="16"/>
      <c r="C20" s="21">
        <v>358</v>
      </c>
    </row>
    <row r="21" spans="1:3" x14ac:dyDescent="0.3">
      <c r="A21" s="12" t="s">
        <v>1164</v>
      </c>
      <c r="B21" s="16"/>
      <c r="C21" s="21">
        <v>461</v>
      </c>
    </row>
    <row r="22" spans="1:3" x14ac:dyDescent="0.3">
      <c r="A22" s="12" t="s">
        <v>1165</v>
      </c>
      <c r="B22" s="16"/>
      <c r="C22" s="21">
        <v>388</v>
      </c>
    </row>
    <row r="23" spans="1:3" x14ac:dyDescent="0.3">
      <c r="A23" s="3"/>
    </row>
    <row r="24" spans="1:3" x14ac:dyDescent="0.3">
      <c r="A24" s="8" t="s">
        <v>1166</v>
      </c>
    </row>
    <row r="25" spans="1:3" x14ac:dyDescent="0.3">
      <c r="A25" s="9" t="s">
        <v>14</v>
      </c>
      <c r="B25" s="9" t="s">
        <v>15</v>
      </c>
      <c r="C25" s="11" t="s">
        <v>3</v>
      </c>
    </row>
    <row r="26" spans="1:3" x14ac:dyDescent="0.3">
      <c r="A26" s="12" t="s">
        <v>1167</v>
      </c>
      <c r="B26" s="16"/>
      <c r="C26" s="43"/>
    </row>
    <row r="27" spans="1:3" x14ac:dyDescent="0.3">
      <c r="A27" s="12" t="s">
        <v>1168</v>
      </c>
      <c r="B27" s="16"/>
      <c r="C27" s="43"/>
    </row>
    <row r="28" spans="1:3" x14ac:dyDescent="0.3">
      <c r="A28" s="12" t="s">
        <v>1169</v>
      </c>
      <c r="B28" s="16"/>
      <c r="C28" s="43"/>
    </row>
    <row r="29" spans="1:3" x14ac:dyDescent="0.3">
      <c r="A29" s="12" t="s">
        <v>1170</v>
      </c>
      <c r="B29" s="16"/>
      <c r="C29" s="43"/>
    </row>
    <row r="30" spans="1:3" x14ac:dyDescent="0.3">
      <c r="A30" s="12" t="s">
        <v>1171</v>
      </c>
      <c r="B30" s="16"/>
      <c r="C30" s="43"/>
    </row>
    <row r="31" spans="1:3" x14ac:dyDescent="0.3">
      <c r="A31" s="3"/>
    </row>
    <row r="32" spans="1:3" x14ac:dyDescent="0.3">
      <c r="A32" s="8" t="s">
        <v>1172</v>
      </c>
    </row>
    <row r="33" spans="1:3" x14ac:dyDescent="0.3">
      <c r="A33" s="9" t="s">
        <v>14</v>
      </c>
      <c r="B33" s="9" t="s">
        <v>15</v>
      </c>
      <c r="C33" s="11" t="s">
        <v>3</v>
      </c>
    </row>
    <row r="34" spans="1:3" x14ac:dyDescent="0.3">
      <c r="A34" s="12" t="s">
        <v>1173</v>
      </c>
      <c r="B34" s="16"/>
      <c r="C34" s="21">
        <v>1</v>
      </c>
    </row>
    <row r="35" spans="1:3" x14ac:dyDescent="0.3">
      <c r="A35" s="12" t="s">
        <v>1174</v>
      </c>
      <c r="B35" s="16"/>
      <c r="C35" s="43"/>
    </row>
    <row r="36" spans="1:3" x14ac:dyDescent="0.3">
      <c r="A36" s="12" t="s">
        <v>1175</v>
      </c>
      <c r="B36" s="16"/>
      <c r="C36" s="21">
        <v>10</v>
      </c>
    </row>
    <row r="37" spans="1:3" x14ac:dyDescent="0.3">
      <c r="A37" s="12" t="s">
        <v>1093</v>
      </c>
      <c r="B37" s="16"/>
      <c r="C37" s="21">
        <v>4</v>
      </c>
    </row>
    <row r="38" spans="1:3" x14ac:dyDescent="0.3">
      <c r="A38" s="12" t="s">
        <v>1176</v>
      </c>
      <c r="B38" s="16"/>
      <c r="C38" s="21">
        <v>5</v>
      </c>
    </row>
    <row r="39" spans="1:3" x14ac:dyDescent="0.3">
      <c r="A39" s="12" t="s">
        <v>1177</v>
      </c>
      <c r="B39" s="16"/>
      <c r="C39" s="21">
        <v>38</v>
      </c>
    </row>
    <row r="40" spans="1:3" x14ac:dyDescent="0.3">
      <c r="A40" s="3"/>
    </row>
    <row r="41" spans="1:3" x14ac:dyDescent="0.3">
      <c r="A41" s="8" t="s">
        <v>1178</v>
      </c>
    </row>
    <row r="42" spans="1:3" x14ac:dyDescent="0.3">
      <c r="A42" s="9" t="s">
        <v>14</v>
      </c>
      <c r="B42" s="9" t="s">
        <v>15</v>
      </c>
      <c r="C42" s="11" t="s">
        <v>3</v>
      </c>
    </row>
    <row r="43" spans="1:3" x14ac:dyDescent="0.3">
      <c r="A43" s="12" t="s">
        <v>1173</v>
      </c>
      <c r="B43" s="16"/>
      <c r="C43" s="43"/>
    </row>
    <row r="44" spans="1:3" x14ac:dyDescent="0.3">
      <c r="A44" s="12" t="s">
        <v>1174</v>
      </c>
      <c r="B44" s="16"/>
      <c r="C44" s="43"/>
    </row>
    <row r="45" spans="1:3" x14ac:dyDescent="0.3">
      <c r="A45" s="12" t="s">
        <v>1175</v>
      </c>
      <c r="B45" s="16"/>
      <c r="C45" s="21">
        <v>13</v>
      </c>
    </row>
    <row r="46" spans="1:3" x14ac:dyDescent="0.3">
      <c r="A46" s="12" t="s">
        <v>1093</v>
      </c>
      <c r="B46" s="16"/>
      <c r="C46" s="21">
        <v>8</v>
      </c>
    </row>
    <row r="47" spans="1:3" x14ac:dyDescent="0.3">
      <c r="A47" s="12" t="s">
        <v>1176</v>
      </c>
      <c r="B47" s="16"/>
      <c r="C47" s="21">
        <v>9</v>
      </c>
    </row>
    <row r="48" spans="1:3" x14ac:dyDescent="0.3">
      <c r="A48" s="3"/>
    </row>
    <row r="49" spans="1:3" x14ac:dyDescent="0.3">
      <c r="A49" s="8" t="s">
        <v>1179</v>
      </c>
    </row>
    <row r="50" spans="1:3" x14ac:dyDescent="0.3">
      <c r="A50" s="9" t="s">
        <v>14</v>
      </c>
      <c r="B50" s="9" t="s">
        <v>15</v>
      </c>
      <c r="C50" s="11" t="s">
        <v>3</v>
      </c>
    </row>
    <row r="51" spans="1:3" x14ac:dyDescent="0.3">
      <c r="A51" s="12" t="s">
        <v>1173</v>
      </c>
      <c r="B51" s="16"/>
      <c r="C51" s="21">
        <v>1</v>
      </c>
    </row>
    <row r="52" spans="1:3" x14ac:dyDescent="0.3">
      <c r="A52" s="12" t="s">
        <v>1174</v>
      </c>
      <c r="B52" s="16"/>
      <c r="C52" s="43"/>
    </row>
    <row r="53" spans="1:3" x14ac:dyDescent="0.3">
      <c r="A53" s="12" t="s">
        <v>1175</v>
      </c>
      <c r="B53" s="16"/>
      <c r="C53" s="21">
        <v>6</v>
      </c>
    </row>
    <row r="54" spans="1:3" x14ac:dyDescent="0.3">
      <c r="A54" s="12" t="s">
        <v>1093</v>
      </c>
      <c r="B54" s="16"/>
      <c r="C54" s="21">
        <v>2</v>
      </c>
    </row>
    <row r="55" spans="1:3" x14ac:dyDescent="0.3">
      <c r="A55" s="12" t="s">
        <v>1176</v>
      </c>
      <c r="B55" s="16"/>
      <c r="C55" s="21">
        <v>2</v>
      </c>
    </row>
    <row r="56" spans="1:3" x14ac:dyDescent="0.3">
      <c r="A56" s="3"/>
    </row>
    <row r="57" spans="1:3" x14ac:dyDescent="0.3">
      <c r="A57" s="8" t="s">
        <v>1180</v>
      </c>
    </row>
    <row r="58" spans="1:3" x14ac:dyDescent="0.3">
      <c r="A58" s="9" t="s">
        <v>14</v>
      </c>
      <c r="B58" s="9" t="s">
        <v>15</v>
      </c>
      <c r="C58" s="11" t="s">
        <v>3</v>
      </c>
    </row>
    <row r="59" spans="1:3" x14ac:dyDescent="0.3">
      <c r="A59" s="12" t="s">
        <v>1173</v>
      </c>
      <c r="B59" s="16"/>
      <c r="C59" s="21">
        <v>0</v>
      </c>
    </row>
    <row r="60" spans="1:3" x14ac:dyDescent="0.3">
      <c r="A60" s="12" t="s">
        <v>1174</v>
      </c>
      <c r="B60" s="16"/>
      <c r="C60" s="21">
        <v>1</v>
      </c>
    </row>
    <row r="61" spans="1:3" x14ac:dyDescent="0.3">
      <c r="A61" s="12" t="s">
        <v>1175</v>
      </c>
      <c r="B61" s="16"/>
      <c r="C61" s="21">
        <v>11</v>
      </c>
    </row>
    <row r="62" spans="1:3" x14ac:dyDescent="0.3">
      <c r="A62" s="12" t="s">
        <v>1093</v>
      </c>
      <c r="B62" s="16"/>
      <c r="C62" s="21">
        <v>4</v>
      </c>
    </row>
    <row r="63" spans="1:3" x14ac:dyDescent="0.3">
      <c r="A63" s="12" t="s">
        <v>1176</v>
      </c>
      <c r="B63" s="16"/>
      <c r="C63" s="21">
        <v>3</v>
      </c>
    </row>
    <row r="64" spans="1:3" x14ac:dyDescent="0.3">
      <c r="A64" s="6"/>
    </row>
  </sheetData>
  <sheetProtection algorithmName="SHA-512" hashValue="Z9YmBuVRwk4br7zvToaInstWTBAbp7Zy6mN55nF1kkgCNRgG9t70nyJkePWxuGTxEmFL8IKg+Cyj7EhJpZBtCg==" saltValue="0xGs9anyXwxisnGfbQb5b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P12"/>
  <sheetViews>
    <sheetView showGridLines="0" workbookViewId="0"/>
  </sheetViews>
  <sheetFormatPr baseColWidth="10" defaultColWidth="9.109375" defaultRowHeight="14.4" x14ac:dyDescent="0.3"/>
  <cols>
    <col min="1" max="1" width="25.44140625" bestFit="1" customWidth="1"/>
    <col min="2" max="2" width="12.88671875" bestFit="1" customWidth="1"/>
    <col min="3" max="3" width="8.109375" bestFit="1" customWidth="1"/>
    <col min="4" max="4" width="8.6640625" bestFit="1" customWidth="1"/>
    <col min="5" max="5" width="9.5546875" bestFit="1" customWidth="1"/>
    <col min="6" max="7" width="8.109375" bestFit="1" customWidth="1"/>
    <col min="8" max="9" width="11.5546875" bestFit="1" customWidth="1"/>
    <col min="10" max="10" width="7" bestFit="1" customWidth="1"/>
    <col min="11" max="11" width="8" bestFit="1" customWidth="1"/>
    <col min="12" max="12" width="6.88671875" bestFit="1" customWidth="1"/>
    <col min="13" max="13" width="8" bestFit="1" customWidth="1"/>
    <col min="14" max="14" width="10.109375" bestFit="1" customWidth="1"/>
    <col min="15" max="15" width="7.5546875" bestFit="1" customWidth="1"/>
    <col min="16" max="16" width="8.109375" bestFit="1" customWidth="1"/>
    <col min="17" max="18" width="1.6640625" customWidth="1"/>
  </cols>
  <sheetData>
    <row r="2" spans="1:16" ht="27.6" x14ac:dyDescent="0.3">
      <c r="A2" s="7" t="s">
        <v>1181</v>
      </c>
    </row>
    <row r="3" spans="1:16" ht="30.6" x14ac:dyDescent="0.3">
      <c r="A3" s="9" t="s">
        <v>303</v>
      </c>
      <c r="B3" s="9" t="s">
        <v>15</v>
      </c>
      <c r="C3" s="22" t="s">
        <v>304</v>
      </c>
      <c r="D3" s="22" t="s">
        <v>305</v>
      </c>
      <c r="E3" s="22" t="s">
        <v>306</v>
      </c>
      <c r="F3" s="22" t="s">
        <v>307</v>
      </c>
      <c r="G3" s="22" t="s">
        <v>308</v>
      </c>
      <c r="H3" s="22" t="s">
        <v>309</v>
      </c>
      <c r="I3" s="22" t="s">
        <v>310</v>
      </c>
      <c r="J3" s="22" t="s">
        <v>311</v>
      </c>
      <c r="K3" s="22" t="s">
        <v>312</v>
      </c>
      <c r="L3" s="22" t="s">
        <v>313</v>
      </c>
      <c r="M3" s="22" t="s">
        <v>314</v>
      </c>
      <c r="N3" s="22" t="s">
        <v>315</v>
      </c>
      <c r="O3" s="22" t="s">
        <v>316</v>
      </c>
      <c r="P3" s="22" t="s">
        <v>317</v>
      </c>
    </row>
    <row r="4" spans="1:16" x14ac:dyDescent="0.3">
      <c r="A4" s="193" t="s">
        <v>645</v>
      </c>
      <c r="B4" s="194"/>
      <c r="C4" s="28">
        <v>5990</v>
      </c>
      <c r="D4" s="28">
        <v>5331</v>
      </c>
      <c r="E4" s="29">
        <v>0</v>
      </c>
      <c r="F4" s="28">
        <v>12305</v>
      </c>
      <c r="G4" s="28">
        <v>10249</v>
      </c>
      <c r="H4" s="28">
        <v>2853</v>
      </c>
      <c r="I4" s="28">
        <v>3193</v>
      </c>
      <c r="J4" s="28">
        <v>2</v>
      </c>
      <c r="K4" s="28">
        <v>0</v>
      </c>
      <c r="L4" s="28">
        <v>0</v>
      </c>
      <c r="M4" s="28">
        <v>0</v>
      </c>
      <c r="N4" s="28">
        <v>2</v>
      </c>
      <c r="O4" s="28">
        <v>5</v>
      </c>
      <c r="P4" s="28">
        <v>10556</v>
      </c>
    </row>
    <row r="5" spans="1:16" ht="40.799999999999997" x14ac:dyDescent="0.3">
      <c r="A5" s="44" t="s">
        <v>646</v>
      </c>
      <c r="B5" s="44" t="s">
        <v>647</v>
      </c>
      <c r="C5" s="14">
        <v>90</v>
      </c>
      <c r="D5" s="14">
        <v>107</v>
      </c>
      <c r="E5" s="27">
        <v>-1</v>
      </c>
      <c r="F5" s="14">
        <v>68</v>
      </c>
      <c r="G5" s="14">
        <v>58</v>
      </c>
      <c r="H5" s="14">
        <v>22</v>
      </c>
      <c r="I5" s="14">
        <v>25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1">
        <v>68</v>
      </c>
    </row>
    <row r="6" spans="1:16" ht="30.6" x14ac:dyDescent="0.3">
      <c r="A6" s="44" t="s">
        <v>648</v>
      </c>
      <c r="B6" s="44" t="s">
        <v>649</v>
      </c>
      <c r="C6" s="14">
        <v>2316</v>
      </c>
      <c r="D6" s="14">
        <v>2560</v>
      </c>
      <c r="E6" s="27">
        <v>-1</v>
      </c>
      <c r="F6" s="14">
        <v>7244</v>
      </c>
      <c r="G6" s="14">
        <v>6140</v>
      </c>
      <c r="H6" s="14">
        <v>832</v>
      </c>
      <c r="I6" s="14">
        <v>1045</v>
      </c>
      <c r="J6" s="14">
        <v>1</v>
      </c>
      <c r="K6" s="14">
        <v>0</v>
      </c>
      <c r="L6" s="14">
        <v>0</v>
      </c>
      <c r="M6" s="14">
        <v>0</v>
      </c>
      <c r="N6" s="14">
        <v>2</v>
      </c>
      <c r="O6" s="14">
        <v>2</v>
      </c>
      <c r="P6" s="21">
        <v>4917</v>
      </c>
    </row>
    <row r="7" spans="1:16" ht="20.399999999999999" x14ac:dyDescent="0.3">
      <c r="A7" s="44" t="s">
        <v>650</v>
      </c>
      <c r="B7" s="44" t="s">
        <v>651</v>
      </c>
      <c r="C7" s="14">
        <v>317</v>
      </c>
      <c r="D7" s="14">
        <v>253</v>
      </c>
      <c r="E7" s="27">
        <v>0</v>
      </c>
      <c r="F7" s="14">
        <v>83</v>
      </c>
      <c r="G7" s="14">
        <v>58</v>
      </c>
      <c r="H7" s="14">
        <v>109</v>
      </c>
      <c r="I7" s="14">
        <v>112</v>
      </c>
      <c r="J7" s="14">
        <v>1</v>
      </c>
      <c r="K7" s="14">
        <v>0</v>
      </c>
      <c r="L7" s="14">
        <v>0</v>
      </c>
      <c r="M7" s="14">
        <v>0</v>
      </c>
      <c r="N7" s="14">
        <v>0</v>
      </c>
      <c r="O7" s="14">
        <v>3</v>
      </c>
      <c r="P7" s="21">
        <v>149</v>
      </c>
    </row>
    <row r="8" spans="1:16" ht="30.6" x14ac:dyDescent="0.3">
      <c r="A8" s="44" t="s">
        <v>652</v>
      </c>
      <c r="B8" s="44" t="s">
        <v>653</v>
      </c>
      <c r="C8" s="14">
        <v>50</v>
      </c>
      <c r="D8" s="14">
        <v>24</v>
      </c>
      <c r="E8" s="27">
        <v>1</v>
      </c>
      <c r="F8" s="14">
        <v>11</v>
      </c>
      <c r="G8" s="14">
        <v>7</v>
      </c>
      <c r="H8" s="14">
        <v>7</v>
      </c>
      <c r="I8" s="14">
        <v>7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1">
        <v>16</v>
      </c>
    </row>
    <row r="9" spans="1:16" ht="40.799999999999997" x14ac:dyDescent="0.3">
      <c r="A9" s="44" t="s">
        <v>654</v>
      </c>
      <c r="B9" s="44" t="s">
        <v>655</v>
      </c>
      <c r="C9" s="14">
        <v>165</v>
      </c>
      <c r="D9" s="14">
        <v>194</v>
      </c>
      <c r="E9" s="27">
        <v>-1</v>
      </c>
      <c r="F9" s="14">
        <v>426</v>
      </c>
      <c r="G9" s="14">
        <v>380</v>
      </c>
      <c r="H9" s="14">
        <v>141</v>
      </c>
      <c r="I9" s="14">
        <v>184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1">
        <v>510</v>
      </c>
    </row>
    <row r="10" spans="1:16" ht="20.399999999999999" x14ac:dyDescent="0.3">
      <c r="A10" s="44" t="s">
        <v>656</v>
      </c>
      <c r="B10" s="44" t="s">
        <v>657</v>
      </c>
      <c r="C10" s="14">
        <v>2872</v>
      </c>
      <c r="D10" s="14">
        <v>2174</v>
      </c>
      <c r="E10" s="27">
        <v>0</v>
      </c>
      <c r="F10" s="14">
        <v>4473</v>
      </c>
      <c r="G10" s="14">
        <v>3606</v>
      </c>
      <c r="H10" s="14">
        <v>1740</v>
      </c>
      <c r="I10" s="14">
        <v>1818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1">
        <v>4877</v>
      </c>
    </row>
    <row r="11" spans="1:16" ht="30.6" x14ac:dyDescent="0.3">
      <c r="A11" s="44" t="s">
        <v>658</v>
      </c>
      <c r="B11" s="44" t="s">
        <v>659</v>
      </c>
      <c r="C11" s="14">
        <v>180</v>
      </c>
      <c r="D11" s="14">
        <v>19</v>
      </c>
      <c r="E11" s="27">
        <v>8</v>
      </c>
      <c r="F11" s="14">
        <v>0</v>
      </c>
      <c r="G11" s="14">
        <v>0</v>
      </c>
      <c r="H11" s="14">
        <v>2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1">
        <v>19</v>
      </c>
    </row>
    <row r="12" spans="1:16" x14ac:dyDescent="0.3">
      <c r="A12" s="6"/>
    </row>
  </sheetData>
  <sheetProtection algorithmName="SHA-512" hashValue="8BzIgozn8qqzvticOZ16k+OWXHl7Y9/K21S/+YSFmLIjnlmrIWYgKV4Mca0/kgtQPrHpMHdNvzqU6r7NzLE6VA==" saltValue="ns4W23CBkM6Jb1TDOiEGF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2024-05-14T08:53:53Z</dcterms:created>
  <dcterms:modified xsi:type="dcterms:W3CDTF">2024-06-03T11:55:34Z</dcterms:modified>
</cp:coreProperties>
</file>