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drawings/drawing19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drawings/drawing21.xml" ContentType="application/vnd.openxmlformats-officedocument.drawingml.chartshapes+xml"/>
  <Override PartName="/xl/charts/chart45.xml" ContentType="application/vnd.openxmlformats-officedocument.drawingml.chart+xml"/>
  <Override PartName="/xl/drawings/drawing22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4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5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1" documentId="13_ncr:1_{E8F5CE58-9C29-4FF9-B244-BD059E34E13C}" xr6:coauthVersionLast="47" xr6:coauthVersionMax="47" xr10:uidLastSave="{BD6977E0-2FCE-42EC-B696-8CDC3E595629}"/>
  <workbookProtection workbookAlgorithmName="SHA-512" workbookHashValue="bOYPMi6MpGjRQP4dYqce0kbzkFsRQq70jEBV7YQHtDO1i3M4sdWc3nwWZlJJ2iAhtGBUMmO9baG1oEhW12eRLQ==" workbookSaltValue="dPxIIZS7bmxOkDcx8WTNj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2E9805B-017F-4200-8ABE-1D6FE26DA1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8670E8D-5B27-4734-A170-E91878E558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ED7FCFE-81DB-4E9C-8FA0-2D1FCDC515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2A3B33B-3506-4470-902B-6B27E84A80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FCC7420-3C0C-44D8-ABC3-E3DD00C90C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E5D04ED-88A0-481F-8DAB-B9409DEE41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AABD840-63E8-46C6-BC4C-735251D9A9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579A6FE-8F91-42DD-BD9C-DEE5B742E3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1E08081-9D32-43C0-B1E0-E4AF29D0E3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E9B5B2E-800C-480C-B3AB-1DE1DEC7CF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2DAEDAF-C43A-45E1-B995-F1C213E547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0387FD7-9279-435E-AD5B-74A8D4ADF6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4DDA415-48F9-4FE4-B414-BDB491E8F2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DA0054C-BCC9-4E1F-976E-CB6B3CBCCA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21FB8C3-8AFA-4E61-9638-EE6E986831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170CC73-89FF-4F94-83BC-FFC84D1362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CC57E74-F2CE-4553-9F76-8A17392C88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E056D07-7D6F-486D-875B-F7BC23B12D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2D3A339-6ADF-40AC-B916-BEA02C4FC8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4AFBC4F-3711-4D7F-B8E2-469C8118DE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5BDF98E-212C-4078-AFF5-2C1A8EC831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FA212A9-15C8-42DD-A21D-172E139492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DA50504-41B0-4DE5-A345-9CBE047A6F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16F2E22-5DB7-4949-97D9-3E612C3E16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03978FD-F02D-4A80-9BDB-247EACF2EE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98A284B-6382-4978-AE7C-60F09DEA0D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4E2779A-8A39-40E5-A390-1B2F3A0BBE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C9D6786-95A2-4767-B22E-216012A0BF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2A4B902-E19B-4772-9C63-3F838FDF04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2FA70EA-A767-41A6-904E-760B18CFEC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7F28116-30A1-4A55-9B30-44556B013B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6938F28-51B0-495E-AF78-B59ED6CB76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<sst xmlns="http://schemas.openxmlformats.org/spreadsheetml/2006/main" count="2527" uniqueCount="1527">
  <si>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</si>
  <si>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</si>
  <si>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</si>
  <si>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</si>
  <si>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</si>
  <si>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</si>
  <si>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</si>
  <si>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Ávila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</si>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</sst>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0" fontId="25" fillId="0" borderId="35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1C4A3EF0-0A38-46B6-8FCF-075EDF5CEB96}"/>
    <cellStyle name="Normal" xfId="0" builtinId="0"/>
    <cellStyle name="Normal 2" xfId="1" xr:uid="{D2F59F87-47A8-4A3D-BDE6-6F0EBF7F4782}"/>
    <cellStyle name="Normal 3" xfId="3" xr:uid="{D12D4C2F-0576-48DB-B047-EF55BCA264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04-41FD-A571-06F2DF05FC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04-41FD-A571-06F2DF05FC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828</c:v>
                </c:pt>
                <c:pt idx="1">
                  <c:v>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4-41FD-A571-06F2DF05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BE-41A2-A481-81B464559C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BE-41A2-A481-81B464559C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BE-41A2-A481-81B464559C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E-41A2-A481-81B46455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BF-4C14-94FD-AD594A5754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BF-4C14-94FD-AD594A575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F-4C14-94FD-AD594A57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FA-4B13-9E4A-B57B29A8D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FA-4B13-9E4A-B57B29A8D6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282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A-4B13-9E4A-B57B29A8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5E-4327-B56A-D78BB0DCF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5E-4327-B56A-D78BB0DCF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257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5E-4327-B56A-D78BB0DC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85-4BDF-B49D-E8C1733C59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85-4BDF-B49D-E8C1733C59F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5-4BDF-B49D-E8C1733C5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5-4BDF-B49D-E8C1733C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F2-4364-9ED6-EE74BC0E9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F2-4364-9ED6-EE74BC0E9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2-4364-9ED6-EE74BC0E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D4-4123-8EF4-6377FBD369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D4-4123-8EF4-6377FBD369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D4-4123-8EF4-6377FBD3699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4-4123-8EF4-6377FBD369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4-4123-8EF4-6377FBD369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4-4123-8EF4-6377FBD3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41-4E1E-BEFA-1AC312E39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41-4E1E-BEFA-1AC312E397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100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1-4E1E-BEFA-1AC312E3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62-4884-AD51-7AF349ADD3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62-4884-AD51-7AF349ADD3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62-4884-AD51-7AF349ADD37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62-4884-AD51-7AF349ADD37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0</c:v>
                </c:pt>
                <c:pt idx="1">
                  <c:v>111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2-4884-AD51-7AF349AD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CA-4EEF-8E78-BC5A81B9FE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CA-4EEF-8E78-BC5A81B9FE2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A-4EEF-8E78-BC5A81B9F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A-4EEF-8E78-BC5A81B9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F7-4B1E-BAFC-21D2E315E6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F7-4B1E-BAFC-21D2E315E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1032</c:v>
                </c:pt>
                <c:pt idx="1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7-4B1E-BAFC-21D2E315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238</c:v>
              </c:pt>
              <c:pt idx="1">
                <c:v>480</c:v>
              </c:pt>
              <c:pt idx="2">
                <c:v>6</c:v>
              </c:pt>
              <c:pt idx="3">
                <c:v>2</c:v>
              </c:pt>
              <c:pt idx="4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BEE2-4459-8E1F-E2166046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313</c:v>
              </c:pt>
              <c:pt idx="1">
                <c:v>347</c:v>
              </c:pt>
              <c:pt idx="2">
                <c:v>16</c:v>
              </c:pt>
              <c:pt idx="3">
                <c:v>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BB-4DF9-9E01-D3C4A0F4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4</c:v>
              </c:pt>
              <c:pt idx="2">
                <c:v>5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F34-489F-9478-9B8EA5A8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52C-4D60-8E65-53788B422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352</c:v>
              </c:pt>
              <c:pt idx="1">
                <c:v>2</c:v>
              </c:pt>
              <c:pt idx="2">
                <c:v>131</c:v>
              </c:pt>
              <c:pt idx="3">
                <c:v>16</c:v>
              </c:pt>
              <c:pt idx="4">
                <c:v>7</c:v>
              </c:pt>
              <c:pt idx="5">
                <c:v>8</c:v>
              </c:pt>
              <c:pt idx="6">
                <c:v>6</c:v>
              </c:pt>
              <c:pt idx="7">
                <c:v>66</c:v>
              </c:pt>
              <c:pt idx="8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F390-4EAE-B001-6FE748DF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Curatela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63</c:v>
              </c:pt>
              <c:pt idx="1">
                <c:v>33</c:v>
              </c:pt>
              <c:pt idx="2">
                <c:v>38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526-4FFA-BB81-6077E2F9E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2260</c:v>
              </c:pt>
              <c:pt idx="1">
                <c:v>491</c:v>
              </c:pt>
              <c:pt idx="2">
                <c:v>224</c:v>
              </c:pt>
              <c:pt idx="3">
                <c:v>985</c:v>
              </c:pt>
              <c:pt idx="4">
                <c:v>166</c:v>
              </c:pt>
              <c:pt idx="5">
                <c:v>104</c:v>
              </c:pt>
              <c:pt idx="6">
                <c:v>160</c:v>
              </c:pt>
              <c:pt idx="7">
                <c:v>1186</c:v>
              </c:pt>
              <c:pt idx="8">
                <c:v>443</c:v>
              </c:pt>
            </c:numLit>
          </c:val>
          <c:extLst>
            <c:ext xmlns:c16="http://schemas.microsoft.com/office/drawing/2014/chart" uri="{C3380CC4-5D6E-409C-BE32-E72D297353CC}">
              <c16:uniqueId val="{00000000-CC72-4B73-8946-EA49B7BF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Seguridad Vial </c:v>
                </c:pt>
                <c:pt idx="1">
                  <c:v>Administración Justicia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259</c:v>
              </c:pt>
              <c:pt idx="1">
                <c:v>61</c:v>
              </c:pt>
              <c:pt idx="2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BAFF-4D70-87EB-ED9041C8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Aux!$H$2:$H$6</c:f>
              <c:strCache>
                <c:ptCount val="5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32</c:v>
              </c:pt>
              <c:pt idx="2">
                <c:v>173</c:v>
              </c:pt>
              <c:pt idx="3">
                <c:v>34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9E6F-4A99-AD52-A6F61C0C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83</c:v>
              </c:pt>
              <c:pt idx="1">
                <c:v>95</c:v>
              </c:pt>
              <c:pt idx="2">
                <c:v>134</c:v>
              </c:pt>
              <c:pt idx="3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04EA-4F59-A5C9-70CB5F08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87</c:v>
              </c:pt>
              <c:pt idx="1">
                <c:v>85</c:v>
              </c:pt>
              <c:pt idx="2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3F54-4501-8BF5-168A897F4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ACF-4D4C-BE7C-7E1634AD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26C-4E1A-8D38-18AC98A3C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9A-4B9E-89EB-753A33A9C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A0C-4275-836A-079C1CD9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8727-453E-BC28-CEB93F27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05B-42FA-A0F5-E8B97C0E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</c:v>
              </c:pt>
              <c:pt idx="1">
                <c:v>113</c:v>
              </c:pt>
              <c:pt idx="2">
                <c:v>257</c:v>
              </c:pt>
              <c:pt idx="3">
                <c:v>65</c:v>
              </c:pt>
              <c:pt idx="4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BC55-4F2A-B01E-4D3419E1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C4-4A3E-8221-C93260FEA1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C4-4A3E-8221-C93260FEA1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C4-4A3E-8221-C93260FEA1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AC4-4A3E-8221-C93260FEA1E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C4-4A3E-8221-C93260FEA1E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C4-4A3E-8221-C93260FEA1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C4-4A3E-8221-C93260FEA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4-4A3E-8221-C93260FE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98-4129-9A8B-C6669450C3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98-4129-9A8B-C6669450C3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98-4129-9A8B-C6669450C3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98-4129-9A8B-C6669450C3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98-4129-9A8B-C6669450C3A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8-4129-9A8B-C6669450C3A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8-4129-9A8B-C6669450C3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8-4129-9A8B-C6669450C3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8-4129-9A8B-C6669450C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98-4129-9A8B-C6669450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265</c:v>
              </c:pt>
              <c:pt idx="1">
                <c:v>16</c:v>
              </c:pt>
              <c:pt idx="2">
                <c:v>8</c:v>
              </c:pt>
              <c:pt idx="3">
                <c:v>32</c:v>
              </c:pt>
              <c:pt idx="4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8F27-42F6-871E-09DDA1647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</c:v>
              </c:pt>
              <c:pt idx="1">
                <c:v>1</c:v>
              </c:pt>
              <c:pt idx="2">
                <c:v>10</c:v>
              </c:pt>
              <c:pt idx="3">
                <c:v>37</c:v>
              </c:pt>
              <c:pt idx="4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0111-478D-BAF3-8963A1761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10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17E4-493D-BE69-50962DA3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44</c:v>
              </c:pt>
              <c:pt idx="1">
                <c:v>4</c:v>
              </c:pt>
              <c:pt idx="2">
                <c:v>2</c:v>
              </c:pt>
              <c:pt idx="3">
                <c:v>11</c:v>
              </c:pt>
              <c:pt idx="4">
                <c:v>10</c:v>
              </c:pt>
              <c:pt idx="5">
                <c:v>2</c:v>
              </c:pt>
              <c:pt idx="6">
                <c:v>2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DA29-4894-812B-0589E5CE1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53</c:v>
              </c:pt>
              <c:pt idx="1">
                <c:v>7</c:v>
              </c:pt>
              <c:pt idx="2">
                <c:v>4</c:v>
              </c:pt>
              <c:pt idx="3">
                <c:v>28</c:v>
              </c:pt>
              <c:pt idx="4">
                <c:v>3</c:v>
              </c:pt>
              <c:pt idx="5">
                <c:v>17</c:v>
              </c:pt>
              <c:pt idx="6">
                <c:v>12</c:v>
              </c:pt>
              <c:pt idx="7">
                <c:v>4</c:v>
              </c:pt>
              <c:pt idx="8">
                <c:v>1</c:v>
              </c:pt>
              <c:pt idx="9">
                <c:v>4</c:v>
              </c:pt>
              <c:pt idx="10">
                <c:v>17</c:v>
              </c:pt>
              <c:pt idx="11">
                <c:v>5</c:v>
              </c:pt>
              <c:pt idx="12">
                <c:v>56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425-4B9A-A136-7BCDA8D1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3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B19C-427F-BEA5-12B2DC3E1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DE-4892-9AE5-5A901E0918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DE-4892-9AE5-5A901E0918D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E-4892-9AE5-5A901E091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E-4892-9AE5-5A901E09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3B6-4448-B521-E6CA2029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60E-40C1-9B52-0B99CAB56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25-45D3-8C54-65DB2D8F9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0C-4BD7-A8C8-EE3CB8E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04-4316-AC98-59EF0DBB0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04-4316-AC98-59EF0DBB07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28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4-4316-AC98-59EF0DBB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00-471D-8FF6-170DF971C6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00-471D-8FF6-170DF971C6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00-471D-8FF6-170DF971C6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00-471D-8FF6-170DF971C64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0-471D-8FF6-170DF971C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34</c:v>
                </c:pt>
                <c:pt idx="1">
                  <c:v>52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00-471D-8FF6-170DF971C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324</c:v>
              </c:pt>
              <c:pt idx="1">
                <c:v>104</c:v>
              </c:pt>
              <c:pt idx="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F91D-4A85-A0FD-0F7702FF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50A-45BE-BF51-72FB0992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6F-4495-81DF-AAFB8B9F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159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F6-4EF1-9040-18FB7CFD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607A-4F6E-B91D-E30C8557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2F0-47E6-8DE2-E9D52527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22A-4E82-AE53-56D0BC7E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39-4B78-8CB3-1635FAD83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</c:v>
              </c:pt>
              <c:pt idx="1">
                <c:v>8</c:v>
              </c:pt>
              <c:pt idx="2">
                <c:v>1</c:v>
              </c:pt>
              <c:pt idx="3">
                <c:v>43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4F1-4A31-82C3-86C5B3ABC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131</c:v>
              </c:pt>
              <c:pt idx="2">
                <c:v>4</c:v>
              </c:pt>
              <c:pt idx="3">
                <c:v>3</c:v>
              </c:pt>
              <c:pt idx="4">
                <c:v>119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AA-4F78-82E8-3FC02EF87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85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80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C4-4C2D-8A20-D78A8BF8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14-435B-B2D5-B309DE4B5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3</c:v>
              </c:pt>
              <c:pt idx="2">
                <c:v>13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513-4A55-85AB-DEB65EF9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129</c:v>
              </c:pt>
              <c:pt idx="2">
                <c:v>5</c:v>
              </c:pt>
              <c:pt idx="3">
                <c:v>5</c:v>
              </c:pt>
              <c:pt idx="4">
                <c:v>116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44-4059-B539-70E20C98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318-4F74-883A-D2E9E2F97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42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9A6E-4A74-8C37-43BF5C69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59D-45DC-B1D2-B98BB477B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F8A-4555-AB30-6379A154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ED2E701-2861-4A49-A44B-FF1CFD725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506D02C-2B60-44E4-811F-EFD18493B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ED21931-2B05-4EB8-B744-897EE42F6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4984C59-7C02-4A36-A728-E267E444A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C0C434C-6CC8-4D2C-9697-D21BADCAA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9CF722E-A6DB-4764-ADC1-3780BFC63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3F2ED63-452B-4268-AD02-54495B1B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EFB87ED-4E5C-4E12-A979-8BD140371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E863DA0-14CC-4F3C-A6DA-46753BC3F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58C00B6-F3AA-4EA3-9EB9-F29B18BDF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295B137-7728-41FD-8C89-1F3C0CFDD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C980059-DD05-4E76-AD6C-79A36BB90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0747E9E-55BC-E781-E084-77AD7F6EC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203200</xdr:colOff>
      <xdr:row>6</xdr:row>
      <xdr:rowOff>245745</xdr:rowOff>
    </xdr:from>
    <xdr:to>
      <xdr:col>21</xdr:col>
      <xdr:colOff>647700</xdr:colOff>
      <xdr:row>18</xdr:row>
      <xdr:rowOff>91440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9DF4F55-0D0B-27E0-B738-6A25E00DA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245110</xdr:colOff>
      <xdr:row>8</xdr:row>
      <xdr:rowOff>3810</xdr:rowOff>
    </xdr:from>
    <xdr:to>
      <xdr:col>53</xdr:col>
      <xdr:colOff>368935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C3C628D-5E85-7AEC-9DF7-5D52DAF9A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493395</xdr:colOff>
      <xdr:row>6</xdr:row>
      <xdr:rowOff>176530</xdr:rowOff>
    </xdr:from>
    <xdr:to>
      <xdr:col>60</xdr:col>
      <xdr:colOff>388620</xdr:colOff>
      <xdr:row>15</xdr:row>
      <xdr:rowOff>138430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BC3B9F5-E92E-0369-9950-7ACCA2A11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F72F517-DC7D-FA64-0EF9-91F73DAB8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03B1F8C-B016-19B2-4D58-C65A930A1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8F44467-4C67-4A9C-F853-EDD2EE095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69AC663-A49B-C246-26F1-070DB43E84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08F10AC-0C2B-7ADC-EB80-1AB151581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E480706-B029-8FAA-3C1C-2E3F13E53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3B4E024D-C996-A462-77C4-E0DA48956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7CFEDE6-ED74-DD03-A632-2B2F5CBDA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CB8135A-C6DD-A2F3-E523-46B2680FB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16B778A-807C-9737-9C2D-FD5E46A69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4D53C7D-D48C-C470-916F-919A22CF3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48895</xdr:colOff>
      <xdr:row>3</xdr:row>
      <xdr:rowOff>13335</xdr:rowOff>
    </xdr:from>
    <xdr:to>
      <xdr:col>49</xdr:col>
      <xdr:colOff>3082925</xdr:colOff>
      <xdr:row>19</xdr:row>
      <xdr:rowOff>83185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864C8A8-5412-ED7B-4DB6-0545F8ADD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72390</xdr:colOff>
      <xdr:row>3</xdr:row>
      <xdr:rowOff>5715</xdr:rowOff>
    </xdr:from>
    <xdr:to>
      <xdr:col>54</xdr:col>
      <xdr:colOff>3106420</xdr:colOff>
      <xdr:row>19</xdr:row>
      <xdr:rowOff>75565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AF77DAA-46BF-214B-63F2-F3975F2C9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1BB28A2-0BF6-529A-E533-1A2CBBDB9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24794A-0532-4EB8-9E58-E589386BB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0F55ED-7727-4F51-AC2C-CC365BC68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F241AA4-9C9B-C29C-9338-946930FB2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FE94521-3DE7-6841-623F-1B2DB5CE36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275590</xdr:colOff>
      <xdr:row>9</xdr:row>
      <xdr:rowOff>42545</xdr:rowOff>
    </xdr:from>
    <xdr:to>
      <xdr:col>14</xdr:col>
      <xdr:colOff>222885</xdr:colOff>
      <xdr:row>23</xdr:row>
      <xdr:rowOff>86995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4DC062F-AB19-7331-7DC0-033E86581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7361051A-D89D-4E88-7858-A0B239691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62BBEE0-05E6-4E16-6E68-8A772F90C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845185</xdr:colOff>
      <xdr:row>11</xdr:row>
      <xdr:rowOff>117475</xdr:rowOff>
    </xdr:from>
    <xdr:to>
      <xdr:col>47</xdr:col>
      <xdr:colOff>270510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B7BCB933-6410-D158-A14D-71842E0AF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256DC0B-E6D4-4330-94B3-73E1A6987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F311EEE-9786-BE33-D30E-86F4949D3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9D4B9A7-3E29-C12A-42A8-5D862C9865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03BAAD1-6812-87BE-4535-931E050FC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559E9D5-DC85-00FA-1995-FEA6C722C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0302FA4-4807-4FB1-B82E-07385D158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17FB04E-456F-45AC-9440-67777FBC4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263D4AB-8133-E95E-52D5-C15E1E9F1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7BA3C41-9701-DA59-8F02-BB0CBDD52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197C19BA-222F-EED1-2A66-A7A996599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FD3AA3F-B43B-4DEE-BD4D-FAD339C35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2B75E7A-25EC-495F-B651-DCA13A2F5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2B5658C-3738-7127-8856-49390EBCE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531C7AC-2B75-4B87-7076-FF0FC6D8E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407AF2A-1228-7CDC-E0B2-043B4FF89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998B82A-D9F6-38FD-8DE3-7101C1DC8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8F56FC0-8B9E-70AF-990F-3A93812E3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9A76E47-8EE3-4059-8E12-EB90C7E7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376CB0C-11EE-D007-F8FC-75FD83321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63F9C1D-1523-52A0-8D86-C8E9771FD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5249BA7-93F6-6B28-96D8-336512F41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096816F-1061-87C0-520E-2A39F69BC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2174DAF3-0A82-85E5-0D6B-76B0F4B03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564976B-F4B9-45B9-F74F-5EDDC7657A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6653CF5-551C-54F7-1802-36A8D1EE1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770AFBE-7F2C-6648-68D4-3F9C2AD6B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059EA4C-0B08-969F-9E8F-E43EB0856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2" t="s">
        <v>1</v>
      </c>
      <c r="B3" s="172"/>
      <c r="C3" s="172"/>
      <c r="D3" s="172"/>
      <c r="E3" s="172"/>
      <c r="F3" s="172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9IkifNbh/xJSgLG42DjHn6qkc+lkZAM5Mygp+1AC4Ihss8+mucr0QKo96P1r/lrKgKgXCd5MYfQ35fATAPjNtg==" saltValue="T89KaArmvmDSWi36mfAAR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3" t="s">
        <v>18</v>
      </c>
      <c r="B7" s="13" t="s">
        <v>19</v>
      </c>
      <c r="C7" s="14">
        <v>4756</v>
      </c>
      <c r="D7" s="14">
        <v>3838</v>
      </c>
      <c r="E7" s="15">
        <v>0.23918707660239699</v>
      </c>
    </row>
    <row r="8" spans="1:5" x14ac:dyDescent="0.3">
      <c r="A8" s="174"/>
      <c r="B8" s="13" t="s">
        <v>20</v>
      </c>
      <c r="C8" s="14">
        <v>5892</v>
      </c>
      <c r="D8" s="14">
        <v>4874</v>
      </c>
      <c r="E8" s="15">
        <v>0.208863356585966</v>
      </c>
    </row>
    <row r="9" spans="1:5" x14ac:dyDescent="0.3">
      <c r="A9" s="174"/>
      <c r="B9" s="13" t="s">
        <v>21</v>
      </c>
      <c r="C9" s="14">
        <v>5060</v>
      </c>
      <c r="D9" s="14">
        <v>4176</v>
      </c>
      <c r="E9" s="15">
        <v>0.211685823754789</v>
      </c>
    </row>
    <row r="10" spans="1:5" x14ac:dyDescent="0.3">
      <c r="A10" s="174"/>
      <c r="B10" s="13" t="s">
        <v>22</v>
      </c>
      <c r="C10" s="14">
        <v>86</v>
      </c>
      <c r="D10" s="14">
        <v>83</v>
      </c>
      <c r="E10" s="15">
        <v>3.6144578313252997E-2</v>
      </c>
    </row>
    <row r="11" spans="1:5" x14ac:dyDescent="0.3">
      <c r="A11" s="175"/>
      <c r="B11" s="13" t="s">
        <v>23</v>
      </c>
      <c r="C11" s="14">
        <v>5181</v>
      </c>
      <c r="D11" s="14">
        <v>4189</v>
      </c>
      <c r="E11" s="15">
        <v>0.23681069467653401</v>
      </c>
    </row>
    <row r="12" spans="1:5" x14ac:dyDescent="0.3">
      <c r="A12" s="173" t="s">
        <v>24</v>
      </c>
      <c r="B12" s="13" t="s">
        <v>25</v>
      </c>
      <c r="C12" s="14">
        <v>826</v>
      </c>
      <c r="D12" s="14">
        <v>645</v>
      </c>
      <c r="E12" s="15">
        <v>0.28062015503875998</v>
      </c>
    </row>
    <row r="13" spans="1:5" x14ac:dyDescent="0.3">
      <c r="A13" s="174"/>
      <c r="B13" s="13" t="s">
        <v>26</v>
      </c>
      <c r="C13" s="14">
        <v>446</v>
      </c>
      <c r="D13" s="14">
        <v>385</v>
      </c>
      <c r="E13" s="15">
        <v>0.15844155844155799</v>
      </c>
    </row>
    <row r="14" spans="1:5" x14ac:dyDescent="0.3">
      <c r="A14" s="175"/>
      <c r="B14" s="13" t="s">
        <v>27</v>
      </c>
      <c r="C14" s="14">
        <v>3083</v>
      </c>
      <c r="D14" s="14">
        <v>1842</v>
      </c>
      <c r="E14" s="15">
        <v>0.67372421281216099</v>
      </c>
    </row>
    <row r="15" spans="1:5" x14ac:dyDescent="0.3">
      <c r="A15" s="173" t="s">
        <v>28</v>
      </c>
      <c r="B15" s="13" t="s">
        <v>29</v>
      </c>
      <c r="C15" s="14">
        <v>238</v>
      </c>
      <c r="D15" s="14">
        <v>253</v>
      </c>
      <c r="E15" s="15">
        <v>-5.9288537549407098E-2</v>
      </c>
    </row>
    <row r="16" spans="1:5" x14ac:dyDescent="0.3">
      <c r="A16" s="174"/>
      <c r="B16" s="13" t="s">
        <v>30</v>
      </c>
      <c r="C16" s="14">
        <v>480</v>
      </c>
      <c r="D16" s="14">
        <v>505</v>
      </c>
      <c r="E16" s="15">
        <v>-4.95049504950495E-2</v>
      </c>
    </row>
    <row r="17" spans="1:5" x14ac:dyDescent="0.3">
      <c r="A17" s="174"/>
      <c r="B17" s="13" t="s">
        <v>31</v>
      </c>
      <c r="C17" s="14">
        <v>6</v>
      </c>
      <c r="D17" s="14">
        <v>7</v>
      </c>
      <c r="E17" s="15">
        <v>-0.14285714285714299</v>
      </c>
    </row>
    <row r="18" spans="1:5" x14ac:dyDescent="0.3">
      <c r="A18" s="174"/>
      <c r="B18" s="13" t="s">
        <v>32</v>
      </c>
      <c r="C18" s="14">
        <v>2</v>
      </c>
      <c r="D18" s="14">
        <v>4</v>
      </c>
      <c r="E18" s="15">
        <v>-0.5</v>
      </c>
    </row>
    <row r="19" spans="1:5" x14ac:dyDescent="0.3">
      <c r="A19" s="175"/>
      <c r="B19" s="13" t="s">
        <v>33</v>
      </c>
      <c r="C19" s="14">
        <v>102</v>
      </c>
      <c r="D19" s="14">
        <v>77</v>
      </c>
      <c r="E19" s="15">
        <v>0.32467532467532501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7"/>
      <c r="E23" s="15">
        <v>0</v>
      </c>
    </row>
    <row r="24" spans="1:5" x14ac:dyDescent="0.3">
      <c r="A24" s="12" t="s">
        <v>36</v>
      </c>
      <c r="B24" s="16"/>
      <c r="C24" s="17"/>
      <c r="D24" s="17"/>
      <c r="E24" s="15">
        <v>0</v>
      </c>
    </row>
    <row r="25" spans="1:5" x14ac:dyDescent="0.3">
      <c r="A25" s="12" t="s">
        <v>37</v>
      </c>
      <c r="B25" s="16"/>
      <c r="C25" s="14">
        <v>231</v>
      </c>
      <c r="D25" s="14">
        <v>325</v>
      </c>
      <c r="E25" s="15">
        <v>-0.28923076923076901</v>
      </c>
    </row>
    <row r="26" spans="1:5" x14ac:dyDescent="0.3">
      <c r="A26" s="12" t="s">
        <v>38</v>
      </c>
      <c r="B26" s="16"/>
      <c r="C26" s="14">
        <v>252</v>
      </c>
      <c r="D26" s="14">
        <v>380</v>
      </c>
      <c r="E26" s="15">
        <v>-0.336842105263158</v>
      </c>
    </row>
    <row r="27" spans="1:5" x14ac:dyDescent="0.3">
      <c r="A27" s="12" t="s">
        <v>39</v>
      </c>
      <c r="B27" s="16"/>
      <c r="C27" s="14">
        <v>15</v>
      </c>
      <c r="D27" s="14">
        <v>15</v>
      </c>
      <c r="E27" s="15">
        <v>0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412</v>
      </c>
      <c r="D31" s="14">
        <v>339</v>
      </c>
      <c r="E31" s="15">
        <v>0.21533923303834801</v>
      </c>
    </row>
    <row r="32" spans="1:5" x14ac:dyDescent="0.3">
      <c r="A32" s="173" t="s">
        <v>42</v>
      </c>
      <c r="B32" s="13" t="s">
        <v>43</v>
      </c>
      <c r="C32" s="14">
        <v>11</v>
      </c>
      <c r="D32" s="14">
        <v>9</v>
      </c>
      <c r="E32" s="15">
        <v>0.22222222222222199</v>
      </c>
    </row>
    <row r="33" spans="1:5" x14ac:dyDescent="0.3">
      <c r="A33" s="174"/>
      <c r="B33" s="13" t="s">
        <v>44</v>
      </c>
      <c r="C33" s="14">
        <v>11</v>
      </c>
      <c r="D33" s="14">
        <v>5</v>
      </c>
      <c r="E33" s="15">
        <v>1.2</v>
      </c>
    </row>
    <row r="34" spans="1:5" x14ac:dyDescent="0.3">
      <c r="A34" s="174"/>
      <c r="B34" s="13" t="s">
        <v>45</v>
      </c>
      <c r="C34" s="17"/>
      <c r="D34" s="17"/>
      <c r="E34" s="15">
        <v>0</v>
      </c>
    </row>
    <row r="35" spans="1:5" x14ac:dyDescent="0.3">
      <c r="A35" s="174"/>
      <c r="B35" s="13" t="s">
        <v>46</v>
      </c>
      <c r="C35" s="14">
        <v>5</v>
      </c>
      <c r="D35" s="14">
        <v>2</v>
      </c>
      <c r="E35" s="15">
        <v>1.5</v>
      </c>
    </row>
    <row r="36" spans="1:5" x14ac:dyDescent="0.3">
      <c r="A36" s="175"/>
      <c r="B36" s="13" t="s">
        <v>47</v>
      </c>
      <c r="C36" s="14">
        <v>313</v>
      </c>
      <c r="D36" s="14">
        <v>246</v>
      </c>
      <c r="E36" s="15">
        <v>0.27235772357723598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1032</v>
      </c>
      <c r="D40" s="14">
        <v>1081</v>
      </c>
      <c r="E40" s="15">
        <v>-4.5328399629972198E-2</v>
      </c>
    </row>
    <row r="41" spans="1:5" x14ac:dyDescent="0.3">
      <c r="A41" s="12" t="s">
        <v>50</v>
      </c>
      <c r="B41" s="16"/>
      <c r="C41" s="14">
        <v>476</v>
      </c>
      <c r="D41" s="14">
        <v>475</v>
      </c>
      <c r="E41" s="15">
        <v>2.1052631578947398E-3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3" t="s">
        <v>52</v>
      </c>
      <c r="B45" s="13" t="s">
        <v>19</v>
      </c>
      <c r="C45" s="14">
        <v>316</v>
      </c>
      <c r="D45" s="14">
        <v>286</v>
      </c>
      <c r="E45" s="15">
        <v>0.10489510489510501</v>
      </c>
    </row>
    <row r="46" spans="1:5" x14ac:dyDescent="0.3">
      <c r="A46" s="174"/>
      <c r="B46" s="13" t="s">
        <v>53</v>
      </c>
      <c r="C46" s="14">
        <v>10</v>
      </c>
      <c r="D46" s="14">
        <v>6</v>
      </c>
      <c r="E46" s="15">
        <v>0.66666666666666696</v>
      </c>
    </row>
    <row r="47" spans="1:5" x14ac:dyDescent="0.3">
      <c r="A47" s="174"/>
      <c r="B47" s="13" t="s">
        <v>54</v>
      </c>
      <c r="C47" s="14">
        <v>480</v>
      </c>
      <c r="D47" s="14">
        <v>505</v>
      </c>
      <c r="E47" s="15">
        <v>-4.95049504950495E-2</v>
      </c>
    </row>
    <row r="48" spans="1:5" x14ac:dyDescent="0.3">
      <c r="A48" s="175"/>
      <c r="B48" s="13" t="s">
        <v>23</v>
      </c>
      <c r="C48" s="14">
        <v>291</v>
      </c>
      <c r="D48" s="14">
        <v>247</v>
      </c>
      <c r="E48" s="15">
        <v>0.178137651821862</v>
      </c>
    </row>
    <row r="49" spans="1:5" x14ac:dyDescent="0.3">
      <c r="A49" s="173" t="s">
        <v>55</v>
      </c>
      <c r="B49" s="13" t="s">
        <v>56</v>
      </c>
      <c r="C49" s="14">
        <v>347</v>
      </c>
      <c r="D49" s="14">
        <v>390</v>
      </c>
      <c r="E49" s="15">
        <v>-0.11025641025641</v>
      </c>
    </row>
    <row r="50" spans="1:5" x14ac:dyDescent="0.3">
      <c r="A50" s="174"/>
      <c r="B50" s="13" t="s">
        <v>57</v>
      </c>
      <c r="C50" s="14">
        <v>16</v>
      </c>
      <c r="D50" s="14">
        <v>14</v>
      </c>
      <c r="E50" s="15">
        <v>0.14285714285714299</v>
      </c>
    </row>
    <row r="51" spans="1:5" x14ac:dyDescent="0.3">
      <c r="A51" s="174"/>
      <c r="B51" s="13" t="s">
        <v>58</v>
      </c>
      <c r="C51" s="14">
        <v>22</v>
      </c>
      <c r="D51" s="14">
        <v>22</v>
      </c>
      <c r="E51" s="15">
        <v>0</v>
      </c>
    </row>
    <row r="52" spans="1:5" x14ac:dyDescent="0.3">
      <c r="A52" s="175"/>
      <c r="B52" s="13" t="s">
        <v>59</v>
      </c>
      <c r="C52" s="14">
        <v>11</v>
      </c>
      <c r="D52" s="14">
        <v>6</v>
      </c>
      <c r="E52" s="15">
        <v>0.83333333333333304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3" t="s">
        <v>61</v>
      </c>
      <c r="B56" s="13" t="s">
        <v>54</v>
      </c>
      <c r="C56" s="14">
        <v>7</v>
      </c>
      <c r="D56" s="14">
        <v>9</v>
      </c>
      <c r="E56" s="15">
        <v>-0.22222222222222199</v>
      </c>
    </row>
    <row r="57" spans="1:5" x14ac:dyDescent="0.3">
      <c r="A57" s="174"/>
      <c r="B57" s="13" t="s">
        <v>53</v>
      </c>
      <c r="C57" s="17"/>
      <c r="D57" s="17"/>
      <c r="E57" s="15">
        <v>0</v>
      </c>
    </row>
    <row r="58" spans="1:5" x14ac:dyDescent="0.3">
      <c r="A58" s="174"/>
      <c r="B58" s="13" t="s">
        <v>19</v>
      </c>
      <c r="C58" s="14">
        <v>19</v>
      </c>
      <c r="D58" s="14">
        <v>16</v>
      </c>
      <c r="E58" s="15">
        <v>0.1875</v>
      </c>
    </row>
    <row r="59" spans="1:5" x14ac:dyDescent="0.3">
      <c r="A59" s="174"/>
      <c r="B59" s="13" t="s">
        <v>23</v>
      </c>
      <c r="C59" s="14">
        <v>22</v>
      </c>
      <c r="D59" s="14">
        <v>20</v>
      </c>
      <c r="E59" s="15">
        <v>0.1</v>
      </c>
    </row>
    <row r="60" spans="1:5" x14ac:dyDescent="0.3">
      <c r="A60" s="174"/>
      <c r="B60" s="13" t="s">
        <v>62</v>
      </c>
      <c r="C60" s="17"/>
      <c r="D60" s="14">
        <v>1</v>
      </c>
      <c r="E60" s="15">
        <v>0</v>
      </c>
    </row>
    <row r="61" spans="1:5" x14ac:dyDescent="0.3">
      <c r="A61" s="175"/>
      <c r="B61" s="13" t="s">
        <v>63</v>
      </c>
      <c r="C61" s="17"/>
      <c r="D61" s="17"/>
      <c r="E61" s="15">
        <v>0</v>
      </c>
    </row>
    <row r="62" spans="1:5" x14ac:dyDescent="0.3">
      <c r="A62" s="173" t="s">
        <v>64</v>
      </c>
      <c r="B62" s="13" t="s">
        <v>65</v>
      </c>
      <c r="C62" s="14">
        <v>8</v>
      </c>
      <c r="D62" s="14">
        <v>4</v>
      </c>
      <c r="E62" s="15">
        <v>1</v>
      </c>
    </row>
    <row r="63" spans="1:5" x14ac:dyDescent="0.3">
      <c r="A63" s="174"/>
      <c r="B63" s="13" t="s">
        <v>58</v>
      </c>
      <c r="C63" s="17"/>
      <c r="D63" s="17"/>
      <c r="E63" s="15">
        <v>0</v>
      </c>
    </row>
    <row r="64" spans="1:5" x14ac:dyDescent="0.3">
      <c r="A64" s="175"/>
      <c r="B64" s="13" t="s">
        <v>66</v>
      </c>
      <c r="C64" s="14">
        <v>2</v>
      </c>
      <c r="D64" s="17"/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7"/>
      <c r="E68" s="15">
        <v>0</v>
      </c>
    </row>
    <row r="69" spans="1:5" x14ac:dyDescent="0.3">
      <c r="A69" s="12" t="s">
        <v>36</v>
      </c>
      <c r="B69" s="16"/>
      <c r="C69" s="17"/>
      <c r="D69" s="17"/>
      <c r="E69" s="15">
        <v>0</v>
      </c>
    </row>
    <row r="70" spans="1:5" x14ac:dyDescent="0.3">
      <c r="A70" s="12" t="s">
        <v>37</v>
      </c>
      <c r="B70" s="16"/>
      <c r="C70" s="14">
        <v>4</v>
      </c>
      <c r="D70" s="17"/>
      <c r="E70" s="15">
        <v>0</v>
      </c>
    </row>
    <row r="71" spans="1:5" x14ac:dyDescent="0.3">
      <c r="A71" s="12" t="s">
        <v>38</v>
      </c>
      <c r="B71" s="16"/>
      <c r="C71" s="14">
        <v>4</v>
      </c>
      <c r="D71" s="17"/>
      <c r="E71" s="15">
        <v>0</v>
      </c>
    </row>
    <row r="72" spans="1:5" x14ac:dyDescent="0.3">
      <c r="A72" s="12" t="s">
        <v>39</v>
      </c>
      <c r="B72" s="16"/>
      <c r="C72" s="14">
        <v>1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6"/>
      <c r="B76" s="13" t="s">
        <v>49</v>
      </c>
      <c r="C76" s="14">
        <v>2</v>
      </c>
      <c r="D76" s="14">
        <v>4</v>
      </c>
      <c r="E76" s="15">
        <v>-0.5</v>
      </c>
    </row>
    <row r="77" spans="1:5" x14ac:dyDescent="0.3">
      <c r="A77" s="177"/>
      <c r="B77" s="13" t="s">
        <v>58</v>
      </c>
      <c r="C77" s="17"/>
      <c r="D77" s="17"/>
      <c r="E77" s="15">
        <v>0</v>
      </c>
    </row>
    <row r="78" spans="1:5" x14ac:dyDescent="0.3">
      <c r="A78" s="177"/>
      <c r="B78" s="13" t="s">
        <v>65</v>
      </c>
      <c r="C78" s="14">
        <v>1</v>
      </c>
      <c r="D78" s="17"/>
      <c r="E78" s="15">
        <v>0</v>
      </c>
    </row>
    <row r="79" spans="1:5" x14ac:dyDescent="0.3">
      <c r="A79" s="177"/>
      <c r="B79" s="13" t="s">
        <v>69</v>
      </c>
      <c r="C79" s="14">
        <v>1</v>
      </c>
      <c r="D79" s="17"/>
      <c r="E79" s="15">
        <v>0</v>
      </c>
    </row>
    <row r="80" spans="1:5" x14ac:dyDescent="0.3">
      <c r="A80" s="178"/>
      <c r="B80" s="13" t="s">
        <v>70</v>
      </c>
      <c r="C80" s="17"/>
      <c r="D80" s="17"/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3" t="s">
        <v>72</v>
      </c>
      <c r="B84" s="13" t="s">
        <v>73</v>
      </c>
      <c r="C84" s="14">
        <v>476</v>
      </c>
      <c r="D84" s="14">
        <v>475</v>
      </c>
      <c r="E84" s="15">
        <v>2.1052631578947398E-3</v>
      </c>
    </row>
    <row r="85" spans="1:5" x14ac:dyDescent="0.3">
      <c r="A85" s="175"/>
      <c r="B85" s="13" t="s">
        <v>74</v>
      </c>
      <c r="C85" s="14">
        <v>150</v>
      </c>
      <c r="D85" s="14">
        <v>111</v>
      </c>
      <c r="E85" s="15">
        <v>0.35135135135135098</v>
      </c>
    </row>
    <row r="86" spans="1:5" x14ac:dyDescent="0.3">
      <c r="A86" s="173" t="s">
        <v>75</v>
      </c>
      <c r="B86" s="13" t="s">
        <v>73</v>
      </c>
      <c r="C86" s="14">
        <v>351</v>
      </c>
      <c r="D86" s="14">
        <v>351</v>
      </c>
      <c r="E86" s="15">
        <v>0</v>
      </c>
    </row>
    <row r="87" spans="1:5" x14ac:dyDescent="0.3">
      <c r="A87" s="175"/>
      <c r="B87" s="13" t="s">
        <v>74</v>
      </c>
      <c r="C87" s="14">
        <v>108</v>
      </c>
      <c r="D87" s="14">
        <v>89</v>
      </c>
      <c r="E87" s="15">
        <v>0.213483146067416</v>
      </c>
    </row>
    <row r="88" spans="1:5" x14ac:dyDescent="0.3">
      <c r="A88" s="173" t="s">
        <v>76</v>
      </c>
      <c r="B88" s="13" t="s">
        <v>73</v>
      </c>
      <c r="C88" s="14">
        <v>15</v>
      </c>
      <c r="D88" s="14">
        <v>20</v>
      </c>
      <c r="E88" s="15">
        <v>-0.25</v>
      </c>
    </row>
    <row r="89" spans="1:5" x14ac:dyDescent="0.3">
      <c r="A89" s="175"/>
      <c r="B89" s="13" t="s">
        <v>74</v>
      </c>
      <c r="C89" s="14">
        <v>8</v>
      </c>
      <c r="D89" s="14">
        <v>3</v>
      </c>
      <c r="E89" s="15">
        <v>1.6666666666666701</v>
      </c>
    </row>
    <row r="90" spans="1:5" x14ac:dyDescent="0.3">
      <c r="A90" s="173" t="s">
        <v>77</v>
      </c>
      <c r="B90" s="13" t="s">
        <v>73</v>
      </c>
      <c r="C90" s="17"/>
      <c r="D90" s="17"/>
      <c r="E90" s="15">
        <v>0</v>
      </c>
    </row>
    <row r="91" spans="1:5" x14ac:dyDescent="0.3">
      <c r="A91" s="175"/>
      <c r="B91" s="13" t="s">
        <v>74</v>
      </c>
      <c r="C91" s="17"/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301</v>
      </c>
      <c r="D95" s="14">
        <v>252</v>
      </c>
      <c r="E95" s="15">
        <v>0.194444444444444</v>
      </c>
    </row>
    <row r="96" spans="1:5" x14ac:dyDescent="0.3">
      <c r="A96" s="12" t="s">
        <v>79</v>
      </c>
      <c r="B96" s="16"/>
      <c r="C96" s="17"/>
      <c r="D96" s="17"/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257</v>
      </c>
      <c r="D100" s="14">
        <v>229</v>
      </c>
      <c r="E100" s="15">
        <v>0.122270742358079</v>
      </c>
    </row>
    <row r="101" spans="1:5" x14ac:dyDescent="0.3">
      <c r="A101" s="12" t="s">
        <v>82</v>
      </c>
      <c r="B101" s="16"/>
      <c r="C101" s="14">
        <v>202</v>
      </c>
      <c r="D101" s="14">
        <v>246</v>
      </c>
      <c r="E101" s="15">
        <v>-0.17886178861788599</v>
      </c>
    </row>
    <row r="102" spans="1:5" x14ac:dyDescent="0.3">
      <c r="A102" s="12" t="s">
        <v>79</v>
      </c>
      <c r="B102" s="16"/>
      <c r="C102" s="14">
        <v>2</v>
      </c>
      <c r="D102" s="14">
        <v>5</v>
      </c>
      <c r="E102" s="15">
        <v>-0.6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3" t="s">
        <v>81</v>
      </c>
      <c r="B106" s="13" t="s">
        <v>84</v>
      </c>
      <c r="C106" s="14">
        <v>257</v>
      </c>
      <c r="D106" s="14">
        <v>280</v>
      </c>
      <c r="E106" s="15">
        <v>-8.2142857142857101E-2</v>
      </c>
    </row>
    <row r="107" spans="1:5" x14ac:dyDescent="0.3">
      <c r="A107" s="174"/>
      <c r="B107" s="13" t="s">
        <v>85</v>
      </c>
      <c r="C107" s="14">
        <v>6</v>
      </c>
      <c r="D107" s="14">
        <v>4</v>
      </c>
      <c r="E107" s="15">
        <v>0.5</v>
      </c>
    </row>
    <row r="108" spans="1:5" x14ac:dyDescent="0.3">
      <c r="A108" s="175"/>
      <c r="B108" s="13" t="s">
        <v>86</v>
      </c>
      <c r="C108" s="14">
        <v>32</v>
      </c>
      <c r="D108" s="14">
        <v>21</v>
      </c>
      <c r="E108" s="15">
        <v>0.52380952380952395</v>
      </c>
    </row>
    <row r="109" spans="1:5" x14ac:dyDescent="0.3">
      <c r="A109" s="173" t="s">
        <v>82</v>
      </c>
      <c r="B109" s="13" t="s">
        <v>87</v>
      </c>
      <c r="C109" s="14">
        <v>19</v>
      </c>
      <c r="D109" s="14">
        <v>21</v>
      </c>
      <c r="E109" s="15">
        <v>-9.5238095238095205E-2</v>
      </c>
    </row>
    <row r="110" spans="1:5" x14ac:dyDescent="0.3">
      <c r="A110" s="175"/>
      <c r="B110" s="13" t="s">
        <v>86</v>
      </c>
      <c r="C110" s="14">
        <v>24</v>
      </c>
      <c r="D110" s="14">
        <v>14</v>
      </c>
      <c r="E110" s="15">
        <v>0.71428571428571397</v>
      </c>
    </row>
    <row r="111" spans="1:5" x14ac:dyDescent="0.3">
      <c r="A111" s="12" t="s">
        <v>79</v>
      </c>
      <c r="B111" s="16"/>
      <c r="C111" s="17"/>
      <c r="D111" s="14">
        <v>1</v>
      </c>
      <c r="E111" s="15">
        <v>0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3" t="s">
        <v>81</v>
      </c>
      <c r="B115" s="13" t="s">
        <v>84</v>
      </c>
      <c r="C115" s="14">
        <v>9</v>
      </c>
      <c r="D115" s="14">
        <v>11</v>
      </c>
      <c r="E115" s="15">
        <v>-0.18181818181818199</v>
      </c>
    </row>
    <row r="116" spans="1:5" x14ac:dyDescent="0.3">
      <c r="A116" s="174"/>
      <c r="B116" s="13" t="s">
        <v>85</v>
      </c>
      <c r="C116" s="17"/>
      <c r="D116" s="14">
        <v>2</v>
      </c>
      <c r="E116" s="15">
        <v>0</v>
      </c>
    </row>
    <row r="117" spans="1:5" x14ac:dyDescent="0.3">
      <c r="A117" s="175"/>
      <c r="B117" s="13" t="s">
        <v>86</v>
      </c>
      <c r="C117" s="14">
        <v>4</v>
      </c>
      <c r="D117" s="14">
        <v>9</v>
      </c>
      <c r="E117" s="15">
        <v>-0.55555555555555503</v>
      </c>
    </row>
    <row r="118" spans="1:5" x14ac:dyDescent="0.3">
      <c r="A118" s="173" t="s">
        <v>82</v>
      </c>
      <c r="B118" s="13" t="s">
        <v>87</v>
      </c>
      <c r="C118" s="17"/>
      <c r="D118" s="17"/>
      <c r="E118" s="15">
        <v>0</v>
      </c>
    </row>
    <row r="119" spans="1:5" x14ac:dyDescent="0.3">
      <c r="A119" s="175"/>
      <c r="B119" s="13" t="s">
        <v>86</v>
      </c>
      <c r="C119" s="14">
        <v>2</v>
      </c>
      <c r="D119" s="17"/>
      <c r="E119" s="15">
        <v>0</v>
      </c>
    </row>
    <row r="120" spans="1:5" x14ac:dyDescent="0.3">
      <c r="A120" s="12" t="s">
        <v>79</v>
      </c>
      <c r="B120" s="16"/>
      <c r="C120" s="17"/>
      <c r="D120" s="14">
        <v>2</v>
      </c>
      <c r="E120" s="15">
        <v>0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3" t="s">
        <v>90</v>
      </c>
      <c r="B124" s="13" t="s">
        <v>91</v>
      </c>
      <c r="C124" s="17"/>
      <c r="D124" s="17"/>
      <c r="E124" s="15">
        <v>0</v>
      </c>
    </row>
    <row r="125" spans="1:5" x14ac:dyDescent="0.3">
      <c r="A125" s="175"/>
      <c r="B125" s="13" t="s">
        <v>92</v>
      </c>
      <c r="C125" s="17"/>
      <c r="D125" s="17"/>
      <c r="E125" s="15">
        <v>0</v>
      </c>
    </row>
    <row r="126" spans="1:5" x14ac:dyDescent="0.3">
      <c r="A126" s="173" t="s">
        <v>93</v>
      </c>
      <c r="B126" s="13" t="s">
        <v>91</v>
      </c>
      <c r="C126" s="17"/>
      <c r="D126" s="17"/>
      <c r="E126" s="15">
        <v>0</v>
      </c>
    </row>
    <row r="127" spans="1:5" x14ac:dyDescent="0.3">
      <c r="A127" s="175"/>
      <c r="B127" s="13" t="s">
        <v>92</v>
      </c>
      <c r="C127" s="17"/>
      <c r="D127" s="17"/>
      <c r="E127" s="15">
        <v>0</v>
      </c>
    </row>
    <row r="128" spans="1:5" x14ac:dyDescent="0.3">
      <c r="A128" s="173" t="s">
        <v>94</v>
      </c>
      <c r="B128" s="13" t="s">
        <v>91</v>
      </c>
      <c r="C128" s="14">
        <v>1130</v>
      </c>
      <c r="D128" s="14">
        <v>1068</v>
      </c>
      <c r="E128" s="15">
        <v>5.80524344569288E-2</v>
      </c>
    </row>
    <row r="129" spans="1:5" x14ac:dyDescent="0.3">
      <c r="A129" s="175"/>
      <c r="B129" s="13" t="s">
        <v>92</v>
      </c>
      <c r="C129" s="14">
        <v>1975</v>
      </c>
      <c r="D129" s="14">
        <v>1909</v>
      </c>
      <c r="E129" s="15">
        <v>3.4573074908328998E-2</v>
      </c>
    </row>
    <row r="130" spans="1:5" x14ac:dyDescent="0.3">
      <c r="A130" s="173" t="s">
        <v>95</v>
      </c>
      <c r="B130" s="13" t="s">
        <v>91</v>
      </c>
      <c r="C130" s="14">
        <v>189</v>
      </c>
      <c r="D130" s="14">
        <v>196</v>
      </c>
      <c r="E130" s="15">
        <v>-3.5714285714285698E-2</v>
      </c>
    </row>
    <row r="131" spans="1:5" x14ac:dyDescent="0.3">
      <c r="A131" s="175"/>
      <c r="B131" s="13" t="s">
        <v>92</v>
      </c>
      <c r="C131" s="14">
        <v>248</v>
      </c>
      <c r="D131" s="14">
        <v>251</v>
      </c>
      <c r="E131" s="15">
        <v>-1.1952191235059801E-2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3" t="s">
        <v>97</v>
      </c>
      <c r="B135" s="13" t="s">
        <v>98</v>
      </c>
      <c r="C135" s="14">
        <v>9</v>
      </c>
      <c r="D135" s="14">
        <v>14</v>
      </c>
      <c r="E135" s="15">
        <v>-0.35714285714285698</v>
      </c>
    </row>
    <row r="136" spans="1:5" x14ac:dyDescent="0.3">
      <c r="A136" s="175"/>
      <c r="B136" s="13" t="s">
        <v>99</v>
      </c>
      <c r="C136" s="14">
        <v>0</v>
      </c>
      <c r="D136" s="14">
        <v>0</v>
      </c>
      <c r="E136" s="15">
        <v>0</v>
      </c>
    </row>
    <row r="137" spans="1:5" x14ac:dyDescent="0.3">
      <c r="A137" s="173" t="s">
        <v>100</v>
      </c>
      <c r="B137" s="13" t="s">
        <v>98</v>
      </c>
      <c r="C137" s="17"/>
      <c r="D137" s="17"/>
      <c r="E137" s="15">
        <v>0</v>
      </c>
    </row>
    <row r="138" spans="1:5" x14ac:dyDescent="0.3">
      <c r="A138" s="175"/>
      <c r="B138" s="13" t="s">
        <v>99</v>
      </c>
      <c r="C138" s="17"/>
      <c r="D138" s="17"/>
      <c r="E138" s="15">
        <v>0</v>
      </c>
    </row>
    <row r="139" spans="1:5" x14ac:dyDescent="0.3">
      <c r="A139" s="173" t="s">
        <v>101</v>
      </c>
      <c r="B139" s="13" t="s">
        <v>98</v>
      </c>
      <c r="C139" s="17"/>
      <c r="D139" s="17"/>
      <c r="E139" s="15">
        <v>0</v>
      </c>
    </row>
    <row r="140" spans="1:5" x14ac:dyDescent="0.3">
      <c r="A140" s="175"/>
      <c r="B140" s="13" t="s">
        <v>102</v>
      </c>
      <c r="C140" s="17"/>
      <c r="D140" s="17"/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38</v>
      </c>
      <c r="D144" s="14">
        <v>44</v>
      </c>
      <c r="E144" s="15">
        <v>-0.13636363636363599</v>
      </c>
    </row>
    <row r="145" spans="1:5" x14ac:dyDescent="0.3">
      <c r="A145" s="173" t="s">
        <v>105</v>
      </c>
      <c r="B145" s="13" t="s">
        <v>106</v>
      </c>
      <c r="C145" s="14">
        <v>0</v>
      </c>
      <c r="D145" s="17"/>
      <c r="E145" s="15">
        <v>0</v>
      </c>
    </row>
    <row r="146" spans="1:5" x14ac:dyDescent="0.3">
      <c r="A146" s="174"/>
      <c r="B146" s="13" t="s">
        <v>107</v>
      </c>
      <c r="C146" s="14">
        <v>11</v>
      </c>
      <c r="D146" s="14">
        <v>7</v>
      </c>
      <c r="E146" s="15">
        <v>0.57142857142857095</v>
      </c>
    </row>
    <row r="147" spans="1:5" x14ac:dyDescent="0.3">
      <c r="A147" s="174"/>
      <c r="B147" s="13" t="s">
        <v>108</v>
      </c>
      <c r="C147" s="14">
        <v>4</v>
      </c>
      <c r="D147" s="14">
        <v>10</v>
      </c>
      <c r="E147" s="15">
        <v>-0.6</v>
      </c>
    </row>
    <row r="148" spans="1:5" x14ac:dyDescent="0.3">
      <c r="A148" s="174"/>
      <c r="B148" s="13" t="s">
        <v>109</v>
      </c>
      <c r="C148" s="14">
        <v>5</v>
      </c>
      <c r="D148" s="14">
        <v>4</v>
      </c>
      <c r="E148" s="15">
        <v>0.25</v>
      </c>
    </row>
    <row r="149" spans="1:5" x14ac:dyDescent="0.3">
      <c r="A149" s="174"/>
      <c r="B149" s="13" t="s">
        <v>110</v>
      </c>
      <c r="C149" s="14">
        <v>18</v>
      </c>
      <c r="D149" s="14">
        <v>21</v>
      </c>
      <c r="E149" s="15">
        <v>-0.14285714285714299</v>
      </c>
    </row>
    <row r="150" spans="1:5" x14ac:dyDescent="0.3">
      <c r="A150" s="175"/>
      <c r="B150" s="13" t="s">
        <v>111</v>
      </c>
      <c r="C150" s="14">
        <v>0</v>
      </c>
      <c r="D150" s="14">
        <v>2</v>
      </c>
      <c r="E150" s="15">
        <v>-1</v>
      </c>
    </row>
    <row r="151" spans="1:5" x14ac:dyDescent="0.3">
      <c r="A151" s="173" t="s">
        <v>112</v>
      </c>
      <c r="B151" s="13" t="s">
        <v>113</v>
      </c>
      <c r="C151" s="14">
        <v>6</v>
      </c>
      <c r="D151" s="14">
        <v>8</v>
      </c>
      <c r="E151" s="15">
        <v>-0.25</v>
      </c>
    </row>
    <row r="152" spans="1:5" x14ac:dyDescent="0.3">
      <c r="A152" s="175"/>
      <c r="B152" s="13" t="s">
        <v>114</v>
      </c>
      <c r="C152" s="14">
        <v>25</v>
      </c>
      <c r="D152" s="14">
        <v>20</v>
      </c>
      <c r="E152" s="15">
        <v>0.25</v>
      </c>
    </row>
    <row r="153" spans="1:5" x14ac:dyDescent="0.3">
      <c r="A153" s="173" t="s">
        <v>115</v>
      </c>
      <c r="B153" s="13" t="s">
        <v>19</v>
      </c>
      <c r="C153" s="14">
        <v>7</v>
      </c>
      <c r="D153" s="14">
        <v>15</v>
      </c>
      <c r="E153" s="15">
        <v>-0.53333333333333299</v>
      </c>
    </row>
    <row r="154" spans="1:5" x14ac:dyDescent="0.3">
      <c r="A154" s="175"/>
      <c r="B154" s="13" t="s">
        <v>23</v>
      </c>
      <c r="C154" s="14">
        <v>7</v>
      </c>
      <c r="D154" s="14">
        <v>34</v>
      </c>
      <c r="E154" s="15">
        <v>-0.79411764705882304</v>
      </c>
    </row>
    <row r="155" spans="1:5" x14ac:dyDescent="0.3">
      <c r="A155" s="12" t="s">
        <v>116</v>
      </c>
      <c r="B155" s="16"/>
      <c r="C155" s="17"/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3" t="s">
        <v>118</v>
      </c>
      <c r="B159" s="13" t="s">
        <v>119</v>
      </c>
      <c r="C159" s="17"/>
      <c r="D159" s="17"/>
      <c r="E159" s="15">
        <v>0</v>
      </c>
    </row>
    <row r="160" spans="1:5" x14ac:dyDescent="0.3">
      <c r="A160" s="174"/>
      <c r="B160" s="13" t="s">
        <v>120</v>
      </c>
      <c r="C160" s="17"/>
      <c r="D160" s="17"/>
      <c r="E160" s="15">
        <v>0</v>
      </c>
    </row>
    <row r="161" spans="1:5" x14ac:dyDescent="0.3">
      <c r="A161" s="174"/>
      <c r="B161" s="13" t="s">
        <v>121</v>
      </c>
      <c r="C161" s="17"/>
      <c r="D161" s="17"/>
      <c r="E161" s="15">
        <v>0</v>
      </c>
    </row>
    <row r="162" spans="1:5" x14ac:dyDescent="0.3">
      <c r="A162" s="174"/>
      <c r="B162" s="13" t="s">
        <v>122</v>
      </c>
      <c r="C162" s="17"/>
      <c r="D162" s="17"/>
      <c r="E162" s="15">
        <v>0</v>
      </c>
    </row>
    <row r="163" spans="1:5" x14ac:dyDescent="0.3">
      <c r="A163" s="174"/>
      <c r="B163" s="13" t="s">
        <v>123</v>
      </c>
      <c r="C163" s="17"/>
      <c r="D163" s="17"/>
      <c r="E163" s="15">
        <v>0</v>
      </c>
    </row>
    <row r="164" spans="1:5" x14ac:dyDescent="0.3">
      <c r="A164" s="174"/>
      <c r="B164" s="13" t="s">
        <v>124</v>
      </c>
      <c r="C164" s="17"/>
      <c r="D164" s="17"/>
      <c r="E164" s="15">
        <v>0</v>
      </c>
    </row>
    <row r="165" spans="1:5" x14ac:dyDescent="0.3">
      <c r="A165" s="174"/>
      <c r="B165" s="13" t="s">
        <v>125</v>
      </c>
      <c r="C165" s="17"/>
      <c r="D165" s="17"/>
      <c r="E165" s="15">
        <v>0</v>
      </c>
    </row>
    <row r="166" spans="1:5" x14ac:dyDescent="0.3">
      <c r="A166" s="174"/>
      <c r="B166" s="13" t="s">
        <v>126</v>
      </c>
      <c r="C166" s="17"/>
      <c r="D166" s="17"/>
      <c r="E166" s="15">
        <v>0</v>
      </c>
    </row>
    <row r="167" spans="1:5" x14ac:dyDescent="0.3">
      <c r="A167" s="174"/>
      <c r="B167" s="13" t="s">
        <v>127</v>
      </c>
      <c r="C167" s="17"/>
      <c r="D167" s="17"/>
      <c r="E167" s="15">
        <v>0</v>
      </c>
    </row>
    <row r="168" spans="1:5" x14ac:dyDescent="0.3">
      <c r="A168" s="174"/>
      <c r="B168" s="13" t="s">
        <v>128</v>
      </c>
      <c r="C168" s="17"/>
      <c r="D168" s="17"/>
      <c r="E168" s="15">
        <v>0</v>
      </c>
    </row>
    <row r="169" spans="1:5" x14ac:dyDescent="0.3">
      <c r="A169" s="174"/>
      <c r="B169" s="13" t="s">
        <v>129</v>
      </c>
      <c r="C169" s="17"/>
      <c r="D169" s="17"/>
      <c r="E169" s="15">
        <v>0</v>
      </c>
    </row>
    <row r="170" spans="1:5" x14ac:dyDescent="0.3">
      <c r="A170" s="174"/>
      <c r="B170" s="13" t="s">
        <v>130</v>
      </c>
      <c r="C170" s="17"/>
      <c r="D170" s="17"/>
      <c r="E170" s="15">
        <v>0</v>
      </c>
    </row>
    <row r="171" spans="1:5" x14ac:dyDescent="0.3">
      <c r="A171" s="174"/>
      <c r="B171" s="13" t="s">
        <v>131</v>
      </c>
      <c r="C171" s="17"/>
      <c r="D171" s="17"/>
      <c r="E171" s="15">
        <v>0</v>
      </c>
    </row>
    <row r="172" spans="1:5" x14ac:dyDescent="0.3">
      <c r="A172" s="174"/>
      <c r="B172" s="13" t="s">
        <v>132</v>
      </c>
      <c r="C172" s="17"/>
      <c r="D172" s="17"/>
      <c r="E172" s="15">
        <v>0</v>
      </c>
    </row>
    <row r="173" spans="1:5" x14ac:dyDescent="0.3">
      <c r="A173" s="174"/>
      <c r="B173" s="13" t="s">
        <v>133</v>
      </c>
      <c r="C173" s="17"/>
      <c r="D173" s="17"/>
      <c r="E173" s="15">
        <v>0</v>
      </c>
    </row>
    <row r="174" spans="1:5" x14ac:dyDescent="0.3">
      <c r="A174" s="174"/>
      <c r="B174" s="13" t="s">
        <v>134</v>
      </c>
      <c r="C174" s="17"/>
      <c r="D174" s="17"/>
      <c r="E174" s="15">
        <v>0</v>
      </c>
    </row>
    <row r="175" spans="1:5" x14ac:dyDescent="0.3">
      <c r="A175" s="174"/>
      <c r="B175" s="13" t="s">
        <v>135</v>
      </c>
      <c r="C175" s="17"/>
      <c r="D175" s="17"/>
      <c r="E175" s="15">
        <v>0</v>
      </c>
    </row>
    <row r="176" spans="1:5" x14ac:dyDescent="0.3">
      <c r="A176" s="174"/>
      <c r="B176" s="13" t="s">
        <v>136</v>
      </c>
      <c r="C176" s="17"/>
      <c r="D176" s="17"/>
      <c r="E176" s="15">
        <v>0</v>
      </c>
    </row>
    <row r="177" spans="1:5" x14ac:dyDescent="0.3">
      <c r="A177" s="174"/>
      <c r="B177" s="13" t="s">
        <v>137</v>
      </c>
      <c r="C177" s="17"/>
      <c r="D177" s="17"/>
      <c r="E177" s="15">
        <v>0</v>
      </c>
    </row>
    <row r="178" spans="1:5" x14ac:dyDescent="0.3">
      <c r="A178" s="174"/>
      <c r="B178" s="13" t="s">
        <v>138</v>
      </c>
      <c r="C178" s="17"/>
      <c r="D178" s="17"/>
      <c r="E178" s="15">
        <v>0</v>
      </c>
    </row>
    <row r="179" spans="1:5" x14ac:dyDescent="0.3">
      <c r="A179" s="174"/>
      <c r="B179" s="13" t="s">
        <v>139</v>
      </c>
      <c r="C179" s="17"/>
      <c r="D179" s="17"/>
      <c r="E179" s="15">
        <v>0</v>
      </c>
    </row>
    <row r="180" spans="1:5" x14ac:dyDescent="0.3">
      <c r="A180" s="174"/>
      <c r="B180" s="13" t="s">
        <v>140</v>
      </c>
      <c r="C180" s="17"/>
      <c r="D180" s="17"/>
      <c r="E180" s="15">
        <v>0</v>
      </c>
    </row>
    <row r="181" spans="1:5" x14ac:dyDescent="0.3">
      <c r="A181" s="174"/>
      <c r="B181" s="13" t="s">
        <v>141</v>
      </c>
      <c r="C181" s="17"/>
      <c r="D181" s="17"/>
      <c r="E181" s="15">
        <v>0</v>
      </c>
    </row>
    <row r="182" spans="1:5" x14ac:dyDescent="0.3">
      <c r="A182" s="174"/>
      <c r="B182" s="13" t="s">
        <v>142</v>
      </c>
      <c r="C182" s="17"/>
      <c r="D182" s="17"/>
      <c r="E182" s="15">
        <v>0</v>
      </c>
    </row>
    <row r="183" spans="1:5" x14ac:dyDescent="0.3">
      <c r="A183" s="174"/>
      <c r="B183" s="13" t="s">
        <v>143</v>
      </c>
      <c r="C183" s="17"/>
      <c r="D183" s="17"/>
      <c r="E183" s="15">
        <v>0</v>
      </c>
    </row>
    <row r="184" spans="1:5" x14ac:dyDescent="0.3">
      <c r="A184" s="174"/>
      <c r="B184" s="13" t="s">
        <v>144</v>
      </c>
      <c r="C184" s="17"/>
      <c r="D184" s="17"/>
      <c r="E184" s="15">
        <v>0</v>
      </c>
    </row>
    <row r="185" spans="1:5" x14ac:dyDescent="0.3">
      <c r="A185" s="174"/>
      <c r="B185" s="13" t="s">
        <v>145</v>
      </c>
      <c r="C185" s="17"/>
      <c r="D185" s="17"/>
      <c r="E185" s="15">
        <v>0</v>
      </c>
    </row>
    <row r="186" spans="1:5" x14ac:dyDescent="0.3">
      <c r="A186" s="174"/>
      <c r="B186" s="13" t="s">
        <v>146</v>
      </c>
      <c r="C186" s="17"/>
      <c r="D186" s="17"/>
      <c r="E186" s="15">
        <v>0</v>
      </c>
    </row>
    <row r="187" spans="1:5" x14ac:dyDescent="0.3">
      <c r="A187" s="174"/>
      <c r="B187" s="13" t="s">
        <v>147</v>
      </c>
      <c r="C187" s="17"/>
      <c r="D187" s="17"/>
      <c r="E187" s="15">
        <v>0</v>
      </c>
    </row>
    <row r="188" spans="1:5" x14ac:dyDescent="0.3">
      <c r="A188" s="174"/>
      <c r="B188" s="13" t="s">
        <v>148</v>
      </c>
      <c r="C188" s="17"/>
      <c r="D188" s="17"/>
      <c r="E188" s="15">
        <v>0</v>
      </c>
    </row>
    <row r="189" spans="1:5" x14ac:dyDescent="0.3">
      <c r="A189" s="174"/>
      <c r="B189" s="13" t="s">
        <v>149</v>
      </c>
      <c r="C189" s="17"/>
      <c r="D189" s="17"/>
      <c r="E189" s="15">
        <v>0</v>
      </c>
    </row>
    <row r="190" spans="1:5" x14ac:dyDescent="0.3">
      <c r="A190" s="174"/>
      <c r="B190" s="13" t="s">
        <v>150</v>
      </c>
      <c r="C190" s="17"/>
      <c r="D190" s="17"/>
      <c r="E190" s="15">
        <v>0</v>
      </c>
    </row>
    <row r="191" spans="1:5" x14ac:dyDescent="0.3">
      <c r="A191" s="174"/>
      <c r="B191" s="13" t="s">
        <v>151</v>
      </c>
      <c r="C191" s="17"/>
      <c r="D191" s="17"/>
      <c r="E191" s="15">
        <v>0</v>
      </c>
    </row>
    <row r="192" spans="1:5" x14ac:dyDescent="0.3">
      <c r="A192" s="174"/>
      <c r="B192" s="13" t="s">
        <v>152</v>
      </c>
      <c r="C192" s="17"/>
      <c r="D192" s="17"/>
      <c r="E192" s="15">
        <v>0</v>
      </c>
    </row>
    <row r="193" spans="1:5" x14ac:dyDescent="0.3">
      <c r="A193" s="174"/>
      <c r="B193" s="13" t="s">
        <v>153</v>
      </c>
      <c r="C193" s="17"/>
      <c r="D193" s="17"/>
      <c r="E193" s="15">
        <v>0</v>
      </c>
    </row>
    <row r="194" spans="1:5" x14ac:dyDescent="0.3">
      <c r="A194" s="174"/>
      <c r="B194" s="13" t="s">
        <v>154</v>
      </c>
      <c r="C194" s="17"/>
      <c r="D194" s="17"/>
      <c r="E194" s="15">
        <v>0</v>
      </c>
    </row>
    <row r="195" spans="1:5" x14ac:dyDescent="0.3">
      <c r="A195" s="174"/>
      <c r="B195" s="13" t="s">
        <v>155</v>
      </c>
      <c r="C195" s="17"/>
      <c r="D195" s="17"/>
      <c r="E195" s="15">
        <v>0</v>
      </c>
    </row>
    <row r="196" spans="1:5" x14ac:dyDescent="0.3">
      <c r="A196" s="174"/>
      <c r="B196" s="13" t="s">
        <v>156</v>
      </c>
      <c r="C196" s="17"/>
      <c r="D196" s="17"/>
      <c r="E196" s="15">
        <v>0</v>
      </c>
    </row>
    <row r="197" spans="1:5" x14ac:dyDescent="0.3">
      <c r="A197" s="174"/>
      <c r="B197" s="13" t="s">
        <v>157</v>
      </c>
      <c r="C197" s="17"/>
      <c r="D197" s="17"/>
      <c r="E197" s="15">
        <v>0</v>
      </c>
    </row>
    <row r="198" spans="1:5" x14ac:dyDescent="0.3">
      <c r="A198" s="174"/>
      <c r="B198" s="13" t="s">
        <v>158</v>
      </c>
      <c r="C198" s="17"/>
      <c r="D198" s="17"/>
      <c r="E198" s="15">
        <v>0</v>
      </c>
    </row>
    <row r="199" spans="1:5" x14ac:dyDescent="0.3">
      <c r="A199" s="174"/>
      <c r="B199" s="13" t="s">
        <v>159</v>
      </c>
      <c r="C199" s="17"/>
      <c r="D199" s="17"/>
      <c r="E199" s="15">
        <v>0</v>
      </c>
    </row>
    <row r="200" spans="1:5" x14ac:dyDescent="0.3">
      <c r="A200" s="175"/>
      <c r="B200" s="13" t="s">
        <v>160</v>
      </c>
      <c r="C200" s="17"/>
      <c r="D200" s="17"/>
      <c r="E200" s="15">
        <v>0</v>
      </c>
    </row>
    <row r="201" spans="1:5" x14ac:dyDescent="0.3">
      <c r="A201" s="173" t="s">
        <v>161</v>
      </c>
      <c r="B201" s="13" t="s">
        <v>162</v>
      </c>
      <c r="C201" s="17"/>
      <c r="D201" s="17"/>
      <c r="E201" s="15">
        <v>0</v>
      </c>
    </row>
    <row r="202" spans="1:5" x14ac:dyDescent="0.3">
      <c r="A202" s="174"/>
      <c r="B202" s="13" t="s">
        <v>120</v>
      </c>
      <c r="C202" s="17"/>
      <c r="D202" s="17"/>
      <c r="E202" s="15">
        <v>0</v>
      </c>
    </row>
    <row r="203" spans="1:5" x14ac:dyDescent="0.3">
      <c r="A203" s="174"/>
      <c r="B203" s="13" t="s">
        <v>163</v>
      </c>
      <c r="C203" s="17"/>
      <c r="D203" s="17"/>
      <c r="E203" s="15">
        <v>0</v>
      </c>
    </row>
    <row r="204" spans="1:5" x14ac:dyDescent="0.3">
      <c r="A204" s="174"/>
      <c r="B204" s="13" t="s">
        <v>122</v>
      </c>
      <c r="C204" s="17"/>
      <c r="D204" s="17"/>
      <c r="E204" s="15">
        <v>0</v>
      </c>
    </row>
    <row r="205" spans="1:5" x14ac:dyDescent="0.3">
      <c r="A205" s="174"/>
      <c r="B205" s="13" t="s">
        <v>123</v>
      </c>
      <c r="C205" s="17"/>
      <c r="D205" s="17"/>
      <c r="E205" s="15">
        <v>0</v>
      </c>
    </row>
    <row r="206" spans="1:5" x14ac:dyDescent="0.3">
      <c r="A206" s="174"/>
      <c r="B206" s="13" t="s">
        <v>124</v>
      </c>
      <c r="C206" s="17"/>
      <c r="D206" s="17"/>
      <c r="E206" s="15">
        <v>0</v>
      </c>
    </row>
    <row r="207" spans="1:5" x14ac:dyDescent="0.3">
      <c r="A207" s="174"/>
      <c r="B207" s="13" t="s">
        <v>125</v>
      </c>
      <c r="C207" s="17"/>
      <c r="D207" s="17"/>
      <c r="E207" s="15">
        <v>0</v>
      </c>
    </row>
    <row r="208" spans="1:5" x14ac:dyDescent="0.3">
      <c r="A208" s="174"/>
      <c r="B208" s="13" t="s">
        <v>164</v>
      </c>
      <c r="C208" s="17"/>
      <c r="D208" s="17"/>
      <c r="E208" s="15">
        <v>0</v>
      </c>
    </row>
    <row r="209" spans="1:5" x14ac:dyDescent="0.3">
      <c r="A209" s="174"/>
      <c r="B209" s="13" t="s">
        <v>127</v>
      </c>
      <c r="C209" s="17"/>
      <c r="D209" s="17"/>
      <c r="E209" s="15">
        <v>0</v>
      </c>
    </row>
    <row r="210" spans="1:5" x14ac:dyDescent="0.3">
      <c r="A210" s="174"/>
      <c r="B210" s="13" t="s">
        <v>165</v>
      </c>
      <c r="C210" s="17"/>
      <c r="D210" s="17"/>
      <c r="E210" s="15">
        <v>0</v>
      </c>
    </row>
    <row r="211" spans="1:5" x14ac:dyDescent="0.3">
      <c r="A211" s="174"/>
      <c r="B211" s="13" t="s">
        <v>129</v>
      </c>
      <c r="C211" s="17"/>
      <c r="D211" s="17"/>
      <c r="E211" s="15">
        <v>0</v>
      </c>
    </row>
    <row r="212" spans="1:5" x14ac:dyDescent="0.3">
      <c r="A212" s="174"/>
      <c r="B212" s="13" t="s">
        <v>130</v>
      </c>
      <c r="C212" s="17"/>
      <c r="D212" s="17"/>
      <c r="E212" s="15">
        <v>0</v>
      </c>
    </row>
    <row r="213" spans="1:5" x14ac:dyDescent="0.3">
      <c r="A213" s="174"/>
      <c r="B213" s="13" t="s">
        <v>131</v>
      </c>
      <c r="C213" s="17"/>
      <c r="D213" s="17"/>
      <c r="E213" s="15">
        <v>0</v>
      </c>
    </row>
    <row r="214" spans="1:5" x14ac:dyDescent="0.3">
      <c r="A214" s="174"/>
      <c r="B214" s="13" t="s">
        <v>132</v>
      </c>
      <c r="C214" s="17"/>
      <c r="D214" s="17"/>
      <c r="E214" s="15">
        <v>0</v>
      </c>
    </row>
    <row r="215" spans="1:5" x14ac:dyDescent="0.3">
      <c r="A215" s="174"/>
      <c r="B215" s="13" t="s">
        <v>133</v>
      </c>
      <c r="C215" s="17"/>
      <c r="D215" s="17"/>
      <c r="E215" s="15">
        <v>0</v>
      </c>
    </row>
    <row r="216" spans="1:5" x14ac:dyDescent="0.3">
      <c r="A216" s="174"/>
      <c r="B216" s="13" t="s">
        <v>134</v>
      </c>
      <c r="C216" s="17"/>
      <c r="D216" s="17"/>
      <c r="E216" s="15">
        <v>0</v>
      </c>
    </row>
    <row r="217" spans="1:5" x14ac:dyDescent="0.3">
      <c r="A217" s="174"/>
      <c r="B217" s="13" t="s">
        <v>135</v>
      </c>
      <c r="C217" s="17"/>
      <c r="D217" s="17"/>
      <c r="E217" s="15">
        <v>0</v>
      </c>
    </row>
    <row r="218" spans="1:5" x14ac:dyDescent="0.3">
      <c r="A218" s="174"/>
      <c r="B218" s="13" t="s">
        <v>136</v>
      </c>
      <c r="C218" s="17"/>
      <c r="D218" s="17"/>
      <c r="E218" s="15">
        <v>0</v>
      </c>
    </row>
    <row r="219" spans="1:5" x14ac:dyDescent="0.3">
      <c r="A219" s="174"/>
      <c r="B219" s="13" t="s">
        <v>137</v>
      </c>
      <c r="C219" s="17"/>
      <c r="D219" s="17"/>
      <c r="E219" s="15">
        <v>0</v>
      </c>
    </row>
    <row r="220" spans="1:5" x14ac:dyDescent="0.3">
      <c r="A220" s="174"/>
      <c r="B220" s="13" t="s">
        <v>138</v>
      </c>
      <c r="C220" s="17"/>
      <c r="D220" s="17"/>
      <c r="E220" s="15">
        <v>0</v>
      </c>
    </row>
    <row r="221" spans="1:5" x14ac:dyDescent="0.3">
      <c r="A221" s="174"/>
      <c r="B221" s="13" t="s">
        <v>139</v>
      </c>
      <c r="C221" s="17"/>
      <c r="D221" s="17"/>
      <c r="E221" s="15">
        <v>0</v>
      </c>
    </row>
    <row r="222" spans="1:5" x14ac:dyDescent="0.3">
      <c r="A222" s="174"/>
      <c r="B222" s="13" t="s">
        <v>166</v>
      </c>
      <c r="C222" s="17"/>
      <c r="D222" s="17"/>
      <c r="E222" s="15">
        <v>0</v>
      </c>
    </row>
    <row r="223" spans="1:5" x14ac:dyDescent="0.3">
      <c r="A223" s="174"/>
      <c r="B223" s="13" t="s">
        <v>141</v>
      </c>
      <c r="C223" s="17"/>
      <c r="D223" s="17"/>
      <c r="E223" s="15">
        <v>0</v>
      </c>
    </row>
    <row r="224" spans="1:5" x14ac:dyDescent="0.3">
      <c r="A224" s="174"/>
      <c r="B224" s="13" t="s">
        <v>142</v>
      </c>
      <c r="C224" s="17"/>
      <c r="D224" s="17"/>
      <c r="E224" s="15">
        <v>0</v>
      </c>
    </row>
    <row r="225" spans="1:5" x14ac:dyDescent="0.3">
      <c r="A225" s="174"/>
      <c r="B225" s="13" t="s">
        <v>143</v>
      </c>
      <c r="C225" s="17"/>
      <c r="D225" s="17"/>
      <c r="E225" s="15">
        <v>0</v>
      </c>
    </row>
    <row r="226" spans="1:5" x14ac:dyDescent="0.3">
      <c r="A226" s="174"/>
      <c r="B226" s="13" t="s">
        <v>144</v>
      </c>
      <c r="C226" s="17"/>
      <c r="D226" s="17"/>
      <c r="E226" s="15">
        <v>0</v>
      </c>
    </row>
    <row r="227" spans="1:5" x14ac:dyDescent="0.3">
      <c r="A227" s="174"/>
      <c r="B227" s="13" t="s">
        <v>167</v>
      </c>
      <c r="C227" s="17"/>
      <c r="D227" s="17"/>
      <c r="E227" s="15">
        <v>0</v>
      </c>
    </row>
    <row r="228" spans="1:5" x14ac:dyDescent="0.3">
      <c r="A228" s="174"/>
      <c r="B228" s="13" t="s">
        <v>146</v>
      </c>
      <c r="C228" s="17"/>
      <c r="D228" s="17"/>
      <c r="E228" s="15">
        <v>0</v>
      </c>
    </row>
    <row r="229" spans="1:5" x14ac:dyDescent="0.3">
      <c r="A229" s="174"/>
      <c r="B229" s="13" t="s">
        <v>147</v>
      </c>
      <c r="C229" s="17"/>
      <c r="D229" s="17"/>
      <c r="E229" s="15">
        <v>0</v>
      </c>
    </row>
    <row r="230" spans="1:5" x14ac:dyDescent="0.3">
      <c r="A230" s="174"/>
      <c r="B230" s="13" t="s">
        <v>148</v>
      </c>
      <c r="C230" s="17"/>
      <c r="D230" s="17"/>
      <c r="E230" s="15">
        <v>0</v>
      </c>
    </row>
    <row r="231" spans="1:5" x14ac:dyDescent="0.3">
      <c r="A231" s="174"/>
      <c r="B231" s="13" t="s">
        <v>149</v>
      </c>
      <c r="C231" s="17"/>
      <c r="D231" s="17"/>
      <c r="E231" s="15">
        <v>0</v>
      </c>
    </row>
    <row r="232" spans="1:5" x14ac:dyDescent="0.3">
      <c r="A232" s="174"/>
      <c r="B232" s="13" t="s">
        <v>150</v>
      </c>
      <c r="C232" s="17"/>
      <c r="D232" s="17"/>
      <c r="E232" s="15">
        <v>0</v>
      </c>
    </row>
    <row r="233" spans="1:5" x14ac:dyDescent="0.3">
      <c r="A233" s="174"/>
      <c r="B233" s="13" t="s">
        <v>151</v>
      </c>
      <c r="C233" s="17"/>
      <c r="D233" s="17"/>
      <c r="E233" s="15">
        <v>0</v>
      </c>
    </row>
    <row r="234" spans="1:5" x14ac:dyDescent="0.3">
      <c r="A234" s="174"/>
      <c r="B234" s="13" t="s">
        <v>152</v>
      </c>
      <c r="C234" s="17"/>
      <c r="D234" s="17"/>
      <c r="E234" s="15">
        <v>0</v>
      </c>
    </row>
    <row r="235" spans="1:5" x14ac:dyDescent="0.3">
      <c r="A235" s="174"/>
      <c r="B235" s="13" t="s">
        <v>153</v>
      </c>
      <c r="C235" s="17"/>
      <c r="D235" s="17"/>
      <c r="E235" s="15">
        <v>0</v>
      </c>
    </row>
    <row r="236" spans="1:5" x14ac:dyDescent="0.3">
      <c r="A236" s="174"/>
      <c r="B236" s="13" t="s">
        <v>154</v>
      </c>
      <c r="C236" s="17"/>
      <c r="D236" s="17"/>
      <c r="E236" s="15">
        <v>0</v>
      </c>
    </row>
    <row r="237" spans="1:5" x14ac:dyDescent="0.3">
      <c r="A237" s="174"/>
      <c r="B237" s="13" t="s">
        <v>155</v>
      </c>
      <c r="C237" s="17"/>
      <c r="D237" s="17"/>
      <c r="E237" s="15">
        <v>0</v>
      </c>
    </row>
    <row r="238" spans="1:5" x14ac:dyDescent="0.3">
      <c r="A238" s="174"/>
      <c r="B238" s="13" t="s">
        <v>156</v>
      </c>
      <c r="C238" s="17"/>
      <c r="D238" s="17"/>
      <c r="E238" s="15">
        <v>0</v>
      </c>
    </row>
    <row r="239" spans="1:5" x14ac:dyDescent="0.3">
      <c r="A239" s="174"/>
      <c r="B239" s="13" t="s">
        <v>157</v>
      </c>
      <c r="C239" s="17"/>
      <c r="D239" s="17"/>
      <c r="E239" s="15">
        <v>0</v>
      </c>
    </row>
    <row r="240" spans="1:5" x14ac:dyDescent="0.3">
      <c r="A240" s="174"/>
      <c r="B240" s="13" t="s">
        <v>158</v>
      </c>
      <c r="C240" s="17"/>
      <c r="D240" s="17"/>
      <c r="E240" s="15">
        <v>0</v>
      </c>
    </row>
    <row r="241" spans="1:5" x14ac:dyDescent="0.3">
      <c r="A241" s="174"/>
      <c r="B241" s="13" t="s">
        <v>159</v>
      </c>
      <c r="C241" s="17"/>
      <c r="D241" s="17"/>
      <c r="E241" s="15">
        <v>0</v>
      </c>
    </row>
    <row r="242" spans="1:5" x14ac:dyDescent="0.3">
      <c r="A242" s="175"/>
      <c r="B242" s="13" t="s">
        <v>160</v>
      </c>
      <c r="C242" s="17"/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7"/>
      <c r="D246" s="17"/>
      <c r="E246" s="15">
        <v>0</v>
      </c>
    </row>
    <row r="247" spans="1:5" x14ac:dyDescent="0.3">
      <c r="A247" s="12" t="s">
        <v>170</v>
      </c>
      <c r="B247" s="16"/>
      <c r="C247" s="17"/>
      <c r="D247" s="17"/>
      <c r="E247" s="15">
        <v>0</v>
      </c>
    </row>
    <row r="248" spans="1:5" x14ac:dyDescent="0.3">
      <c r="A248" s="12" t="s">
        <v>171</v>
      </c>
      <c r="B248" s="16"/>
      <c r="C248" s="17"/>
      <c r="D248" s="17"/>
      <c r="E248" s="15">
        <v>0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15</v>
      </c>
      <c r="D252" s="14">
        <v>1</v>
      </c>
      <c r="E252" s="15">
        <v>14</v>
      </c>
    </row>
    <row r="253" spans="1:5" x14ac:dyDescent="0.3">
      <c r="A253" s="173" t="s">
        <v>174</v>
      </c>
      <c r="B253" s="13" t="s">
        <v>175</v>
      </c>
      <c r="C253" s="14">
        <v>2</v>
      </c>
      <c r="D253" s="17"/>
      <c r="E253" s="15">
        <v>0</v>
      </c>
    </row>
    <row r="254" spans="1:5" x14ac:dyDescent="0.3">
      <c r="A254" s="174"/>
      <c r="B254" s="13" t="s">
        <v>176</v>
      </c>
      <c r="C254" s="17"/>
      <c r="D254" s="17"/>
      <c r="E254" s="15">
        <v>0</v>
      </c>
    </row>
    <row r="255" spans="1:5" x14ac:dyDescent="0.3">
      <c r="A255" s="175"/>
      <c r="B255" s="13" t="s">
        <v>177</v>
      </c>
      <c r="C255" s="14">
        <v>5</v>
      </c>
      <c r="D255" s="17"/>
      <c r="E255" s="15">
        <v>0</v>
      </c>
    </row>
    <row r="256" spans="1:5" x14ac:dyDescent="0.3">
      <c r="A256" s="12" t="s">
        <v>178</v>
      </c>
      <c r="B256" s="16"/>
      <c r="C256" s="14">
        <v>2</v>
      </c>
      <c r="D256" s="17"/>
      <c r="E256" s="15">
        <v>0</v>
      </c>
    </row>
    <row r="257" spans="1:5" x14ac:dyDescent="0.3">
      <c r="A257" s="12" t="s">
        <v>179</v>
      </c>
      <c r="B257" s="16"/>
      <c r="C257" s="14">
        <v>13</v>
      </c>
      <c r="D257" s="14">
        <v>1</v>
      </c>
      <c r="E257" s="15">
        <v>12</v>
      </c>
    </row>
    <row r="258" spans="1:5" x14ac:dyDescent="0.3">
      <c r="A258" s="12" t="s">
        <v>111</v>
      </c>
      <c r="B258" s="16"/>
      <c r="C258" s="14">
        <v>2</v>
      </c>
      <c r="D258" s="14">
        <v>15</v>
      </c>
      <c r="E258" s="15">
        <v>-0.86666666666666703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3</v>
      </c>
      <c r="D262" s="14">
        <v>5</v>
      </c>
      <c r="E262" s="15">
        <v>-0.4</v>
      </c>
    </row>
    <row r="263" spans="1:5" x14ac:dyDescent="0.3">
      <c r="A263" s="173" t="s">
        <v>69</v>
      </c>
      <c r="B263" s="13" t="s">
        <v>182</v>
      </c>
      <c r="C263" s="14">
        <v>6</v>
      </c>
      <c r="D263" s="14">
        <v>1</v>
      </c>
      <c r="E263" s="15">
        <v>5</v>
      </c>
    </row>
    <row r="264" spans="1:5" x14ac:dyDescent="0.3">
      <c r="A264" s="175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0</v>
      </c>
      <c r="D265" s="14">
        <v>1</v>
      </c>
      <c r="E265" s="15">
        <v>-1</v>
      </c>
    </row>
    <row r="266" spans="1:5" x14ac:dyDescent="0.3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3" t="s">
        <v>187</v>
      </c>
      <c r="B271" s="13" t="s">
        <v>188</v>
      </c>
      <c r="C271" s="17"/>
      <c r="D271" s="17"/>
      <c r="E271" s="15">
        <v>0</v>
      </c>
    </row>
    <row r="272" spans="1:5" x14ac:dyDescent="0.3">
      <c r="A272" s="175"/>
      <c r="B272" s="13" t="s">
        <v>189</v>
      </c>
      <c r="C272" s="17"/>
      <c r="D272" s="17"/>
      <c r="E272" s="15">
        <v>0</v>
      </c>
    </row>
    <row r="273" spans="1:5" x14ac:dyDescent="0.3">
      <c r="A273" s="12" t="s">
        <v>190</v>
      </c>
      <c r="B273" s="16"/>
      <c r="C273" s="17"/>
      <c r="D273" s="17"/>
      <c r="E273" s="15">
        <v>0</v>
      </c>
    </row>
    <row r="274" spans="1:5" x14ac:dyDescent="0.3">
      <c r="A274" s="12" t="s">
        <v>191</v>
      </c>
      <c r="B274" s="16"/>
      <c r="C274" s="17"/>
      <c r="D274" s="17"/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7"/>
      <c r="D278" s="17"/>
      <c r="E278" s="15">
        <v>0</v>
      </c>
    </row>
    <row r="279" spans="1:5" x14ac:dyDescent="0.3">
      <c r="A279" s="12" t="s">
        <v>194</v>
      </c>
      <c r="B279" s="16"/>
      <c r="C279" s="17"/>
      <c r="D279" s="17"/>
      <c r="E279" s="15">
        <v>0</v>
      </c>
    </row>
    <row r="280" spans="1:5" x14ac:dyDescent="0.3">
      <c r="A280" s="12" t="s">
        <v>195</v>
      </c>
      <c r="B280" s="16"/>
      <c r="C280" s="17"/>
      <c r="D280" s="17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9" t="s">
        <v>198</v>
      </c>
      <c r="B283" s="13" t="s">
        <v>199</v>
      </c>
      <c r="C283" s="17"/>
      <c r="D283" s="17"/>
      <c r="E283" s="22"/>
    </row>
    <row r="284" spans="1:5" x14ac:dyDescent="0.3">
      <c r="A284" s="180"/>
      <c r="B284" s="13" t="s">
        <v>200</v>
      </c>
      <c r="C284" s="14">
        <v>66</v>
      </c>
      <c r="D284" s="14">
        <v>78</v>
      </c>
      <c r="E284" s="23">
        <v>0</v>
      </c>
    </row>
    <row r="285" spans="1:5" x14ac:dyDescent="0.3">
      <c r="A285" s="181"/>
      <c r="B285" s="13" t="s">
        <v>201</v>
      </c>
      <c r="C285" s="17"/>
      <c r="D285" s="17"/>
      <c r="E285" s="22"/>
    </row>
    <row r="286" spans="1:5" x14ac:dyDescent="0.3">
      <c r="A286" s="179" t="s">
        <v>202</v>
      </c>
      <c r="B286" s="13" t="s">
        <v>203</v>
      </c>
      <c r="C286" s="17"/>
      <c r="D286" s="17"/>
      <c r="E286" s="22"/>
    </row>
    <row r="287" spans="1:5" x14ac:dyDescent="0.3">
      <c r="A287" s="180"/>
      <c r="B287" s="13" t="s">
        <v>204</v>
      </c>
      <c r="C287" s="14">
        <v>7</v>
      </c>
      <c r="D287" s="14">
        <v>6</v>
      </c>
      <c r="E287" s="23">
        <v>0</v>
      </c>
    </row>
    <row r="288" spans="1:5" x14ac:dyDescent="0.3">
      <c r="A288" s="181"/>
      <c r="B288" s="13" t="s">
        <v>205</v>
      </c>
      <c r="C288" s="17"/>
      <c r="D288" s="17"/>
      <c r="E288" s="22"/>
    </row>
    <row r="289" spans="1:5" x14ac:dyDescent="0.3">
      <c r="A289" s="21" t="s">
        <v>206</v>
      </c>
      <c r="B289" s="13" t="s">
        <v>207</v>
      </c>
      <c r="C289" s="17"/>
      <c r="D289" s="17"/>
      <c r="E289" s="22"/>
    </row>
    <row r="290" spans="1:5" x14ac:dyDescent="0.3">
      <c r="A290" s="179" t="s">
        <v>208</v>
      </c>
      <c r="B290" s="13" t="s">
        <v>209</v>
      </c>
      <c r="C290" s="14">
        <v>1</v>
      </c>
      <c r="D290" s="14">
        <v>1</v>
      </c>
      <c r="E290" s="23">
        <v>0</v>
      </c>
    </row>
    <row r="291" spans="1:5" x14ac:dyDescent="0.3">
      <c r="A291" s="180"/>
      <c r="B291" s="13" t="s">
        <v>210</v>
      </c>
      <c r="C291" s="17"/>
      <c r="D291" s="17"/>
      <c r="E291" s="22"/>
    </row>
    <row r="292" spans="1:5" x14ac:dyDescent="0.3">
      <c r="A292" s="181"/>
      <c r="B292" s="13" t="s">
        <v>211</v>
      </c>
      <c r="C292" s="14">
        <v>5</v>
      </c>
      <c r="D292" s="14">
        <v>11</v>
      </c>
      <c r="E292" s="23">
        <v>0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9" t="s">
        <v>214</v>
      </c>
      <c r="B294" s="13" t="s">
        <v>205</v>
      </c>
      <c r="C294" s="17"/>
      <c r="D294" s="17"/>
      <c r="E294" s="22"/>
    </row>
    <row r="295" spans="1:5" x14ac:dyDescent="0.3">
      <c r="A295" s="180"/>
      <c r="B295" s="13" t="s">
        <v>215</v>
      </c>
      <c r="C295" s="14">
        <v>2</v>
      </c>
      <c r="D295" s="14">
        <v>5</v>
      </c>
      <c r="E295" s="23">
        <v>3</v>
      </c>
    </row>
    <row r="296" spans="1:5" x14ac:dyDescent="0.3">
      <c r="A296" s="181"/>
      <c r="B296" s="13" t="s">
        <v>216</v>
      </c>
      <c r="C296" s="17"/>
      <c r="D296" s="17"/>
      <c r="E296" s="22"/>
    </row>
    <row r="297" spans="1:5" x14ac:dyDescent="0.3">
      <c r="A297" s="179" t="s">
        <v>217</v>
      </c>
      <c r="B297" s="13" t="s">
        <v>218</v>
      </c>
      <c r="C297" s="17"/>
      <c r="D297" s="17"/>
      <c r="E297" s="22"/>
    </row>
    <row r="298" spans="1:5" x14ac:dyDescent="0.3">
      <c r="A298" s="180"/>
      <c r="B298" s="13" t="s">
        <v>219</v>
      </c>
      <c r="C298" s="17"/>
      <c r="D298" s="17"/>
      <c r="E298" s="22"/>
    </row>
    <row r="299" spans="1:5" x14ac:dyDescent="0.3">
      <c r="A299" s="180"/>
      <c r="B299" s="13" t="s">
        <v>220</v>
      </c>
      <c r="C299" s="14">
        <v>37</v>
      </c>
      <c r="D299" s="14">
        <v>63</v>
      </c>
      <c r="E299" s="23">
        <v>12</v>
      </c>
    </row>
    <row r="300" spans="1:5" x14ac:dyDescent="0.3">
      <c r="A300" s="180"/>
      <c r="B300" s="13" t="s">
        <v>221</v>
      </c>
      <c r="C300" s="14">
        <v>74</v>
      </c>
      <c r="D300" s="14">
        <v>114</v>
      </c>
      <c r="E300" s="23">
        <v>0</v>
      </c>
    </row>
    <row r="301" spans="1:5" x14ac:dyDescent="0.3">
      <c r="A301" s="180"/>
      <c r="B301" s="13" t="s">
        <v>222</v>
      </c>
      <c r="C301" s="14">
        <v>14</v>
      </c>
      <c r="D301" s="14">
        <v>19</v>
      </c>
      <c r="E301" s="23">
        <v>0</v>
      </c>
    </row>
    <row r="302" spans="1:5" x14ac:dyDescent="0.3">
      <c r="A302" s="180"/>
      <c r="B302" s="13" t="s">
        <v>223</v>
      </c>
      <c r="C302" s="14">
        <v>56</v>
      </c>
      <c r="D302" s="14">
        <v>92</v>
      </c>
      <c r="E302" s="23">
        <v>11</v>
      </c>
    </row>
    <row r="303" spans="1:5" x14ac:dyDescent="0.3">
      <c r="A303" s="180"/>
      <c r="B303" s="13" t="s">
        <v>224</v>
      </c>
      <c r="C303" s="14">
        <v>12</v>
      </c>
      <c r="D303" s="14">
        <v>25</v>
      </c>
      <c r="E303" s="23">
        <v>0</v>
      </c>
    </row>
    <row r="304" spans="1:5" x14ac:dyDescent="0.3">
      <c r="A304" s="180"/>
      <c r="B304" s="13" t="s">
        <v>225</v>
      </c>
      <c r="C304" s="17"/>
      <c r="D304" s="17"/>
      <c r="E304" s="22"/>
    </row>
    <row r="305" spans="1:5" x14ac:dyDescent="0.3">
      <c r="A305" s="180"/>
      <c r="B305" s="13" t="s">
        <v>226</v>
      </c>
      <c r="C305" s="14">
        <v>63</v>
      </c>
      <c r="D305" s="14">
        <v>14</v>
      </c>
      <c r="E305" s="23">
        <v>16</v>
      </c>
    </row>
    <row r="306" spans="1:5" x14ac:dyDescent="0.3">
      <c r="A306" s="180"/>
      <c r="B306" s="13" t="s">
        <v>227</v>
      </c>
      <c r="C306" s="17"/>
      <c r="D306" s="17"/>
      <c r="E306" s="22"/>
    </row>
    <row r="307" spans="1:5" x14ac:dyDescent="0.3">
      <c r="A307" s="180"/>
      <c r="B307" s="13" t="s">
        <v>228</v>
      </c>
      <c r="C307" s="17"/>
      <c r="D307" s="17"/>
      <c r="E307" s="22"/>
    </row>
    <row r="308" spans="1:5" x14ac:dyDescent="0.3">
      <c r="A308" s="180"/>
      <c r="B308" s="13" t="s">
        <v>229</v>
      </c>
      <c r="C308" s="14">
        <v>63</v>
      </c>
      <c r="D308" s="14">
        <v>67</v>
      </c>
      <c r="E308" s="23">
        <v>20</v>
      </c>
    </row>
    <row r="309" spans="1:5" x14ac:dyDescent="0.3">
      <c r="A309" s="180"/>
      <c r="B309" s="13" t="s">
        <v>230</v>
      </c>
      <c r="C309" s="14">
        <v>33</v>
      </c>
      <c r="D309" s="14">
        <v>46</v>
      </c>
      <c r="E309" s="23">
        <v>0</v>
      </c>
    </row>
    <row r="310" spans="1:5" x14ac:dyDescent="0.3">
      <c r="A310" s="180"/>
      <c r="B310" s="13" t="s">
        <v>231</v>
      </c>
      <c r="C310" s="14">
        <v>0</v>
      </c>
      <c r="D310" s="14">
        <v>1</v>
      </c>
      <c r="E310" s="23">
        <v>2</v>
      </c>
    </row>
    <row r="311" spans="1:5" x14ac:dyDescent="0.3">
      <c r="A311" s="181"/>
      <c r="B311" s="13" t="s">
        <v>232</v>
      </c>
      <c r="C311" s="14">
        <v>0</v>
      </c>
      <c r="D311" s="14">
        <v>3</v>
      </c>
      <c r="E311" s="23">
        <v>0</v>
      </c>
    </row>
    <row r="312" spans="1:5" x14ac:dyDescent="0.3">
      <c r="A312" s="179" t="s">
        <v>233</v>
      </c>
      <c r="B312" s="13" t="s">
        <v>234</v>
      </c>
      <c r="C312" s="17"/>
      <c r="D312" s="17"/>
      <c r="E312" s="22"/>
    </row>
    <row r="313" spans="1:5" x14ac:dyDescent="0.3">
      <c r="A313" s="180"/>
      <c r="B313" s="13" t="s">
        <v>235</v>
      </c>
      <c r="C313" s="17"/>
      <c r="D313" s="17"/>
      <c r="E313" s="22"/>
    </row>
    <row r="314" spans="1:5" x14ac:dyDescent="0.3">
      <c r="A314" s="180"/>
      <c r="B314" s="13" t="s">
        <v>236</v>
      </c>
      <c r="C314" s="17"/>
      <c r="D314" s="17"/>
      <c r="E314" s="22"/>
    </row>
    <row r="315" spans="1:5" x14ac:dyDescent="0.3">
      <c r="A315" s="180"/>
      <c r="B315" s="13" t="s">
        <v>237</v>
      </c>
      <c r="C315" s="17"/>
      <c r="D315" s="17"/>
      <c r="E315" s="22"/>
    </row>
    <row r="316" spans="1:5" x14ac:dyDescent="0.3">
      <c r="A316" s="180"/>
      <c r="B316" s="13" t="s">
        <v>238</v>
      </c>
      <c r="C316" s="14">
        <v>8</v>
      </c>
      <c r="D316" s="14">
        <v>5</v>
      </c>
      <c r="E316" s="23">
        <v>0</v>
      </c>
    </row>
    <row r="317" spans="1:5" x14ac:dyDescent="0.3">
      <c r="A317" s="180"/>
      <c r="B317" s="13" t="s">
        <v>239</v>
      </c>
      <c r="C317" s="17"/>
      <c r="D317" s="17"/>
      <c r="E317" s="22"/>
    </row>
    <row r="318" spans="1:5" x14ac:dyDescent="0.3">
      <c r="A318" s="180"/>
      <c r="B318" s="13" t="s">
        <v>240</v>
      </c>
      <c r="C318" s="17"/>
      <c r="D318" s="17"/>
      <c r="E318" s="22"/>
    </row>
    <row r="319" spans="1:5" x14ac:dyDescent="0.3">
      <c r="A319" s="180"/>
      <c r="B319" s="13" t="s">
        <v>241</v>
      </c>
      <c r="C319" s="14">
        <v>1</v>
      </c>
      <c r="D319" s="14">
        <v>0</v>
      </c>
      <c r="E319" s="23">
        <v>0</v>
      </c>
    </row>
    <row r="320" spans="1:5" x14ac:dyDescent="0.3">
      <c r="A320" s="180"/>
      <c r="B320" s="13" t="s">
        <v>242</v>
      </c>
      <c r="C320" s="14">
        <v>38</v>
      </c>
      <c r="D320" s="14">
        <v>72</v>
      </c>
      <c r="E320" s="23">
        <v>0</v>
      </c>
    </row>
    <row r="321" spans="1:5" x14ac:dyDescent="0.3">
      <c r="A321" s="180"/>
      <c r="B321" s="13" t="s">
        <v>243</v>
      </c>
      <c r="C321" s="14">
        <v>11</v>
      </c>
      <c r="D321" s="14">
        <v>18</v>
      </c>
      <c r="E321" s="23">
        <v>2</v>
      </c>
    </row>
    <row r="322" spans="1:5" x14ac:dyDescent="0.3">
      <c r="A322" s="180"/>
      <c r="B322" s="13" t="s">
        <v>244</v>
      </c>
      <c r="C322" s="14">
        <v>1</v>
      </c>
      <c r="D322" s="14">
        <v>3</v>
      </c>
      <c r="E322" s="23">
        <v>0</v>
      </c>
    </row>
    <row r="323" spans="1:5" x14ac:dyDescent="0.3">
      <c r="A323" s="180"/>
      <c r="B323" s="13" t="s">
        <v>245</v>
      </c>
      <c r="C323" s="14">
        <v>2</v>
      </c>
      <c r="D323" s="14">
        <v>2</v>
      </c>
      <c r="E323" s="23">
        <v>0</v>
      </c>
    </row>
    <row r="324" spans="1:5" x14ac:dyDescent="0.3">
      <c r="A324" s="180"/>
      <c r="B324" s="13" t="s">
        <v>246</v>
      </c>
      <c r="C324" s="17"/>
      <c r="D324" s="17"/>
      <c r="E324" s="22"/>
    </row>
    <row r="325" spans="1:5" x14ac:dyDescent="0.3">
      <c r="A325" s="180"/>
      <c r="B325" s="13" t="s">
        <v>247</v>
      </c>
      <c r="C325" s="17"/>
      <c r="D325" s="17"/>
      <c r="E325" s="22"/>
    </row>
    <row r="326" spans="1:5" x14ac:dyDescent="0.3">
      <c r="A326" s="180"/>
      <c r="B326" s="13" t="s">
        <v>248</v>
      </c>
      <c r="C326" s="17"/>
      <c r="D326" s="17"/>
      <c r="E326" s="22"/>
    </row>
    <row r="327" spans="1:5" x14ac:dyDescent="0.3">
      <c r="A327" s="180"/>
      <c r="B327" s="13" t="s">
        <v>249</v>
      </c>
      <c r="C327" s="17"/>
      <c r="D327" s="17"/>
      <c r="E327" s="22"/>
    </row>
    <row r="328" spans="1:5" x14ac:dyDescent="0.3">
      <c r="A328" s="180"/>
      <c r="B328" s="13" t="s">
        <v>250</v>
      </c>
      <c r="C328" s="17"/>
      <c r="D328" s="17"/>
      <c r="E328" s="22"/>
    </row>
    <row r="329" spans="1:5" x14ac:dyDescent="0.3">
      <c r="A329" s="180"/>
      <c r="B329" s="13" t="s">
        <v>251</v>
      </c>
      <c r="C329" s="14">
        <v>7</v>
      </c>
      <c r="D329" s="14">
        <v>11</v>
      </c>
      <c r="E329" s="23">
        <v>4</v>
      </c>
    </row>
    <row r="330" spans="1:5" x14ac:dyDescent="0.3">
      <c r="A330" s="180"/>
      <c r="B330" s="13" t="s">
        <v>252</v>
      </c>
      <c r="C330" s="14">
        <v>11</v>
      </c>
      <c r="D330" s="14">
        <v>12</v>
      </c>
      <c r="E330" s="23">
        <v>0</v>
      </c>
    </row>
    <row r="331" spans="1:5" x14ac:dyDescent="0.3">
      <c r="A331" s="180"/>
      <c r="B331" s="13" t="s">
        <v>253</v>
      </c>
      <c r="C331" s="17"/>
      <c r="D331" s="17"/>
      <c r="E331" s="22"/>
    </row>
    <row r="332" spans="1:5" x14ac:dyDescent="0.3">
      <c r="A332" s="180"/>
      <c r="B332" s="13" t="s">
        <v>254</v>
      </c>
      <c r="C332" s="17"/>
      <c r="D332" s="17"/>
      <c r="E332" s="22"/>
    </row>
    <row r="333" spans="1:5" x14ac:dyDescent="0.3">
      <c r="A333" s="180"/>
      <c r="B333" s="13" t="s">
        <v>255</v>
      </c>
      <c r="C333" s="14">
        <v>0</v>
      </c>
      <c r="D333" s="14">
        <v>1</v>
      </c>
      <c r="E333" s="23">
        <v>0</v>
      </c>
    </row>
    <row r="334" spans="1:5" x14ac:dyDescent="0.3">
      <c r="A334" s="180"/>
      <c r="B334" s="13" t="s">
        <v>256</v>
      </c>
      <c r="C334" s="17"/>
      <c r="D334" s="17"/>
      <c r="E334" s="22"/>
    </row>
    <row r="335" spans="1:5" x14ac:dyDescent="0.3">
      <c r="A335" s="180"/>
      <c r="B335" s="13" t="s">
        <v>257</v>
      </c>
      <c r="C335" s="14">
        <v>20</v>
      </c>
      <c r="D335" s="14">
        <v>13</v>
      </c>
      <c r="E335" s="23">
        <v>1</v>
      </c>
    </row>
    <row r="336" spans="1:5" x14ac:dyDescent="0.3">
      <c r="A336" s="180"/>
      <c r="B336" s="13" t="s">
        <v>258</v>
      </c>
      <c r="C336" s="14">
        <v>30</v>
      </c>
      <c r="D336" s="14">
        <v>18</v>
      </c>
      <c r="E336" s="23">
        <v>2</v>
      </c>
    </row>
    <row r="337" spans="1:5" x14ac:dyDescent="0.3">
      <c r="A337" s="180"/>
      <c r="B337" s="13" t="s">
        <v>259</v>
      </c>
      <c r="C337" s="17"/>
      <c r="D337" s="17"/>
      <c r="E337" s="22"/>
    </row>
    <row r="338" spans="1:5" x14ac:dyDescent="0.3">
      <c r="A338" s="180"/>
      <c r="B338" s="13" t="s">
        <v>260</v>
      </c>
      <c r="C338" s="17"/>
      <c r="D338" s="17"/>
      <c r="E338" s="22"/>
    </row>
    <row r="339" spans="1:5" x14ac:dyDescent="0.3">
      <c r="A339" s="180"/>
      <c r="B339" s="13" t="s">
        <v>261</v>
      </c>
      <c r="C339" s="17"/>
      <c r="D339" s="17"/>
      <c r="E339" s="22"/>
    </row>
    <row r="340" spans="1:5" x14ac:dyDescent="0.3">
      <c r="A340" s="180"/>
      <c r="B340" s="13" t="s">
        <v>262</v>
      </c>
      <c r="C340" s="17"/>
      <c r="D340" s="17"/>
      <c r="E340" s="22"/>
    </row>
    <row r="341" spans="1:5" x14ac:dyDescent="0.3">
      <c r="A341" s="180"/>
      <c r="B341" s="13" t="s">
        <v>263</v>
      </c>
      <c r="C341" s="17"/>
      <c r="D341" s="17"/>
      <c r="E341" s="22"/>
    </row>
    <row r="342" spans="1:5" x14ac:dyDescent="0.3">
      <c r="A342" s="180"/>
      <c r="B342" s="13" t="s">
        <v>264</v>
      </c>
      <c r="C342" s="17"/>
      <c r="D342" s="17"/>
      <c r="E342" s="22"/>
    </row>
    <row r="343" spans="1:5" x14ac:dyDescent="0.3">
      <c r="A343" s="180"/>
      <c r="B343" s="13" t="s">
        <v>265</v>
      </c>
      <c r="C343" s="17"/>
      <c r="D343" s="17"/>
      <c r="E343" s="22"/>
    </row>
    <row r="344" spans="1:5" x14ac:dyDescent="0.3">
      <c r="A344" s="181"/>
      <c r="B344" s="13" t="s">
        <v>266</v>
      </c>
      <c r="C344" s="14">
        <v>2</v>
      </c>
      <c r="D344" s="14">
        <v>1</v>
      </c>
      <c r="E344" s="23">
        <v>1</v>
      </c>
    </row>
    <row r="345" spans="1:5" x14ac:dyDescent="0.3">
      <c r="A345" s="179" t="s">
        <v>267</v>
      </c>
      <c r="B345" s="13" t="s">
        <v>268</v>
      </c>
      <c r="C345" s="17"/>
      <c r="D345" s="17"/>
      <c r="E345" s="22"/>
    </row>
    <row r="346" spans="1:5" x14ac:dyDescent="0.3">
      <c r="A346" s="180"/>
      <c r="B346" s="13" t="s">
        <v>269</v>
      </c>
      <c r="C346" s="17"/>
      <c r="D346" s="17"/>
      <c r="E346" s="22"/>
    </row>
    <row r="347" spans="1:5" x14ac:dyDescent="0.3">
      <c r="A347" s="180"/>
      <c r="B347" s="13" t="s">
        <v>270</v>
      </c>
      <c r="C347" s="17"/>
      <c r="D347" s="17"/>
      <c r="E347" s="22"/>
    </row>
    <row r="348" spans="1:5" x14ac:dyDescent="0.3">
      <c r="A348" s="180"/>
      <c r="B348" s="13" t="s">
        <v>271</v>
      </c>
      <c r="C348" s="17"/>
      <c r="D348" s="17"/>
      <c r="E348" s="22"/>
    </row>
    <row r="349" spans="1:5" x14ac:dyDescent="0.3">
      <c r="A349" s="180"/>
      <c r="B349" s="13" t="s">
        <v>272</v>
      </c>
      <c r="C349" s="17"/>
      <c r="D349" s="17"/>
      <c r="E349" s="22"/>
    </row>
    <row r="350" spans="1:5" x14ac:dyDescent="0.3">
      <c r="A350" s="180"/>
      <c r="B350" s="13" t="s">
        <v>273</v>
      </c>
      <c r="C350" s="17"/>
      <c r="D350" s="17"/>
      <c r="E350" s="22"/>
    </row>
    <row r="351" spans="1:5" x14ac:dyDescent="0.3">
      <c r="A351" s="180"/>
      <c r="B351" s="13" t="s">
        <v>274</v>
      </c>
      <c r="C351" s="14">
        <v>8</v>
      </c>
      <c r="D351" s="14">
        <v>7</v>
      </c>
      <c r="E351" s="23">
        <v>1</v>
      </c>
    </row>
    <row r="352" spans="1:5" x14ac:dyDescent="0.3">
      <c r="A352" s="180"/>
      <c r="B352" s="13" t="s">
        <v>275</v>
      </c>
      <c r="C352" s="17"/>
      <c r="D352" s="17"/>
      <c r="E352" s="22"/>
    </row>
    <row r="353" spans="1:5" x14ac:dyDescent="0.3">
      <c r="A353" s="180"/>
      <c r="B353" s="13" t="s">
        <v>276</v>
      </c>
      <c r="C353" s="14">
        <v>0</v>
      </c>
      <c r="D353" s="14">
        <v>2</v>
      </c>
      <c r="E353" s="23">
        <v>0</v>
      </c>
    </row>
    <row r="354" spans="1:5" x14ac:dyDescent="0.3">
      <c r="A354" s="180"/>
      <c r="B354" s="13" t="s">
        <v>277</v>
      </c>
      <c r="C354" s="17"/>
      <c r="D354" s="17"/>
      <c r="E354" s="22"/>
    </row>
    <row r="355" spans="1:5" x14ac:dyDescent="0.3">
      <c r="A355" s="181"/>
      <c r="B355" s="13" t="s">
        <v>278</v>
      </c>
      <c r="C355" s="17"/>
      <c r="D355" s="17"/>
      <c r="E355" s="22"/>
    </row>
    <row r="356" spans="1:5" x14ac:dyDescent="0.3">
      <c r="A356" s="179" t="s">
        <v>279</v>
      </c>
      <c r="B356" s="13" t="s">
        <v>280</v>
      </c>
      <c r="C356" s="14">
        <v>15</v>
      </c>
      <c r="D356" s="14">
        <v>28</v>
      </c>
      <c r="E356" s="23">
        <v>0</v>
      </c>
    </row>
    <row r="357" spans="1:5" x14ac:dyDescent="0.3">
      <c r="A357" s="180"/>
      <c r="B357" s="13" t="s">
        <v>281</v>
      </c>
      <c r="C357" s="17"/>
      <c r="D357" s="17"/>
      <c r="E357" s="22"/>
    </row>
    <row r="358" spans="1:5" x14ac:dyDescent="0.3">
      <c r="A358" s="180"/>
      <c r="B358" s="13" t="s">
        <v>282</v>
      </c>
      <c r="C358" s="17"/>
      <c r="D358" s="17"/>
      <c r="E358" s="22"/>
    </row>
    <row r="359" spans="1:5" x14ac:dyDescent="0.3">
      <c r="A359" s="180"/>
      <c r="B359" s="13" t="s">
        <v>283</v>
      </c>
      <c r="C359" s="14">
        <v>1</v>
      </c>
      <c r="D359" s="14">
        <v>4</v>
      </c>
      <c r="E359" s="23">
        <v>0</v>
      </c>
    </row>
    <row r="360" spans="1:5" x14ac:dyDescent="0.3">
      <c r="A360" s="180"/>
      <c r="B360" s="13" t="s">
        <v>284</v>
      </c>
      <c r="C360" s="17"/>
      <c r="D360" s="17"/>
      <c r="E360" s="22"/>
    </row>
    <row r="361" spans="1:5" x14ac:dyDescent="0.3">
      <c r="A361" s="180"/>
      <c r="B361" s="13" t="s">
        <v>285</v>
      </c>
      <c r="C361" s="17"/>
      <c r="D361" s="17"/>
      <c r="E361" s="22"/>
    </row>
    <row r="362" spans="1:5" x14ac:dyDescent="0.3">
      <c r="A362" s="180"/>
      <c r="B362" s="13" t="s">
        <v>286</v>
      </c>
      <c r="C362" s="17"/>
      <c r="D362" s="17"/>
      <c r="E362" s="22"/>
    </row>
    <row r="363" spans="1:5" x14ac:dyDescent="0.3">
      <c r="A363" s="180"/>
      <c r="B363" s="13" t="s">
        <v>287</v>
      </c>
      <c r="C363" s="17"/>
      <c r="D363" s="17"/>
      <c r="E363" s="22"/>
    </row>
    <row r="364" spans="1:5" x14ac:dyDescent="0.3">
      <c r="A364" s="181"/>
      <c r="B364" s="13" t="s">
        <v>288</v>
      </c>
      <c r="C364" s="17"/>
      <c r="D364" s="17"/>
      <c r="E364" s="22"/>
    </row>
    <row r="365" spans="1:5" x14ac:dyDescent="0.3">
      <c r="A365" s="179" t="s">
        <v>289</v>
      </c>
      <c r="B365" s="13" t="s">
        <v>290</v>
      </c>
      <c r="C365" s="17"/>
      <c r="D365" s="17"/>
      <c r="E365" s="22"/>
    </row>
    <row r="366" spans="1:5" x14ac:dyDescent="0.3">
      <c r="A366" s="180"/>
      <c r="B366" s="13" t="s">
        <v>291</v>
      </c>
      <c r="C366" s="14">
        <v>2</v>
      </c>
      <c r="D366" s="14">
        <v>2</v>
      </c>
      <c r="E366" s="23">
        <v>0</v>
      </c>
    </row>
    <row r="367" spans="1:5" x14ac:dyDescent="0.3">
      <c r="A367" s="180"/>
      <c r="B367" s="13" t="s">
        <v>292</v>
      </c>
      <c r="C367" s="17"/>
      <c r="D367" s="17"/>
      <c r="E367" s="22"/>
    </row>
    <row r="368" spans="1:5" x14ac:dyDescent="0.3">
      <c r="A368" s="180"/>
      <c r="B368" s="13" t="s">
        <v>293</v>
      </c>
      <c r="C368" s="14">
        <v>1</v>
      </c>
      <c r="D368" s="14">
        <v>1</v>
      </c>
      <c r="E368" s="23">
        <v>0</v>
      </c>
    </row>
    <row r="369" spans="1:5" x14ac:dyDescent="0.3">
      <c r="A369" s="180"/>
      <c r="B369" s="13" t="s">
        <v>209</v>
      </c>
      <c r="C369" s="17"/>
      <c r="D369" s="17"/>
      <c r="E369" s="22"/>
    </row>
    <row r="370" spans="1:5" x14ac:dyDescent="0.3">
      <c r="A370" s="180"/>
      <c r="B370" s="13" t="s">
        <v>294</v>
      </c>
      <c r="C370" s="17"/>
      <c r="D370" s="17"/>
      <c r="E370" s="22"/>
    </row>
    <row r="371" spans="1:5" x14ac:dyDescent="0.3">
      <c r="A371" s="180"/>
      <c r="B371" s="13" t="s">
        <v>295</v>
      </c>
      <c r="C371" s="17"/>
      <c r="D371" s="17"/>
      <c r="E371" s="22"/>
    </row>
    <row r="372" spans="1:5" x14ac:dyDescent="0.3">
      <c r="A372" s="180"/>
      <c r="B372" s="13" t="s">
        <v>296</v>
      </c>
      <c r="C372" s="14">
        <v>0</v>
      </c>
      <c r="D372" s="14">
        <v>1</v>
      </c>
      <c r="E372" s="23">
        <v>0</v>
      </c>
    </row>
    <row r="373" spans="1:5" x14ac:dyDescent="0.3">
      <c r="A373" s="180"/>
      <c r="B373" s="13" t="s">
        <v>297</v>
      </c>
      <c r="C373" s="17"/>
      <c r="D373" s="17"/>
      <c r="E373" s="22"/>
    </row>
    <row r="374" spans="1:5" x14ac:dyDescent="0.3">
      <c r="A374" s="180"/>
      <c r="B374" s="13" t="s">
        <v>298</v>
      </c>
      <c r="C374" s="17"/>
      <c r="D374" s="17"/>
      <c r="E374" s="22"/>
    </row>
    <row r="375" spans="1:5" x14ac:dyDescent="0.3">
      <c r="A375" s="180"/>
      <c r="B375" s="13" t="s">
        <v>299</v>
      </c>
      <c r="C375" s="17"/>
      <c r="D375" s="17"/>
      <c r="E375" s="22"/>
    </row>
    <row r="376" spans="1:5" x14ac:dyDescent="0.3">
      <c r="A376" s="180"/>
      <c r="B376" s="13" t="s">
        <v>300</v>
      </c>
      <c r="C376" s="17"/>
      <c r="D376" s="17"/>
      <c r="E376" s="22"/>
    </row>
    <row r="377" spans="1:5" x14ac:dyDescent="0.3">
      <c r="A377" s="181"/>
      <c r="B377" s="13" t="s">
        <v>301</v>
      </c>
      <c r="C377" s="14">
        <v>96</v>
      </c>
      <c r="D377" s="14">
        <v>68</v>
      </c>
      <c r="E377" s="23">
        <v>4</v>
      </c>
    </row>
  </sheetData>
  <sheetProtection algorithmName="SHA-512" hashValue="/s8Y11cBfJ15b/P3z+opOXkeRUQEUgosjBtQafer3bo0/3N6MHY8QY4nWXdvd9DTBOxeJ0vsenp9SyuO4JgvqA==" saltValue="WV/OCnV/KCshOv55PkipgA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2" t="s">
        <v>318</v>
      </c>
      <c r="B5" s="183"/>
      <c r="C5" s="25">
        <v>10</v>
      </c>
      <c r="D5" s="25">
        <v>13</v>
      </c>
      <c r="E5" s="26">
        <v>-0.230769230769231</v>
      </c>
      <c r="F5" s="25">
        <v>0</v>
      </c>
      <c r="G5" s="25">
        <v>0</v>
      </c>
      <c r="H5" s="25">
        <v>4</v>
      </c>
      <c r="I5" s="25">
        <v>2</v>
      </c>
      <c r="J5" s="25">
        <v>0</v>
      </c>
      <c r="K5" s="25">
        <v>2</v>
      </c>
      <c r="L5" s="25">
        <v>1</v>
      </c>
      <c r="M5" s="25">
        <v>0</v>
      </c>
      <c r="N5" s="25">
        <v>1</v>
      </c>
      <c r="O5" s="25">
        <v>2</v>
      </c>
      <c r="P5" s="27">
        <v>4</v>
      </c>
    </row>
    <row r="6" spans="1:16" x14ac:dyDescent="0.3">
      <c r="A6" s="28" t="s">
        <v>319</v>
      </c>
      <c r="B6" s="28" t="s">
        <v>320</v>
      </c>
      <c r="C6" s="14">
        <v>4</v>
      </c>
      <c r="D6" s="14">
        <v>4</v>
      </c>
      <c r="E6" s="29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1</v>
      </c>
      <c r="M6" s="14">
        <v>0</v>
      </c>
      <c r="N6" s="14">
        <v>0</v>
      </c>
      <c r="O6" s="14">
        <v>1</v>
      </c>
      <c r="P6" s="23">
        <v>1</v>
      </c>
    </row>
    <row r="7" spans="1:16" x14ac:dyDescent="0.3">
      <c r="A7" s="28" t="s">
        <v>321</v>
      </c>
      <c r="B7" s="28" t="s">
        <v>322</v>
      </c>
      <c r="C7" s="14">
        <v>1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0</v>
      </c>
      <c r="N7" s="14">
        <v>1</v>
      </c>
      <c r="O7" s="14">
        <v>1</v>
      </c>
      <c r="P7" s="23">
        <v>1</v>
      </c>
    </row>
    <row r="8" spans="1:16" x14ac:dyDescent="0.3">
      <c r="A8" s="28" t="s">
        <v>323</v>
      </c>
      <c r="B8" s="28" t="s">
        <v>324</v>
      </c>
      <c r="C8" s="14">
        <v>5</v>
      </c>
      <c r="D8" s="14">
        <v>9</v>
      </c>
      <c r="E8" s="29">
        <v>-0.44444444444444398</v>
      </c>
      <c r="F8" s="14">
        <v>0</v>
      </c>
      <c r="G8" s="14">
        <v>0</v>
      </c>
      <c r="H8" s="14">
        <v>4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x14ac:dyDescent="0.3">
      <c r="A9" s="28" t="s">
        <v>325</v>
      </c>
      <c r="B9" s="28" t="s">
        <v>326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2" t="s">
        <v>327</v>
      </c>
      <c r="B10" s="183"/>
      <c r="C10" s="25">
        <v>0</v>
      </c>
      <c r="D10" s="25">
        <v>1</v>
      </c>
      <c r="E10" s="26">
        <v>-1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1</v>
      </c>
      <c r="E11" s="29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2" t="s">
        <v>332</v>
      </c>
      <c r="B13" s="183"/>
      <c r="C13" s="25">
        <v>2569</v>
      </c>
      <c r="D13" s="25">
        <v>1957</v>
      </c>
      <c r="E13" s="26">
        <v>0.31272355646397498</v>
      </c>
      <c r="F13" s="25">
        <v>22</v>
      </c>
      <c r="G13" s="25">
        <v>12</v>
      </c>
      <c r="H13" s="25">
        <v>134</v>
      </c>
      <c r="I13" s="25">
        <v>97</v>
      </c>
      <c r="J13" s="25">
        <v>1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7">
        <v>104</v>
      </c>
    </row>
    <row r="14" spans="1:16" x14ac:dyDescent="0.3">
      <c r="A14" s="28" t="s">
        <v>333</v>
      </c>
      <c r="B14" s="28" t="s">
        <v>334</v>
      </c>
      <c r="C14" s="14">
        <v>1491</v>
      </c>
      <c r="D14" s="14">
        <v>1242</v>
      </c>
      <c r="E14" s="29">
        <v>0.20048309178744</v>
      </c>
      <c r="F14" s="14">
        <v>6</v>
      </c>
      <c r="G14" s="14">
        <v>9</v>
      </c>
      <c r="H14" s="14">
        <v>68</v>
      </c>
      <c r="I14" s="14">
        <v>75</v>
      </c>
      <c r="J14" s="14">
        <v>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3">
        <v>54</v>
      </c>
    </row>
    <row r="15" spans="1:16" x14ac:dyDescent="0.3">
      <c r="A15" s="28" t="s">
        <v>335</v>
      </c>
      <c r="B15" s="28" t="s">
        <v>336</v>
      </c>
      <c r="C15" s="14">
        <v>1</v>
      </c>
      <c r="D15" s="14">
        <v>1</v>
      </c>
      <c r="E15" s="29">
        <v>0</v>
      </c>
      <c r="F15" s="14">
        <v>0</v>
      </c>
      <c r="G15" s="14">
        <v>0</v>
      </c>
      <c r="H15" s="14">
        <v>0</v>
      </c>
      <c r="I15" s="14">
        <v>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3">
      <c r="A16" s="28" t="s">
        <v>337</v>
      </c>
      <c r="B16" s="28" t="s">
        <v>338</v>
      </c>
      <c r="C16" s="14">
        <v>757</v>
      </c>
      <c r="D16" s="14">
        <v>457</v>
      </c>
      <c r="E16" s="29">
        <v>0.65645514223194701</v>
      </c>
      <c r="F16" s="14">
        <v>3</v>
      </c>
      <c r="G16" s="14">
        <v>1</v>
      </c>
      <c r="H16" s="14">
        <v>11</v>
      </c>
      <c r="I16" s="14">
        <v>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7</v>
      </c>
    </row>
    <row r="17" spans="1:16" ht="20.399999999999999" x14ac:dyDescent="0.3">
      <c r="A17" s="28" t="s">
        <v>339</v>
      </c>
      <c r="B17" s="28" t="s">
        <v>340</v>
      </c>
      <c r="C17" s="14">
        <v>319</v>
      </c>
      <c r="D17" s="14">
        <v>254</v>
      </c>
      <c r="E17" s="29">
        <v>0.255905511811024</v>
      </c>
      <c r="F17" s="14">
        <v>13</v>
      </c>
      <c r="G17" s="14">
        <v>2</v>
      </c>
      <c r="H17" s="14">
        <v>55</v>
      </c>
      <c r="I17" s="14">
        <v>12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23">
        <v>43</v>
      </c>
    </row>
    <row r="18" spans="1:16" x14ac:dyDescent="0.3">
      <c r="A18" s="28" t="s">
        <v>341</v>
      </c>
      <c r="B18" s="28" t="s">
        <v>342</v>
      </c>
      <c r="C18" s="14">
        <v>1</v>
      </c>
      <c r="D18" s="14">
        <v>3</v>
      </c>
      <c r="E18" s="29">
        <v>-0.66666666666666696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2" t="s">
        <v>345</v>
      </c>
      <c r="B20" s="183"/>
      <c r="C20" s="25">
        <v>0</v>
      </c>
      <c r="D20" s="25">
        <v>1</v>
      </c>
      <c r="E20" s="26">
        <v>-1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0</v>
      </c>
      <c r="D21" s="14">
        <v>1</v>
      </c>
      <c r="E21" s="29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2" t="s">
        <v>350</v>
      </c>
      <c r="B23" s="183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2" t="s">
        <v>363</v>
      </c>
      <c r="B30" s="183"/>
      <c r="C30" s="25">
        <v>224</v>
      </c>
      <c r="D30" s="25">
        <v>208</v>
      </c>
      <c r="E30" s="26">
        <v>7.69230769230769E-2</v>
      </c>
      <c r="F30" s="25">
        <v>4</v>
      </c>
      <c r="G30" s="25">
        <v>4</v>
      </c>
      <c r="H30" s="25">
        <v>21</v>
      </c>
      <c r="I30" s="25">
        <v>20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7">
        <v>17</v>
      </c>
    </row>
    <row r="31" spans="1:16" x14ac:dyDescent="0.3">
      <c r="A31" s="28" t="s">
        <v>364</v>
      </c>
      <c r="B31" s="28" t="s">
        <v>365</v>
      </c>
      <c r="C31" s="14">
        <v>1</v>
      </c>
      <c r="D31" s="14">
        <v>0</v>
      </c>
      <c r="E31" s="29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3">
      <c r="A32" s="28" t="s">
        <v>366</v>
      </c>
      <c r="B32" s="28" t="s">
        <v>367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145</v>
      </c>
      <c r="D33" s="14">
        <v>133</v>
      </c>
      <c r="E33" s="29">
        <v>9.0225563909774403E-2</v>
      </c>
      <c r="F33" s="14">
        <v>3</v>
      </c>
      <c r="G33" s="14">
        <v>3</v>
      </c>
      <c r="H33" s="14">
        <v>15</v>
      </c>
      <c r="I33" s="14">
        <v>6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3">
        <v>11</v>
      </c>
    </row>
    <row r="34" spans="1:16" x14ac:dyDescent="0.3">
      <c r="A34" s="28" t="s">
        <v>370</v>
      </c>
      <c r="B34" s="28" t="s">
        <v>371</v>
      </c>
      <c r="C34" s="14">
        <v>2</v>
      </c>
      <c r="D34" s="14">
        <v>0</v>
      </c>
      <c r="E34" s="29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1</v>
      </c>
    </row>
    <row r="35" spans="1:16" x14ac:dyDescent="0.3">
      <c r="A35" s="28" t="s">
        <v>372</v>
      </c>
      <c r="B35" s="28" t="s">
        <v>373</v>
      </c>
      <c r="C35" s="14">
        <v>27</v>
      </c>
      <c r="D35" s="14">
        <v>25</v>
      </c>
      <c r="E35" s="29">
        <v>0.08</v>
      </c>
      <c r="F35" s="14">
        <v>0</v>
      </c>
      <c r="G35" s="14">
        <v>0</v>
      </c>
      <c r="H35" s="14">
        <v>2</v>
      </c>
      <c r="I35" s="14">
        <v>4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3</v>
      </c>
    </row>
    <row r="36" spans="1:16" ht="20.399999999999999" x14ac:dyDescent="0.3">
      <c r="A36" s="28" t="s">
        <v>374</v>
      </c>
      <c r="B36" s="28" t="s">
        <v>375</v>
      </c>
      <c r="C36" s="14">
        <v>11</v>
      </c>
      <c r="D36" s="14">
        <v>18</v>
      </c>
      <c r="E36" s="29">
        <v>-0.38888888888888901</v>
      </c>
      <c r="F36" s="14">
        <v>1</v>
      </c>
      <c r="G36" s="14">
        <v>1</v>
      </c>
      <c r="H36" s="14">
        <v>3</v>
      </c>
      <c r="I36" s="14">
        <v>6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0</v>
      </c>
    </row>
    <row r="37" spans="1:16" ht="20.399999999999999" x14ac:dyDescent="0.3">
      <c r="A37" s="28" t="s">
        <v>376</v>
      </c>
      <c r="B37" s="28" t="s">
        <v>377</v>
      </c>
      <c r="C37" s="14">
        <v>4</v>
      </c>
      <c r="D37" s="14">
        <v>0</v>
      </c>
      <c r="E37" s="29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0</v>
      </c>
    </row>
    <row r="38" spans="1:16" ht="20.399999999999999" x14ac:dyDescent="0.3">
      <c r="A38" s="28" t="s">
        <v>378</v>
      </c>
      <c r="B38" s="28" t="s">
        <v>379</v>
      </c>
      <c r="C38" s="14">
        <v>3</v>
      </c>
      <c r="D38" s="14">
        <v>5</v>
      </c>
      <c r="E38" s="29">
        <v>-0.4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0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31</v>
      </c>
      <c r="D41" s="14">
        <v>27</v>
      </c>
      <c r="E41" s="29">
        <v>0.148148148148148</v>
      </c>
      <c r="F41" s="14">
        <v>0</v>
      </c>
      <c r="G41" s="14">
        <v>0</v>
      </c>
      <c r="H41" s="14">
        <v>1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2</v>
      </c>
    </row>
    <row r="42" spans="1:16" x14ac:dyDescent="0.3">
      <c r="A42" s="182" t="s">
        <v>386</v>
      </c>
      <c r="B42" s="183"/>
      <c r="C42" s="25">
        <v>183</v>
      </c>
      <c r="D42" s="25">
        <v>126</v>
      </c>
      <c r="E42" s="26">
        <v>0.452380952380952</v>
      </c>
      <c r="F42" s="25">
        <v>12</v>
      </c>
      <c r="G42" s="25">
        <v>3</v>
      </c>
      <c r="H42" s="25">
        <v>41</v>
      </c>
      <c r="I42" s="25">
        <v>15</v>
      </c>
      <c r="J42" s="25">
        <v>0</v>
      </c>
      <c r="K42" s="25">
        <v>0</v>
      </c>
      <c r="L42" s="25">
        <v>0</v>
      </c>
      <c r="M42" s="25">
        <v>0</v>
      </c>
      <c r="N42" s="25">
        <v>1</v>
      </c>
      <c r="O42" s="25">
        <v>0</v>
      </c>
      <c r="P42" s="27">
        <v>0</v>
      </c>
    </row>
    <row r="43" spans="1:16" x14ac:dyDescent="0.3">
      <c r="A43" s="28" t="s">
        <v>387</v>
      </c>
      <c r="B43" s="28" t="s">
        <v>388</v>
      </c>
      <c r="C43" s="14">
        <v>8</v>
      </c>
      <c r="D43" s="14">
        <v>4</v>
      </c>
      <c r="E43" s="29">
        <v>1</v>
      </c>
      <c r="F43" s="14">
        <v>0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0.399999999999999" x14ac:dyDescent="0.3">
      <c r="A44" s="28" t="s">
        <v>389</v>
      </c>
      <c r="B44" s="28" t="s">
        <v>390</v>
      </c>
      <c r="C44" s="14">
        <v>172</v>
      </c>
      <c r="D44" s="14">
        <v>118</v>
      </c>
      <c r="E44" s="29">
        <v>0.45762711864406802</v>
      </c>
      <c r="F44" s="14">
        <v>12</v>
      </c>
      <c r="G44" s="14">
        <v>3</v>
      </c>
      <c r="H44" s="14">
        <v>40</v>
      </c>
      <c r="I44" s="14">
        <v>15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23">
        <v>0</v>
      </c>
    </row>
    <row r="45" spans="1:16" x14ac:dyDescent="0.3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1</v>
      </c>
      <c r="D46" s="14">
        <v>1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2</v>
      </c>
      <c r="D48" s="14">
        <v>3</v>
      </c>
      <c r="E48" s="29">
        <v>-0.33333333333333298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2" t="s">
        <v>401</v>
      </c>
      <c r="B50" s="183"/>
      <c r="C50" s="25">
        <v>66</v>
      </c>
      <c r="D50" s="25">
        <v>63</v>
      </c>
      <c r="E50" s="26">
        <v>4.7619047619047603E-2</v>
      </c>
      <c r="F50" s="25">
        <v>2</v>
      </c>
      <c r="G50" s="25">
        <v>0</v>
      </c>
      <c r="H50" s="25">
        <v>16</v>
      </c>
      <c r="I50" s="25">
        <v>9</v>
      </c>
      <c r="J50" s="25">
        <v>5</v>
      </c>
      <c r="K50" s="25">
        <v>6</v>
      </c>
      <c r="L50" s="25">
        <v>0</v>
      </c>
      <c r="M50" s="25">
        <v>0</v>
      </c>
      <c r="N50" s="25">
        <v>2</v>
      </c>
      <c r="O50" s="25">
        <v>1</v>
      </c>
      <c r="P50" s="27">
        <v>7</v>
      </c>
    </row>
    <row r="51" spans="1:16" x14ac:dyDescent="0.3">
      <c r="A51" s="28" t="s">
        <v>402</v>
      </c>
      <c r="B51" s="28" t="s">
        <v>403</v>
      </c>
      <c r="C51" s="14">
        <v>40</v>
      </c>
      <c r="D51" s="14">
        <v>24</v>
      </c>
      <c r="E51" s="29">
        <v>0.66666666666666696</v>
      </c>
      <c r="F51" s="14">
        <v>0</v>
      </c>
      <c r="G51" s="14">
        <v>0</v>
      </c>
      <c r="H51" s="14">
        <v>5</v>
      </c>
      <c r="I51" s="14">
        <v>2</v>
      </c>
      <c r="J51" s="14">
        <v>2</v>
      </c>
      <c r="K51" s="14">
        <v>1</v>
      </c>
      <c r="L51" s="14">
        <v>0</v>
      </c>
      <c r="M51" s="14">
        <v>0</v>
      </c>
      <c r="N51" s="14">
        <v>0</v>
      </c>
      <c r="O51" s="14">
        <v>1</v>
      </c>
      <c r="P51" s="23">
        <v>2</v>
      </c>
    </row>
    <row r="52" spans="1:16" x14ac:dyDescent="0.3">
      <c r="A52" s="28" t="s">
        <v>404</v>
      </c>
      <c r="B52" s="28" t="s">
        <v>405</v>
      </c>
      <c r="C52" s="14">
        <v>0</v>
      </c>
      <c r="D52" s="14">
        <v>1</v>
      </c>
      <c r="E52" s="29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3">
      <c r="A53" s="28" t="s">
        <v>406</v>
      </c>
      <c r="B53" s="28" t="s">
        <v>407</v>
      </c>
      <c r="C53" s="14">
        <v>2</v>
      </c>
      <c r="D53" s="14">
        <v>18</v>
      </c>
      <c r="E53" s="29">
        <v>-0.88888888888888895</v>
      </c>
      <c r="F53" s="14">
        <v>0</v>
      </c>
      <c r="G53" s="14">
        <v>0</v>
      </c>
      <c r="H53" s="14">
        <v>6</v>
      </c>
      <c r="I53" s="14">
        <v>4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3">
        <v>1</v>
      </c>
    </row>
    <row r="54" spans="1:16" x14ac:dyDescent="0.3">
      <c r="A54" s="28" t="s">
        <v>408</v>
      </c>
      <c r="B54" s="28" t="s">
        <v>409</v>
      </c>
      <c r="C54" s="14">
        <v>1</v>
      </c>
      <c r="D54" s="14">
        <v>0</v>
      </c>
      <c r="E54" s="29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3">
      <c r="A55" s="28" t="s">
        <v>410</v>
      </c>
      <c r="B55" s="28" t="s">
        <v>411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4</v>
      </c>
      <c r="D56" s="14">
        <v>1</v>
      </c>
      <c r="E56" s="29">
        <v>3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0.399999999999999" x14ac:dyDescent="0.3">
      <c r="A57" s="28" t="s">
        <v>414</v>
      </c>
      <c r="B57" s="28" t="s">
        <v>415</v>
      </c>
      <c r="C57" s="14">
        <v>2</v>
      </c>
      <c r="D57" s="14">
        <v>2</v>
      </c>
      <c r="E57" s="29">
        <v>0</v>
      </c>
      <c r="F57" s="14">
        <v>0</v>
      </c>
      <c r="G57" s="14">
        <v>0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0</v>
      </c>
    </row>
    <row r="58" spans="1:16" ht="20.399999999999999" x14ac:dyDescent="0.3">
      <c r="A58" s="28" t="s">
        <v>416</v>
      </c>
      <c r="B58" s="28" t="s">
        <v>417</v>
      </c>
      <c r="C58" s="14">
        <v>2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1</v>
      </c>
      <c r="D60" s="14">
        <v>1</v>
      </c>
      <c r="E60" s="29">
        <v>0</v>
      </c>
      <c r="F60" s="14">
        <v>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20.399999999999999" x14ac:dyDescent="0.3">
      <c r="A61" s="28" t="s">
        <v>422</v>
      </c>
      <c r="B61" s="28" t="s">
        <v>423</v>
      </c>
      <c r="C61" s="14">
        <v>2</v>
      </c>
      <c r="D61" s="14">
        <v>1</v>
      </c>
      <c r="E61" s="29">
        <v>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0</v>
      </c>
    </row>
    <row r="62" spans="1:16" x14ac:dyDescent="0.3">
      <c r="A62" s="28" t="s">
        <v>424</v>
      </c>
      <c r="B62" s="28" t="s">
        <v>425</v>
      </c>
      <c r="C62" s="14">
        <v>2</v>
      </c>
      <c r="D62" s="14">
        <v>1</v>
      </c>
      <c r="E62" s="29">
        <v>1</v>
      </c>
      <c r="F62" s="14">
        <v>1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0.399999999999999" x14ac:dyDescent="0.3">
      <c r="A63" s="28" t="s">
        <v>426</v>
      </c>
      <c r="B63" s="28" t="s">
        <v>427</v>
      </c>
      <c r="C63" s="14">
        <v>1</v>
      </c>
      <c r="D63" s="14">
        <v>10</v>
      </c>
      <c r="E63" s="29">
        <v>-0.9</v>
      </c>
      <c r="F63" s="14">
        <v>0</v>
      </c>
      <c r="G63" s="14">
        <v>0</v>
      </c>
      <c r="H63" s="14">
        <v>3</v>
      </c>
      <c r="I63" s="14">
        <v>2</v>
      </c>
      <c r="J63" s="14">
        <v>1</v>
      </c>
      <c r="K63" s="14">
        <v>5</v>
      </c>
      <c r="L63" s="14">
        <v>0</v>
      </c>
      <c r="M63" s="14">
        <v>0</v>
      </c>
      <c r="N63" s="14">
        <v>2</v>
      </c>
      <c r="O63" s="14">
        <v>0</v>
      </c>
      <c r="P63" s="23">
        <v>0</v>
      </c>
    </row>
    <row r="64" spans="1:16" ht="20.399999999999999" x14ac:dyDescent="0.3">
      <c r="A64" s="28" t="s">
        <v>428</v>
      </c>
      <c r="B64" s="28" t="s">
        <v>429</v>
      </c>
      <c r="C64" s="14">
        <v>8</v>
      </c>
      <c r="D64" s="14">
        <v>3</v>
      </c>
      <c r="E64" s="29">
        <v>1.6666666666666701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20.399999999999999" x14ac:dyDescent="0.3">
      <c r="A65" s="28" t="s">
        <v>430</v>
      </c>
      <c r="B65" s="28" t="s">
        <v>431</v>
      </c>
      <c r="C65" s="14">
        <v>1</v>
      </c>
      <c r="D65" s="14">
        <v>1</v>
      </c>
      <c r="E65" s="29">
        <v>0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1</v>
      </c>
    </row>
    <row r="67" spans="1:16" ht="30.6" x14ac:dyDescent="0.3">
      <c r="A67" s="28" t="s">
        <v>434</v>
      </c>
      <c r="B67" s="28" t="s">
        <v>435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1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2" t="s">
        <v>444</v>
      </c>
      <c r="B72" s="183"/>
      <c r="C72" s="25">
        <v>1</v>
      </c>
      <c r="D72" s="25">
        <v>2</v>
      </c>
      <c r="E72" s="26">
        <v>-0.5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3">
      <c r="A73" s="28" t="s">
        <v>445</v>
      </c>
      <c r="B73" s="28" t="s">
        <v>446</v>
      </c>
      <c r="C73" s="14">
        <v>1</v>
      </c>
      <c r="D73" s="14">
        <v>2</v>
      </c>
      <c r="E73" s="29">
        <v>-0.5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1</v>
      </c>
    </row>
    <row r="74" spans="1:16" x14ac:dyDescent="0.3">
      <c r="A74" s="182" t="s">
        <v>447</v>
      </c>
      <c r="B74" s="183"/>
      <c r="C74" s="25">
        <v>16</v>
      </c>
      <c r="D74" s="25">
        <v>19</v>
      </c>
      <c r="E74" s="26">
        <v>-0.157894736842105</v>
      </c>
      <c r="F74" s="25">
        <v>0</v>
      </c>
      <c r="G74" s="25">
        <v>0</v>
      </c>
      <c r="H74" s="25">
        <v>1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7">
        <v>0</v>
      </c>
    </row>
    <row r="75" spans="1:16" x14ac:dyDescent="0.3">
      <c r="A75" s="28" t="s">
        <v>448</v>
      </c>
      <c r="B75" s="28" t="s">
        <v>449</v>
      </c>
      <c r="C75" s="14">
        <v>6</v>
      </c>
      <c r="D75" s="14">
        <v>8</v>
      </c>
      <c r="E75" s="29">
        <v>-0.25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0</v>
      </c>
    </row>
    <row r="76" spans="1:16" ht="20.399999999999999" x14ac:dyDescent="0.3">
      <c r="A76" s="28" t="s">
        <v>450</v>
      </c>
      <c r="B76" s="28" t="s">
        <v>451</v>
      </c>
      <c r="C76" s="14">
        <v>1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6</v>
      </c>
      <c r="D77" s="14">
        <v>9</v>
      </c>
      <c r="E77" s="29">
        <v>-0.33333333333333298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3">
      <c r="A78" s="28" t="s">
        <v>454</v>
      </c>
      <c r="B78" s="28" t="s">
        <v>455</v>
      </c>
      <c r="C78" s="14">
        <v>1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2</v>
      </c>
      <c r="D79" s="14">
        <v>2</v>
      </c>
      <c r="E79" s="29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0</v>
      </c>
    </row>
    <row r="80" spans="1:16" ht="30.6" x14ac:dyDescent="0.3">
      <c r="A80" s="28" t="s">
        <v>458</v>
      </c>
      <c r="B80" s="28" t="s">
        <v>459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0</v>
      </c>
      <c r="D81" s="14">
        <v>0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3">
      <c r="A82" s="182" t="s">
        <v>462</v>
      </c>
      <c r="B82" s="183"/>
      <c r="C82" s="25">
        <v>42</v>
      </c>
      <c r="D82" s="25">
        <v>53</v>
      </c>
      <c r="E82" s="26">
        <v>-0.20754716981132099</v>
      </c>
      <c r="F82" s="25">
        <v>0</v>
      </c>
      <c r="G82" s="25">
        <v>0</v>
      </c>
      <c r="H82" s="25">
        <v>3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4</v>
      </c>
    </row>
    <row r="83" spans="1:16" x14ac:dyDescent="0.3">
      <c r="A83" s="28" t="s">
        <v>463</v>
      </c>
      <c r="B83" s="28" t="s">
        <v>464</v>
      </c>
      <c r="C83" s="14">
        <v>10</v>
      </c>
      <c r="D83" s="14">
        <v>8</v>
      </c>
      <c r="E83" s="29">
        <v>0.25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3">
      <c r="A84" s="28" t="s">
        <v>465</v>
      </c>
      <c r="B84" s="28" t="s">
        <v>466</v>
      </c>
      <c r="C84" s="14">
        <v>32</v>
      </c>
      <c r="D84" s="14">
        <v>45</v>
      </c>
      <c r="E84" s="29">
        <v>-0.28888888888888897</v>
      </c>
      <c r="F84" s="14">
        <v>0</v>
      </c>
      <c r="G84" s="14">
        <v>0</v>
      </c>
      <c r="H84" s="14">
        <v>3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4</v>
      </c>
    </row>
    <row r="85" spans="1:16" x14ac:dyDescent="0.3">
      <c r="A85" s="182" t="s">
        <v>467</v>
      </c>
      <c r="B85" s="183"/>
      <c r="C85" s="25">
        <v>99</v>
      </c>
      <c r="D85" s="25">
        <v>90</v>
      </c>
      <c r="E85" s="26">
        <v>0.1</v>
      </c>
      <c r="F85" s="25">
        <v>3</v>
      </c>
      <c r="G85" s="25">
        <v>0</v>
      </c>
      <c r="H85" s="25">
        <v>21</v>
      </c>
      <c r="I85" s="25">
        <v>8</v>
      </c>
      <c r="J85" s="25">
        <v>0</v>
      </c>
      <c r="K85" s="25">
        <v>0</v>
      </c>
      <c r="L85" s="25">
        <v>0</v>
      </c>
      <c r="M85" s="25">
        <v>0</v>
      </c>
      <c r="N85" s="25">
        <v>3</v>
      </c>
      <c r="O85" s="25">
        <v>0</v>
      </c>
      <c r="P85" s="27">
        <v>18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1</v>
      </c>
      <c r="E87" s="29">
        <v>-1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33</v>
      </c>
      <c r="D89" s="14">
        <v>47</v>
      </c>
      <c r="E89" s="29">
        <v>-0.29787234042553201</v>
      </c>
      <c r="F89" s="14">
        <v>1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0.399999999999999" x14ac:dyDescent="0.3">
      <c r="A90" s="28" t="s">
        <v>476</v>
      </c>
      <c r="B90" s="28" t="s">
        <v>477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2</v>
      </c>
      <c r="D91" s="14">
        <v>2</v>
      </c>
      <c r="E91" s="29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12</v>
      </c>
      <c r="D92" s="14">
        <v>4</v>
      </c>
      <c r="E92" s="29">
        <v>2</v>
      </c>
      <c r="F92" s="14">
        <v>0</v>
      </c>
      <c r="G92" s="14">
        <v>0</v>
      </c>
      <c r="H92" s="14">
        <v>5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3">
        <v>6</v>
      </c>
    </row>
    <row r="93" spans="1:16" x14ac:dyDescent="0.3">
      <c r="A93" s="28" t="s">
        <v>482</v>
      </c>
      <c r="B93" s="28" t="s">
        <v>483</v>
      </c>
      <c r="C93" s="14">
        <v>0</v>
      </c>
      <c r="D93" s="14">
        <v>1</v>
      </c>
      <c r="E93" s="29">
        <v>-1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3">
      <c r="A94" s="28" t="s">
        <v>484</v>
      </c>
      <c r="B94" s="28" t="s">
        <v>485</v>
      </c>
      <c r="C94" s="14">
        <v>50</v>
      </c>
      <c r="D94" s="14">
        <v>35</v>
      </c>
      <c r="E94" s="29">
        <v>0.42857142857142799</v>
      </c>
      <c r="F94" s="14">
        <v>2</v>
      </c>
      <c r="G94" s="14">
        <v>0</v>
      </c>
      <c r="H94" s="14">
        <v>15</v>
      </c>
      <c r="I94" s="14">
        <v>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11</v>
      </c>
    </row>
    <row r="95" spans="1:16" ht="20.399999999999999" x14ac:dyDescent="0.3">
      <c r="A95" s="28" t="s">
        <v>486</v>
      </c>
      <c r="B95" s="28" t="s">
        <v>487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2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1</v>
      </c>
      <c r="O96" s="14">
        <v>0</v>
      </c>
      <c r="P96" s="23">
        <v>0</v>
      </c>
    </row>
    <row r="97" spans="1:16" x14ac:dyDescent="0.3">
      <c r="A97" s="182" t="s">
        <v>490</v>
      </c>
      <c r="B97" s="183"/>
      <c r="C97" s="25">
        <v>985</v>
      </c>
      <c r="D97" s="25">
        <v>785</v>
      </c>
      <c r="E97" s="26">
        <v>0.25477707006369399</v>
      </c>
      <c r="F97" s="25">
        <v>23</v>
      </c>
      <c r="G97" s="25">
        <v>17</v>
      </c>
      <c r="H97" s="25">
        <v>134</v>
      </c>
      <c r="I97" s="25">
        <v>85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3</v>
      </c>
      <c r="P97" s="27">
        <v>113</v>
      </c>
    </row>
    <row r="98" spans="1:16" x14ac:dyDescent="0.3">
      <c r="A98" s="28" t="s">
        <v>491</v>
      </c>
      <c r="B98" s="28" t="s">
        <v>492</v>
      </c>
      <c r="C98" s="14">
        <v>122</v>
      </c>
      <c r="D98" s="14">
        <v>99</v>
      </c>
      <c r="E98" s="29">
        <v>0.23232323232323199</v>
      </c>
      <c r="F98" s="14">
        <v>11</v>
      </c>
      <c r="G98" s="14">
        <v>5</v>
      </c>
      <c r="H98" s="14">
        <v>17</v>
      </c>
      <c r="I98" s="14">
        <v>11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13</v>
      </c>
    </row>
    <row r="99" spans="1:16" x14ac:dyDescent="0.3">
      <c r="A99" s="28" t="s">
        <v>493</v>
      </c>
      <c r="B99" s="28" t="s">
        <v>494</v>
      </c>
      <c r="C99" s="14">
        <v>102</v>
      </c>
      <c r="D99" s="14">
        <v>81</v>
      </c>
      <c r="E99" s="29">
        <v>0.25925925925925902</v>
      </c>
      <c r="F99" s="14">
        <v>1</v>
      </c>
      <c r="G99" s="14">
        <v>2</v>
      </c>
      <c r="H99" s="14">
        <v>33</v>
      </c>
      <c r="I99" s="14">
        <v>12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3">
        <v>13</v>
      </c>
    </row>
    <row r="100" spans="1:16" ht="20.399999999999999" x14ac:dyDescent="0.3">
      <c r="A100" s="28" t="s">
        <v>495</v>
      </c>
      <c r="B100" s="28" t="s">
        <v>496</v>
      </c>
      <c r="C100" s="14">
        <v>15</v>
      </c>
      <c r="D100" s="14">
        <v>4</v>
      </c>
      <c r="E100" s="29">
        <v>2.75</v>
      </c>
      <c r="F100" s="14">
        <v>0</v>
      </c>
      <c r="G100" s="14">
        <v>0</v>
      </c>
      <c r="H100" s="14">
        <v>4</v>
      </c>
      <c r="I100" s="14">
        <v>6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3">
        <v>8</v>
      </c>
    </row>
    <row r="101" spans="1:16" ht="20.399999999999999" x14ac:dyDescent="0.3">
      <c r="A101" s="28" t="s">
        <v>497</v>
      </c>
      <c r="B101" s="28" t="s">
        <v>498</v>
      </c>
      <c r="C101" s="14">
        <v>14</v>
      </c>
      <c r="D101" s="14">
        <v>15</v>
      </c>
      <c r="E101" s="29">
        <v>-6.6666666666666693E-2</v>
      </c>
      <c r="F101" s="14">
        <v>1</v>
      </c>
      <c r="G101" s="14">
        <v>0</v>
      </c>
      <c r="H101" s="14">
        <v>4</v>
      </c>
      <c r="I101" s="14">
        <v>5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3">
        <v>7</v>
      </c>
    </row>
    <row r="102" spans="1:16" x14ac:dyDescent="0.3">
      <c r="A102" s="28" t="s">
        <v>499</v>
      </c>
      <c r="B102" s="28" t="s">
        <v>500</v>
      </c>
      <c r="C102" s="14">
        <v>9</v>
      </c>
      <c r="D102" s="14">
        <v>14</v>
      </c>
      <c r="E102" s="29">
        <v>-0.35714285714285698</v>
      </c>
      <c r="F102" s="14">
        <v>0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x14ac:dyDescent="0.3">
      <c r="A103" s="28" t="s">
        <v>501</v>
      </c>
      <c r="B103" s="28" t="s">
        <v>502</v>
      </c>
      <c r="C103" s="14">
        <v>16</v>
      </c>
      <c r="D103" s="14">
        <v>14</v>
      </c>
      <c r="E103" s="29">
        <v>0.14285714285714299</v>
      </c>
      <c r="F103" s="14">
        <v>0</v>
      </c>
      <c r="G103" s="14">
        <v>0</v>
      </c>
      <c r="H103" s="14">
        <v>0</v>
      </c>
      <c r="I103" s="14">
        <v>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4</v>
      </c>
    </row>
    <row r="104" spans="1:16" x14ac:dyDescent="0.3">
      <c r="A104" s="28" t="s">
        <v>503</v>
      </c>
      <c r="B104" s="28" t="s">
        <v>504</v>
      </c>
      <c r="C104" s="14">
        <v>10</v>
      </c>
      <c r="D104" s="14">
        <v>25</v>
      </c>
      <c r="E104" s="29">
        <v>-0.6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3">
      <c r="A105" s="28" t="s">
        <v>505</v>
      </c>
      <c r="B105" s="28" t="s">
        <v>506</v>
      </c>
      <c r="C105" s="14">
        <v>415</v>
      </c>
      <c r="D105" s="14">
        <v>274</v>
      </c>
      <c r="E105" s="29">
        <v>0.51459854014598505</v>
      </c>
      <c r="F105" s="14">
        <v>5</v>
      </c>
      <c r="G105" s="14">
        <v>7</v>
      </c>
      <c r="H105" s="14">
        <v>48</v>
      </c>
      <c r="I105" s="14">
        <v>26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3">
        <v>27</v>
      </c>
    </row>
    <row r="106" spans="1:16" ht="20.399999999999999" x14ac:dyDescent="0.3">
      <c r="A106" s="28" t="s">
        <v>507</v>
      </c>
      <c r="B106" s="28" t="s">
        <v>508</v>
      </c>
      <c r="C106" s="14">
        <v>65</v>
      </c>
      <c r="D106" s="14">
        <v>42</v>
      </c>
      <c r="E106" s="29">
        <v>0.547619047619048</v>
      </c>
      <c r="F106" s="14">
        <v>4</v>
      </c>
      <c r="G106" s="14">
        <v>1</v>
      </c>
      <c r="H106" s="14">
        <v>5</v>
      </c>
      <c r="I106" s="14">
        <v>5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11</v>
      </c>
    </row>
    <row r="107" spans="1:16" ht="20.399999999999999" x14ac:dyDescent="0.3">
      <c r="A107" s="28" t="s">
        <v>509</v>
      </c>
      <c r="B107" s="28" t="s">
        <v>510</v>
      </c>
      <c r="C107" s="14">
        <v>5</v>
      </c>
      <c r="D107" s="14">
        <v>9</v>
      </c>
      <c r="E107" s="29">
        <v>-0.44444444444444398</v>
      </c>
      <c r="F107" s="14">
        <v>0</v>
      </c>
      <c r="G107" s="14">
        <v>1</v>
      </c>
      <c r="H107" s="14">
        <v>2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2</v>
      </c>
    </row>
    <row r="108" spans="1:16" x14ac:dyDescent="0.3">
      <c r="A108" s="28" t="s">
        <v>511</v>
      </c>
      <c r="B108" s="28" t="s">
        <v>512</v>
      </c>
      <c r="C108" s="14">
        <v>2</v>
      </c>
      <c r="D108" s="14">
        <v>3</v>
      </c>
      <c r="E108" s="29">
        <v>-0.33333333333333298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3">
      <c r="A109" s="28" t="s">
        <v>513</v>
      </c>
      <c r="B109" s="28" t="s">
        <v>514</v>
      </c>
      <c r="C109" s="14">
        <v>1</v>
      </c>
      <c r="D109" s="14">
        <v>1</v>
      </c>
      <c r="E109" s="29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195</v>
      </c>
      <c r="D111" s="14">
        <v>193</v>
      </c>
      <c r="E111" s="29">
        <v>1.03626943005181E-2</v>
      </c>
      <c r="F111" s="14">
        <v>1</v>
      </c>
      <c r="G111" s="14">
        <v>1</v>
      </c>
      <c r="H111" s="14">
        <v>19</v>
      </c>
      <c r="I111" s="14">
        <v>15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21</v>
      </c>
    </row>
    <row r="112" spans="1:16" ht="20.399999999999999" x14ac:dyDescent="0.3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7</v>
      </c>
      <c r="D114" s="14">
        <v>5</v>
      </c>
      <c r="E114" s="29">
        <v>0.4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0</v>
      </c>
      <c r="D115" s="14">
        <v>0</v>
      </c>
      <c r="E115" s="29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0</v>
      </c>
      <c r="D116" s="14">
        <v>1</v>
      </c>
      <c r="E116" s="29">
        <v>-1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1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0</v>
      </c>
      <c r="D120" s="14">
        <v>2</v>
      </c>
      <c r="E120" s="29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1</v>
      </c>
      <c r="D121" s="14">
        <v>0</v>
      </c>
      <c r="E121" s="29">
        <v>0</v>
      </c>
      <c r="F121" s="14">
        <v>0</v>
      </c>
      <c r="G121" s="14">
        <v>0</v>
      </c>
      <c r="H121" s="14">
        <v>0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3</v>
      </c>
    </row>
    <row r="122" spans="1:16" x14ac:dyDescent="0.3">
      <c r="A122" s="28" t="s">
        <v>539</v>
      </c>
      <c r="B122" s="28" t="s">
        <v>540</v>
      </c>
      <c r="C122" s="14">
        <v>4</v>
      </c>
      <c r="D122" s="14">
        <v>0</v>
      </c>
      <c r="E122" s="29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2</v>
      </c>
    </row>
    <row r="123" spans="1:16" x14ac:dyDescent="0.3">
      <c r="A123" s="28" t="s">
        <v>541</v>
      </c>
      <c r="B123" s="28" t="s">
        <v>542</v>
      </c>
      <c r="C123" s="14">
        <v>0</v>
      </c>
      <c r="D123" s="14">
        <v>1</v>
      </c>
      <c r="E123" s="29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2</v>
      </c>
      <c r="D126" s="14">
        <v>2</v>
      </c>
      <c r="E126" s="29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2" t="s">
        <v>557</v>
      </c>
      <c r="B131" s="183"/>
      <c r="C131" s="25">
        <v>0</v>
      </c>
      <c r="D131" s="25">
        <v>0</v>
      </c>
      <c r="E131" s="26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</row>
    <row r="132" spans="1:16" x14ac:dyDescent="0.3">
      <c r="A132" s="28" t="s">
        <v>558</v>
      </c>
      <c r="B132" s="28" t="s">
        <v>559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0</v>
      </c>
      <c r="D134" s="14">
        <v>0</v>
      </c>
      <c r="E134" s="29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2" t="s">
        <v>568</v>
      </c>
      <c r="B137" s="183"/>
      <c r="C137" s="25">
        <v>166</v>
      </c>
      <c r="D137" s="25">
        <v>98</v>
      </c>
      <c r="E137" s="26">
        <v>0.69387755102040805</v>
      </c>
      <c r="F137" s="25">
        <v>0</v>
      </c>
      <c r="G137" s="25">
        <v>0</v>
      </c>
      <c r="H137" s="25">
        <v>0</v>
      </c>
      <c r="I137" s="25">
        <v>6</v>
      </c>
      <c r="J137" s="25">
        <v>0</v>
      </c>
      <c r="K137" s="25">
        <v>0</v>
      </c>
      <c r="L137" s="25">
        <v>0</v>
      </c>
      <c r="M137" s="25">
        <v>0</v>
      </c>
      <c r="N137" s="25">
        <v>2</v>
      </c>
      <c r="O137" s="25">
        <v>0</v>
      </c>
      <c r="P137" s="27">
        <v>3</v>
      </c>
    </row>
    <row r="138" spans="1:16" ht="20.399999999999999" x14ac:dyDescent="0.3">
      <c r="A138" s="28" t="s">
        <v>569</v>
      </c>
      <c r="B138" s="28" t="s">
        <v>570</v>
      </c>
      <c r="C138" s="14">
        <v>3</v>
      </c>
      <c r="D138" s="14">
        <v>5</v>
      </c>
      <c r="E138" s="29">
        <v>-0.4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163</v>
      </c>
      <c r="D142" s="14">
        <v>93</v>
      </c>
      <c r="E142" s="29">
        <v>0.75268817204301097</v>
      </c>
      <c r="F142" s="14">
        <v>0</v>
      </c>
      <c r="G142" s="14">
        <v>0</v>
      </c>
      <c r="H142" s="14">
        <v>0</v>
      </c>
      <c r="I142" s="14">
        <v>6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3">
        <v>3</v>
      </c>
    </row>
    <row r="143" spans="1:16" ht="20.399999999999999" x14ac:dyDescent="0.3">
      <c r="A143" s="28" t="s">
        <v>579</v>
      </c>
      <c r="B143" s="28" t="s">
        <v>580</v>
      </c>
      <c r="C143" s="14">
        <v>0</v>
      </c>
      <c r="D143" s="14">
        <v>0</v>
      </c>
      <c r="E143" s="29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2" t="s">
        <v>581</v>
      </c>
      <c r="B144" s="183"/>
      <c r="C144" s="25">
        <v>0</v>
      </c>
      <c r="D144" s="25">
        <v>0</v>
      </c>
      <c r="E144" s="26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1</v>
      </c>
      <c r="O144" s="25">
        <v>0</v>
      </c>
      <c r="P144" s="27">
        <v>0</v>
      </c>
    </row>
    <row r="145" spans="1:16" ht="20.399999999999999" x14ac:dyDescent="0.3">
      <c r="A145" s="28" t="s">
        <v>582</v>
      </c>
      <c r="B145" s="28" t="s">
        <v>583</v>
      </c>
      <c r="C145" s="14">
        <v>0</v>
      </c>
      <c r="D145" s="14">
        <v>0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1</v>
      </c>
      <c r="O145" s="14">
        <v>0</v>
      </c>
      <c r="P145" s="23">
        <v>0</v>
      </c>
    </row>
    <row r="146" spans="1:16" ht="20.399999999999999" x14ac:dyDescent="0.3">
      <c r="A146" s="28" t="s">
        <v>584</v>
      </c>
      <c r="B146" s="28" t="s">
        <v>585</v>
      </c>
      <c r="C146" s="14">
        <v>0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2" t="s">
        <v>586</v>
      </c>
      <c r="B147" s="183"/>
      <c r="C147" s="25">
        <v>27</v>
      </c>
      <c r="D147" s="25">
        <v>22</v>
      </c>
      <c r="E147" s="26">
        <v>0.22727272727272699</v>
      </c>
      <c r="F147" s="25">
        <v>2</v>
      </c>
      <c r="G147" s="25">
        <v>3</v>
      </c>
      <c r="H147" s="25">
        <v>8</v>
      </c>
      <c r="I147" s="25">
        <v>7</v>
      </c>
      <c r="J147" s="25">
        <v>0</v>
      </c>
      <c r="K147" s="25">
        <v>0</v>
      </c>
      <c r="L147" s="25">
        <v>0</v>
      </c>
      <c r="M147" s="25">
        <v>0</v>
      </c>
      <c r="N147" s="25">
        <v>15</v>
      </c>
      <c r="O147" s="25">
        <v>0</v>
      </c>
      <c r="P147" s="27">
        <v>10</v>
      </c>
    </row>
    <row r="148" spans="1:16" ht="20.399999999999999" x14ac:dyDescent="0.3">
      <c r="A148" s="28" t="s">
        <v>587</v>
      </c>
      <c r="B148" s="28" t="s">
        <v>588</v>
      </c>
      <c r="C148" s="14">
        <v>2</v>
      </c>
      <c r="D148" s="14">
        <v>1</v>
      </c>
      <c r="E148" s="29">
        <v>1</v>
      </c>
      <c r="F148" s="14">
        <v>0</v>
      </c>
      <c r="G148" s="14">
        <v>0</v>
      </c>
      <c r="H148" s="14">
        <v>3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3">
        <v>3</v>
      </c>
    </row>
    <row r="149" spans="1:16" x14ac:dyDescent="0.3">
      <c r="A149" s="28" t="s">
        <v>589</v>
      </c>
      <c r="B149" s="28" t="s">
        <v>590</v>
      </c>
      <c r="C149" s="14">
        <v>1</v>
      </c>
      <c r="D149" s="14">
        <v>1</v>
      </c>
      <c r="E149" s="29">
        <v>0</v>
      </c>
      <c r="F149" s="14">
        <v>1</v>
      </c>
      <c r="G149" s="14">
        <v>1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4</v>
      </c>
      <c r="O149" s="14">
        <v>0</v>
      </c>
      <c r="P149" s="23">
        <v>2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1</v>
      </c>
      <c r="D151" s="14">
        <v>2</v>
      </c>
      <c r="E151" s="29">
        <v>-0.5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3">
        <v>0</v>
      </c>
    </row>
    <row r="152" spans="1:16" ht="20.399999999999999" x14ac:dyDescent="0.3">
      <c r="A152" s="28" t="s">
        <v>595</v>
      </c>
      <c r="B152" s="28" t="s">
        <v>596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2</v>
      </c>
      <c r="D153" s="14">
        <v>1</v>
      </c>
      <c r="E153" s="29">
        <v>1</v>
      </c>
      <c r="F153" s="14">
        <v>1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2</v>
      </c>
      <c r="O153" s="14">
        <v>0</v>
      </c>
      <c r="P153" s="23">
        <v>1</v>
      </c>
    </row>
    <row r="154" spans="1:16" x14ac:dyDescent="0.3">
      <c r="A154" s="28" t="s">
        <v>599</v>
      </c>
      <c r="B154" s="28" t="s">
        <v>600</v>
      </c>
      <c r="C154" s="14">
        <v>11</v>
      </c>
      <c r="D154" s="14">
        <v>5</v>
      </c>
      <c r="E154" s="29">
        <v>1.2</v>
      </c>
      <c r="F154" s="14">
        <v>0</v>
      </c>
      <c r="G154" s="14">
        <v>2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3">
        <v>1</v>
      </c>
    </row>
    <row r="155" spans="1:16" x14ac:dyDescent="0.3">
      <c r="A155" s="28" t="s">
        <v>601</v>
      </c>
      <c r="B155" s="28" t="s">
        <v>602</v>
      </c>
      <c r="C155" s="14">
        <v>10</v>
      </c>
      <c r="D155" s="14">
        <v>12</v>
      </c>
      <c r="E155" s="29">
        <v>-0.16666666666666699</v>
      </c>
      <c r="F155" s="14">
        <v>0</v>
      </c>
      <c r="G155" s="14">
        <v>0</v>
      </c>
      <c r="H155" s="14">
        <v>4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3">
        <v>3</v>
      </c>
    </row>
    <row r="156" spans="1:16" x14ac:dyDescent="0.3">
      <c r="A156" s="182" t="s">
        <v>603</v>
      </c>
      <c r="B156" s="183"/>
      <c r="C156" s="25">
        <v>25</v>
      </c>
      <c r="D156" s="25">
        <v>34</v>
      </c>
      <c r="E156" s="26">
        <v>-0.26470588235294101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2</v>
      </c>
      <c r="D161" s="14">
        <v>3</v>
      </c>
      <c r="E161" s="29">
        <v>-0.33333333333333298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3">
      <c r="A162" s="28" t="s">
        <v>614</v>
      </c>
      <c r="B162" s="28" t="s">
        <v>615</v>
      </c>
      <c r="C162" s="14">
        <v>15</v>
      </c>
      <c r="D162" s="14">
        <v>23</v>
      </c>
      <c r="E162" s="29">
        <v>-0.34782608695652201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0.399999999999999" x14ac:dyDescent="0.3">
      <c r="A163" s="28" t="s">
        <v>616</v>
      </c>
      <c r="B163" s="28" t="s">
        <v>617</v>
      </c>
      <c r="C163" s="14">
        <v>0</v>
      </c>
      <c r="D163" s="14">
        <v>5</v>
      </c>
      <c r="E163" s="29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5</v>
      </c>
      <c r="D164" s="14">
        <v>3</v>
      </c>
      <c r="E164" s="29">
        <v>0.66666666666666696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3</v>
      </c>
      <c r="D165" s="14">
        <v>0</v>
      </c>
      <c r="E165" s="29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2" t="s">
        <v>622</v>
      </c>
      <c r="B166" s="183"/>
      <c r="C166" s="25">
        <v>51</v>
      </c>
      <c r="D166" s="25">
        <v>47</v>
      </c>
      <c r="E166" s="26">
        <v>8.5106382978723402E-2</v>
      </c>
      <c r="F166" s="25">
        <v>1</v>
      </c>
      <c r="G166" s="25">
        <v>1</v>
      </c>
      <c r="H166" s="25">
        <v>34</v>
      </c>
      <c r="I166" s="25">
        <v>19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3</v>
      </c>
      <c r="P166" s="27">
        <v>15</v>
      </c>
    </row>
    <row r="167" spans="1:16" ht="20.399999999999999" x14ac:dyDescent="0.3">
      <c r="A167" s="28" t="s">
        <v>623</v>
      </c>
      <c r="B167" s="28" t="s">
        <v>624</v>
      </c>
      <c r="C167" s="14">
        <v>9</v>
      </c>
      <c r="D167" s="14">
        <v>10</v>
      </c>
      <c r="E167" s="29">
        <v>-0.1</v>
      </c>
      <c r="F167" s="14">
        <v>1</v>
      </c>
      <c r="G167" s="14">
        <v>0</v>
      </c>
      <c r="H167" s="14">
        <v>3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1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19</v>
      </c>
      <c r="D173" s="14">
        <v>14</v>
      </c>
      <c r="E173" s="29">
        <v>0.35714285714285698</v>
      </c>
      <c r="F173" s="14">
        <v>0</v>
      </c>
      <c r="G173" s="14">
        <v>0</v>
      </c>
      <c r="H173" s="14">
        <v>15</v>
      </c>
      <c r="I173" s="14">
        <v>11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</v>
      </c>
      <c r="P173" s="23">
        <v>5</v>
      </c>
    </row>
    <row r="174" spans="1:16" ht="20.399999999999999" x14ac:dyDescent="0.3">
      <c r="A174" s="28" t="s">
        <v>637</v>
      </c>
      <c r="B174" s="28" t="s">
        <v>638</v>
      </c>
      <c r="C174" s="14">
        <v>20</v>
      </c>
      <c r="D174" s="14">
        <v>20</v>
      </c>
      <c r="E174" s="29">
        <v>0</v>
      </c>
      <c r="F174" s="14">
        <v>0</v>
      </c>
      <c r="G174" s="14">
        <v>1</v>
      </c>
      <c r="H174" s="14">
        <v>14</v>
      </c>
      <c r="I174" s="14">
        <v>7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3">
        <v>9</v>
      </c>
    </row>
    <row r="175" spans="1:16" x14ac:dyDescent="0.3">
      <c r="A175" s="28" t="s">
        <v>639</v>
      </c>
      <c r="B175" s="28" t="s">
        <v>640</v>
      </c>
      <c r="C175" s="14">
        <v>3</v>
      </c>
      <c r="D175" s="14">
        <v>3</v>
      </c>
      <c r="E175" s="29">
        <v>0</v>
      </c>
      <c r="F175" s="14">
        <v>0</v>
      </c>
      <c r="G175" s="14">
        <v>0</v>
      </c>
      <c r="H175" s="14">
        <v>2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2" t="s">
        <v>645</v>
      </c>
      <c r="B178" s="183"/>
      <c r="C178" s="25">
        <v>104</v>
      </c>
      <c r="D178" s="25">
        <v>80</v>
      </c>
      <c r="E178" s="26">
        <v>0.3</v>
      </c>
      <c r="F178" s="25">
        <v>259</v>
      </c>
      <c r="G178" s="25">
        <v>173</v>
      </c>
      <c r="H178" s="25">
        <v>30</v>
      </c>
      <c r="I178" s="25">
        <v>26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257</v>
      </c>
    </row>
    <row r="179" spans="1:16" ht="20.399999999999999" x14ac:dyDescent="0.3">
      <c r="A179" s="28" t="s">
        <v>646</v>
      </c>
      <c r="B179" s="28" t="s">
        <v>647</v>
      </c>
      <c r="C179" s="14">
        <v>0</v>
      </c>
      <c r="D179" s="14">
        <v>1</v>
      </c>
      <c r="E179" s="29">
        <v>-1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</v>
      </c>
    </row>
    <row r="180" spans="1:16" ht="20.399999999999999" x14ac:dyDescent="0.3">
      <c r="A180" s="28" t="s">
        <v>648</v>
      </c>
      <c r="B180" s="28" t="s">
        <v>649</v>
      </c>
      <c r="C180" s="14">
        <v>48</v>
      </c>
      <c r="D180" s="14">
        <v>30</v>
      </c>
      <c r="E180" s="29">
        <v>0.6</v>
      </c>
      <c r="F180" s="14">
        <v>131</v>
      </c>
      <c r="G180" s="14">
        <v>85</v>
      </c>
      <c r="H180" s="14">
        <v>9</v>
      </c>
      <c r="I180" s="14">
        <v>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129</v>
      </c>
    </row>
    <row r="181" spans="1:16" x14ac:dyDescent="0.3">
      <c r="A181" s="28" t="s">
        <v>650</v>
      </c>
      <c r="B181" s="28" t="s">
        <v>651</v>
      </c>
      <c r="C181" s="14">
        <v>8</v>
      </c>
      <c r="D181" s="14">
        <v>7</v>
      </c>
      <c r="E181" s="29">
        <v>0.14285714285714299</v>
      </c>
      <c r="F181" s="14">
        <v>4</v>
      </c>
      <c r="G181" s="14">
        <v>2</v>
      </c>
      <c r="H181" s="14">
        <v>2</v>
      </c>
      <c r="I181" s="14">
        <v>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5</v>
      </c>
    </row>
    <row r="182" spans="1:16" ht="20.399999999999999" x14ac:dyDescent="0.3">
      <c r="A182" s="28" t="s">
        <v>652</v>
      </c>
      <c r="B182" s="28" t="s">
        <v>653</v>
      </c>
      <c r="C182" s="14">
        <v>0</v>
      </c>
      <c r="D182" s="14">
        <v>1</v>
      </c>
      <c r="E182" s="29">
        <v>-1</v>
      </c>
      <c r="F182" s="14">
        <v>0</v>
      </c>
      <c r="G182" s="14">
        <v>2</v>
      </c>
      <c r="H182" s="14">
        <v>1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0.399999999999999" x14ac:dyDescent="0.3">
      <c r="A183" s="28" t="s">
        <v>654</v>
      </c>
      <c r="B183" s="28" t="s">
        <v>655</v>
      </c>
      <c r="C183" s="14">
        <v>1</v>
      </c>
      <c r="D183" s="14">
        <v>3</v>
      </c>
      <c r="E183" s="29">
        <v>-0.66666666666666696</v>
      </c>
      <c r="F183" s="14">
        <v>3</v>
      </c>
      <c r="G183" s="14">
        <v>2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5</v>
      </c>
    </row>
    <row r="184" spans="1:16" x14ac:dyDescent="0.3">
      <c r="A184" s="28" t="s">
        <v>656</v>
      </c>
      <c r="B184" s="28" t="s">
        <v>657</v>
      </c>
      <c r="C184" s="14">
        <v>43</v>
      </c>
      <c r="D184" s="14">
        <v>36</v>
      </c>
      <c r="E184" s="29">
        <v>0.194444444444444</v>
      </c>
      <c r="F184" s="14">
        <v>119</v>
      </c>
      <c r="G184" s="14">
        <v>80</v>
      </c>
      <c r="H184" s="14">
        <v>16</v>
      </c>
      <c r="I184" s="14">
        <v>13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116</v>
      </c>
    </row>
    <row r="185" spans="1:16" ht="20.399999999999999" x14ac:dyDescent="0.3">
      <c r="A185" s="28" t="s">
        <v>658</v>
      </c>
      <c r="B185" s="28" t="s">
        <v>659</v>
      </c>
      <c r="C185" s="14">
        <v>4</v>
      </c>
      <c r="D185" s="14">
        <v>2</v>
      </c>
      <c r="E185" s="29">
        <v>1</v>
      </c>
      <c r="F185" s="14">
        <v>1</v>
      </c>
      <c r="G185" s="14">
        <v>1</v>
      </c>
      <c r="H185" s="14">
        <v>1</v>
      </c>
      <c r="I185" s="14">
        <v>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1</v>
      </c>
    </row>
    <row r="186" spans="1:16" x14ac:dyDescent="0.3">
      <c r="A186" s="182" t="s">
        <v>660</v>
      </c>
      <c r="B186" s="183"/>
      <c r="C186" s="25">
        <v>59</v>
      </c>
      <c r="D186" s="25">
        <v>66</v>
      </c>
      <c r="E186" s="26">
        <v>-0.10606060606060599</v>
      </c>
      <c r="F186" s="25">
        <v>2</v>
      </c>
      <c r="G186" s="25">
        <v>1</v>
      </c>
      <c r="H186" s="25">
        <v>7</v>
      </c>
      <c r="I186" s="25">
        <v>1</v>
      </c>
      <c r="J186" s="25">
        <v>0</v>
      </c>
      <c r="K186" s="25">
        <v>0</v>
      </c>
      <c r="L186" s="25">
        <v>0</v>
      </c>
      <c r="M186" s="25">
        <v>0</v>
      </c>
      <c r="N186" s="25">
        <v>1</v>
      </c>
      <c r="O186" s="25">
        <v>0</v>
      </c>
      <c r="P186" s="27">
        <v>12</v>
      </c>
    </row>
    <row r="187" spans="1:16" x14ac:dyDescent="0.3">
      <c r="A187" s="28" t="s">
        <v>661</v>
      </c>
      <c r="B187" s="28" t="s">
        <v>662</v>
      </c>
      <c r="C187" s="14">
        <v>0</v>
      </c>
      <c r="D187" s="14">
        <v>1</v>
      </c>
      <c r="E187" s="29">
        <v>-1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0.399999999999999" x14ac:dyDescent="0.3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19</v>
      </c>
      <c r="D189" s="14">
        <v>14</v>
      </c>
      <c r="E189" s="29">
        <v>0.35714285714285698</v>
      </c>
      <c r="F189" s="14">
        <v>1</v>
      </c>
      <c r="G189" s="14">
        <v>1</v>
      </c>
      <c r="H189" s="14">
        <v>3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3">
        <v>7</v>
      </c>
    </row>
    <row r="190" spans="1:16" ht="20.399999999999999" x14ac:dyDescent="0.3">
      <c r="A190" s="28" t="s">
        <v>667</v>
      </c>
      <c r="B190" s="28" t="s">
        <v>668</v>
      </c>
      <c r="C190" s="14">
        <v>1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8" t="s">
        <v>669</v>
      </c>
      <c r="B191" s="28" t="s">
        <v>670</v>
      </c>
      <c r="C191" s="14">
        <v>1</v>
      </c>
      <c r="D191" s="14">
        <v>1</v>
      </c>
      <c r="E191" s="29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2</v>
      </c>
      <c r="D193" s="14">
        <v>8</v>
      </c>
      <c r="E193" s="29">
        <v>-0.75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3</v>
      </c>
    </row>
    <row r="194" spans="1:16" x14ac:dyDescent="0.3">
      <c r="A194" s="28" t="s">
        <v>675</v>
      </c>
      <c r="B194" s="28" t="s">
        <v>676</v>
      </c>
      <c r="C194" s="14">
        <v>2</v>
      </c>
      <c r="D194" s="14">
        <v>2</v>
      </c>
      <c r="E194" s="29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0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</v>
      </c>
    </row>
    <row r="197" spans="1:16" x14ac:dyDescent="0.3">
      <c r="A197" s="28" t="s">
        <v>681</v>
      </c>
      <c r="B197" s="28" t="s">
        <v>682</v>
      </c>
      <c r="C197" s="14">
        <v>31</v>
      </c>
      <c r="D197" s="14">
        <v>40</v>
      </c>
      <c r="E197" s="29">
        <v>-0.22500000000000001</v>
      </c>
      <c r="F197" s="14">
        <v>1</v>
      </c>
      <c r="G197" s="14">
        <v>0</v>
      </c>
      <c r="H197" s="14">
        <v>1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0.399999999999999" x14ac:dyDescent="0.3">
      <c r="A198" s="28" t="s">
        <v>683</v>
      </c>
      <c r="B198" s="28" t="s">
        <v>684</v>
      </c>
      <c r="C198" s="14">
        <v>3</v>
      </c>
      <c r="D198" s="14">
        <v>0</v>
      </c>
      <c r="E198" s="29">
        <v>0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0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2" t="s">
        <v>689</v>
      </c>
      <c r="B201" s="183"/>
      <c r="C201" s="25">
        <v>10</v>
      </c>
      <c r="D201" s="25">
        <v>12</v>
      </c>
      <c r="E201" s="26">
        <v>-0.16666666666666699</v>
      </c>
      <c r="F201" s="25">
        <v>0</v>
      </c>
      <c r="G201" s="25">
        <v>2</v>
      </c>
      <c r="H201" s="25">
        <v>1</v>
      </c>
      <c r="I201" s="25">
        <v>2</v>
      </c>
      <c r="J201" s="25">
        <v>0</v>
      </c>
      <c r="K201" s="25">
        <v>0</v>
      </c>
      <c r="L201" s="25">
        <v>1</v>
      </c>
      <c r="M201" s="25">
        <v>1</v>
      </c>
      <c r="N201" s="25">
        <v>5</v>
      </c>
      <c r="O201" s="25">
        <v>0</v>
      </c>
      <c r="P201" s="27">
        <v>10</v>
      </c>
    </row>
    <row r="202" spans="1:16" x14ac:dyDescent="0.3">
      <c r="A202" s="28" t="s">
        <v>690</v>
      </c>
      <c r="B202" s="28" t="s">
        <v>691</v>
      </c>
      <c r="C202" s="14">
        <v>6</v>
      </c>
      <c r="D202" s="14">
        <v>3</v>
      </c>
      <c r="E202" s="29">
        <v>1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3">
        <v>0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3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2</v>
      </c>
      <c r="D206" s="14">
        <v>6</v>
      </c>
      <c r="E206" s="29">
        <v>-0.66666666666666696</v>
      </c>
      <c r="F206" s="14">
        <v>0</v>
      </c>
      <c r="G206" s="14">
        <v>2</v>
      </c>
      <c r="H206" s="14">
        <v>1</v>
      </c>
      <c r="I206" s="14">
        <v>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6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2</v>
      </c>
      <c r="E208" s="29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1</v>
      </c>
      <c r="D212" s="14">
        <v>1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1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1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2" t="s">
        <v>732</v>
      </c>
      <c r="B223" s="183"/>
      <c r="C223" s="25">
        <v>160</v>
      </c>
      <c r="D223" s="25">
        <v>168</v>
      </c>
      <c r="E223" s="26">
        <v>-4.7619047619047603E-2</v>
      </c>
      <c r="F223" s="25">
        <v>61</v>
      </c>
      <c r="G223" s="25">
        <v>34</v>
      </c>
      <c r="H223" s="25">
        <v>34</v>
      </c>
      <c r="I223" s="25">
        <v>31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7">
        <v>65</v>
      </c>
    </row>
    <row r="224" spans="1:16" x14ac:dyDescent="0.3">
      <c r="A224" s="28" t="s">
        <v>733</v>
      </c>
      <c r="B224" s="28" t="s">
        <v>734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1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0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3">
      <c r="A231" s="28" t="s">
        <v>747</v>
      </c>
      <c r="B231" s="28" t="s">
        <v>748</v>
      </c>
      <c r="C231" s="14">
        <v>4</v>
      </c>
      <c r="D231" s="14">
        <v>12</v>
      </c>
      <c r="E231" s="29">
        <v>-0.66666666666666696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3">
      <c r="A232" s="28" t="s">
        <v>749</v>
      </c>
      <c r="B232" s="28" t="s">
        <v>750</v>
      </c>
      <c r="C232" s="14">
        <v>9</v>
      </c>
      <c r="D232" s="14">
        <v>9</v>
      </c>
      <c r="E232" s="29">
        <v>0</v>
      </c>
      <c r="F232" s="14">
        <v>0</v>
      </c>
      <c r="G232" s="14">
        <v>0</v>
      </c>
      <c r="H232" s="14">
        <v>0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0</v>
      </c>
    </row>
    <row r="233" spans="1:16" x14ac:dyDescent="0.3">
      <c r="A233" s="28" t="s">
        <v>751</v>
      </c>
      <c r="B233" s="28" t="s">
        <v>752</v>
      </c>
      <c r="C233" s="14">
        <v>2</v>
      </c>
      <c r="D233" s="14">
        <v>1</v>
      </c>
      <c r="E233" s="29">
        <v>1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0</v>
      </c>
    </row>
    <row r="234" spans="1:16" ht="20.399999999999999" x14ac:dyDescent="0.3">
      <c r="A234" s="28" t="s">
        <v>753</v>
      </c>
      <c r="B234" s="28" t="s">
        <v>754</v>
      </c>
      <c r="C234" s="14">
        <v>0</v>
      </c>
      <c r="D234" s="14">
        <v>0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20.399999999999999" x14ac:dyDescent="0.3">
      <c r="A235" s="28" t="s">
        <v>755</v>
      </c>
      <c r="B235" s="28" t="s">
        <v>756</v>
      </c>
      <c r="C235" s="14">
        <v>0</v>
      </c>
      <c r="D235" s="14">
        <v>0</v>
      </c>
      <c r="E235" s="29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3">
      <c r="A236" s="28" t="s">
        <v>757</v>
      </c>
      <c r="B236" s="28" t="s">
        <v>758</v>
      </c>
      <c r="C236" s="14">
        <v>1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143</v>
      </c>
      <c r="D238" s="14">
        <v>146</v>
      </c>
      <c r="E238" s="29">
        <v>-2.0547945205479499E-2</v>
      </c>
      <c r="F238" s="14">
        <v>61</v>
      </c>
      <c r="G238" s="14">
        <v>34</v>
      </c>
      <c r="H238" s="14">
        <v>34</v>
      </c>
      <c r="I238" s="14">
        <v>30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3">
        <v>63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2" t="s">
        <v>773</v>
      </c>
      <c r="B244" s="183"/>
      <c r="C244" s="25">
        <v>1</v>
      </c>
      <c r="D244" s="25">
        <v>1</v>
      </c>
      <c r="E244" s="26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0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1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0</v>
      </c>
      <c r="D249" s="14">
        <v>1</v>
      </c>
      <c r="E249" s="29">
        <v>-1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2" t="s">
        <v>826</v>
      </c>
      <c r="B271" s="183"/>
      <c r="C271" s="25">
        <v>30</v>
      </c>
      <c r="D271" s="25">
        <v>17</v>
      </c>
      <c r="E271" s="26">
        <v>0.76470588235294101</v>
      </c>
      <c r="F271" s="25">
        <v>11</v>
      </c>
      <c r="G271" s="25">
        <v>7</v>
      </c>
      <c r="H271" s="25">
        <v>14</v>
      </c>
      <c r="I271" s="25">
        <v>15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7">
        <v>27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10</v>
      </c>
      <c r="D273" s="14">
        <v>4</v>
      </c>
      <c r="E273" s="29">
        <v>1.5</v>
      </c>
      <c r="F273" s="14">
        <v>2</v>
      </c>
      <c r="G273" s="14">
        <v>1</v>
      </c>
      <c r="H273" s="14">
        <v>4</v>
      </c>
      <c r="I273" s="14">
        <v>13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14</v>
      </c>
    </row>
    <row r="274" spans="1:16" ht="30.6" x14ac:dyDescent="0.3">
      <c r="A274" s="28" t="s">
        <v>831</v>
      </c>
      <c r="B274" s="28" t="s">
        <v>832</v>
      </c>
      <c r="C274" s="14">
        <v>19</v>
      </c>
      <c r="D274" s="14">
        <v>11</v>
      </c>
      <c r="E274" s="29">
        <v>0.72727272727272696</v>
      </c>
      <c r="F274" s="14">
        <v>7</v>
      </c>
      <c r="G274" s="14">
        <v>6</v>
      </c>
      <c r="H274" s="14">
        <v>10</v>
      </c>
      <c r="I274" s="14">
        <v>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12</v>
      </c>
    </row>
    <row r="275" spans="1:16" ht="20.399999999999999" x14ac:dyDescent="0.3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1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1</v>
      </c>
    </row>
    <row r="276" spans="1:16" x14ac:dyDescent="0.3">
      <c r="A276" s="28" t="s">
        <v>835</v>
      </c>
      <c r="B276" s="28" t="s">
        <v>836</v>
      </c>
      <c r="C276" s="14">
        <v>0</v>
      </c>
      <c r="D276" s="14">
        <v>0</v>
      </c>
      <c r="E276" s="29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8" t="s">
        <v>837</v>
      </c>
      <c r="B277" s="28" t="s">
        <v>838</v>
      </c>
      <c r="C277" s="14">
        <v>0</v>
      </c>
      <c r="D277" s="14">
        <v>0</v>
      </c>
      <c r="E277" s="29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0</v>
      </c>
    </row>
    <row r="278" spans="1:16" ht="20.399999999999999" x14ac:dyDescent="0.3">
      <c r="A278" s="28" t="s">
        <v>839</v>
      </c>
      <c r="B278" s="28" t="s">
        <v>840</v>
      </c>
      <c r="C278" s="14">
        <v>1</v>
      </c>
      <c r="D278" s="14">
        <v>2</v>
      </c>
      <c r="E278" s="29">
        <v>-0.5</v>
      </c>
      <c r="F278" s="14">
        <v>1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0</v>
      </c>
    </row>
    <row r="279" spans="1:16" x14ac:dyDescent="0.3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2" t="s">
        <v>885</v>
      </c>
      <c r="B301" s="183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2" t="s">
        <v>892</v>
      </c>
      <c r="B305" s="183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2" t="s">
        <v>905</v>
      </c>
      <c r="B312" s="183"/>
      <c r="C312" s="25">
        <v>0</v>
      </c>
      <c r="D312" s="25">
        <v>0</v>
      </c>
      <c r="E312" s="26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1</v>
      </c>
    </row>
    <row r="313" spans="1:16" x14ac:dyDescent="0.3">
      <c r="A313" s="28" t="s">
        <v>906</v>
      </c>
      <c r="B313" s="28" t="s">
        <v>907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1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2" t="s">
        <v>916</v>
      </c>
      <c r="B318" s="183"/>
      <c r="C318" s="25">
        <v>5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5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3">
      <c r="A320" s="182" t="s">
        <v>919</v>
      </c>
      <c r="B320" s="183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2" t="s">
        <v>924</v>
      </c>
      <c r="B323" s="183"/>
      <c r="C323" s="25">
        <v>1186</v>
      </c>
      <c r="D323" s="25">
        <v>1080</v>
      </c>
      <c r="E323" s="26">
        <v>9.8148148148148096E-2</v>
      </c>
      <c r="F323" s="25">
        <v>9</v>
      </c>
      <c r="G323" s="25">
        <v>0</v>
      </c>
      <c r="H323" s="25">
        <v>21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7</v>
      </c>
      <c r="O323" s="25">
        <v>0</v>
      </c>
      <c r="P323" s="27">
        <v>13</v>
      </c>
    </row>
    <row r="324" spans="1:16" x14ac:dyDescent="0.3">
      <c r="A324" s="28" t="s">
        <v>925</v>
      </c>
      <c r="B324" s="28" t="s">
        <v>926</v>
      </c>
      <c r="C324" s="14">
        <v>1186</v>
      </c>
      <c r="D324" s="14">
        <v>1080</v>
      </c>
      <c r="E324" s="29">
        <v>9.8148148148148096E-2</v>
      </c>
      <c r="F324" s="14">
        <v>9</v>
      </c>
      <c r="G324" s="14">
        <v>0</v>
      </c>
      <c r="H324" s="14">
        <v>21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7</v>
      </c>
      <c r="O324" s="14">
        <v>0</v>
      </c>
      <c r="P324" s="23">
        <v>13</v>
      </c>
    </row>
    <row r="325" spans="1:16" x14ac:dyDescent="0.3">
      <c r="A325" s="182" t="s">
        <v>927</v>
      </c>
      <c r="B325" s="183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2" t="s">
        <v>950</v>
      </c>
      <c r="B337" s="183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2" t="s">
        <v>953</v>
      </c>
      <c r="B339" s="183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4" t="s">
        <v>956</v>
      </c>
      <c r="B341" s="185"/>
      <c r="C341" s="30">
        <v>6019</v>
      </c>
      <c r="D341" s="30">
        <v>4943</v>
      </c>
      <c r="E341" s="31">
        <v>0.217681569896824</v>
      </c>
      <c r="F341" s="30">
        <v>411</v>
      </c>
      <c r="G341" s="30">
        <v>257</v>
      </c>
      <c r="H341" s="30">
        <v>525</v>
      </c>
      <c r="I341" s="30">
        <v>343</v>
      </c>
      <c r="J341" s="30">
        <v>6</v>
      </c>
      <c r="K341" s="30">
        <v>8</v>
      </c>
      <c r="L341" s="30">
        <v>2</v>
      </c>
      <c r="M341" s="30">
        <v>1</v>
      </c>
      <c r="N341" s="30">
        <v>39</v>
      </c>
      <c r="O341" s="30">
        <v>10</v>
      </c>
      <c r="P341" s="30">
        <v>681</v>
      </c>
    </row>
    <row r="342" spans="1:16" x14ac:dyDescent="0.3">
      <c r="A342" s="6"/>
    </row>
  </sheetData>
  <sheetProtection algorithmName="SHA-512" hashValue="U+fJwgh1qYwQv7TiGFPF51/uIglfm2MerVxXy6PfZhn6S2F/PAIaDcZOSazKmFqsG1b3VzSe0IXUbOifSrMB7w==" saltValue="AWSxUDvna7X+VGcmpuSIX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3" t="s">
        <v>959</v>
      </c>
      <c r="B5" s="13" t="s">
        <v>960</v>
      </c>
      <c r="C5" s="23">
        <v>0</v>
      </c>
    </row>
    <row r="6" spans="1:3" x14ac:dyDescent="0.3">
      <c r="A6" s="174"/>
      <c r="B6" s="13" t="s">
        <v>334</v>
      </c>
      <c r="C6" s="23">
        <v>53</v>
      </c>
    </row>
    <row r="7" spans="1:3" x14ac:dyDescent="0.3">
      <c r="A7" s="174"/>
      <c r="B7" s="13" t="s">
        <v>961</v>
      </c>
      <c r="C7" s="23">
        <v>7</v>
      </c>
    </row>
    <row r="8" spans="1:3" x14ac:dyDescent="0.3">
      <c r="A8" s="174"/>
      <c r="B8" s="13" t="s">
        <v>962</v>
      </c>
      <c r="C8" s="23">
        <v>4</v>
      </c>
    </row>
    <row r="9" spans="1:3" x14ac:dyDescent="0.3">
      <c r="A9" s="174"/>
      <c r="B9" s="13" t="s">
        <v>963</v>
      </c>
      <c r="C9" s="23">
        <v>28</v>
      </c>
    </row>
    <row r="10" spans="1:3" x14ac:dyDescent="0.3">
      <c r="A10" s="174"/>
      <c r="B10" s="13" t="s">
        <v>964</v>
      </c>
      <c r="C10" s="23">
        <v>3</v>
      </c>
    </row>
    <row r="11" spans="1:3" x14ac:dyDescent="0.3">
      <c r="A11" s="174"/>
      <c r="B11" s="13" t="s">
        <v>965</v>
      </c>
      <c r="C11" s="23">
        <v>17</v>
      </c>
    </row>
    <row r="12" spans="1:3" x14ac:dyDescent="0.3">
      <c r="A12" s="174"/>
      <c r="B12" s="13" t="s">
        <v>518</v>
      </c>
      <c r="C12" s="23">
        <v>12</v>
      </c>
    </row>
    <row r="13" spans="1:3" x14ac:dyDescent="0.3">
      <c r="A13" s="174"/>
      <c r="B13" s="13" t="s">
        <v>966</v>
      </c>
      <c r="C13" s="23">
        <v>4</v>
      </c>
    </row>
    <row r="14" spans="1:3" x14ac:dyDescent="0.3">
      <c r="A14" s="174"/>
      <c r="B14" s="13" t="s">
        <v>967</v>
      </c>
      <c r="C14" s="23">
        <v>0</v>
      </c>
    </row>
    <row r="15" spans="1:3" x14ac:dyDescent="0.3">
      <c r="A15" s="174"/>
      <c r="B15" s="13" t="s">
        <v>651</v>
      </c>
      <c r="C15" s="23">
        <v>1</v>
      </c>
    </row>
    <row r="16" spans="1:3" x14ac:dyDescent="0.3">
      <c r="A16" s="174"/>
      <c r="B16" s="13" t="s">
        <v>968</v>
      </c>
      <c r="C16" s="23">
        <v>4</v>
      </c>
    </row>
    <row r="17" spans="1:3" x14ac:dyDescent="0.3">
      <c r="A17" s="174"/>
      <c r="B17" s="13" t="s">
        <v>969</v>
      </c>
      <c r="C17" s="23">
        <v>17</v>
      </c>
    </row>
    <row r="18" spans="1:3" x14ac:dyDescent="0.3">
      <c r="A18" s="174"/>
      <c r="B18" s="13" t="s">
        <v>970</v>
      </c>
      <c r="C18" s="23">
        <v>5</v>
      </c>
    </row>
    <row r="19" spans="1:3" x14ac:dyDescent="0.3">
      <c r="A19" s="175"/>
      <c r="B19" s="13" t="s">
        <v>111</v>
      </c>
      <c r="C19" s="23">
        <v>56</v>
      </c>
    </row>
    <row r="20" spans="1:3" x14ac:dyDescent="0.3">
      <c r="A20" s="173" t="s">
        <v>971</v>
      </c>
      <c r="B20" s="13" t="s">
        <v>972</v>
      </c>
      <c r="C20" s="23">
        <v>0</v>
      </c>
    </row>
    <row r="21" spans="1:3" x14ac:dyDescent="0.3">
      <c r="A21" s="175"/>
      <c r="B21" s="13" t="s">
        <v>973</v>
      </c>
      <c r="C21" s="23">
        <v>2</v>
      </c>
    </row>
    <row r="22" spans="1:3" x14ac:dyDescent="0.3">
      <c r="A22" s="173" t="s">
        <v>974</v>
      </c>
      <c r="B22" s="13" t="s">
        <v>975</v>
      </c>
      <c r="C22" s="23">
        <v>31</v>
      </c>
    </row>
    <row r="23" spans="1:3" x14ac:dyDescent="0.3">
      <c r="A23" s="174"/>
      <c r="B23" s="13" t="s">
        <v>976</v>
      </c>
      <c r="C23" s="23">
        <v>58</v>
      </c>
    </row>
    <row r="24" spans="1:3" x14ac:dyDescent="0.3">
      <c r="A24" s="175"/>
      <c r="B24" s="13" t="s">
        <v>977</v>
      </c>
      <c r="C24" s="23">
        <v>4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44</v>
      </c>
    </row>
    <row r="29" spans="1:3" x14ac:dyDescent="0.3">
      <c r="A29" s="173" t="s">
        <v>980</v>
      </c>
      <c r="B29" s="13" t="s">
        <v>981</v>
      </c>
      <c r="C29" s="23">
        <v>0</v>
      </c>
    </row>
    <row r="30" spans="1:3" x14ac:dyDescent="0.3">
      <c r="A30" s="174"/>
      <c r="B30" s="13" t="s">
        <v>982</v>
      </c>
      <c r="C30" s="23">
        <v>2</v>
      </c>
    </row>
    <row r="31" spans="1:3" x14ac:dyDescent="0.3">
      <c r="A31" s="174"/>
      <c r="B31" s="13" t="s">
        <v>983</v>
      </c>
      <c r="C31" s="23">
        <v>0</v>
      </c>
    </row>
    <row r="32" spans="1:3" x14ac:dyDescent="0.3">
      <c r="A32" s="175"/>
      <c r="B32" s="13" t="s">
        <v>984</v>
      </c>
      <c r="C32" s="23">
        <v>2</v>
      </c>
    </row>
    <row r="33" spans="1:3" x14ac:dyDescent="0.3">
      <c r="A33" s="12" t="s">
        <v>985</v>
      </c>
      <c r="B33" s="16"/>
      <c r="C33" s="23">
        <v>2</v>
      </c>
    </row>
    <row r="34" spans="1:3" x14ac:dyDescent="0.3">
      <c r="A34" s="12" t="s">
        <v>986</v>
      </c>
      <c r="B34" s="16"/>
      <c r="C34" s="23">
        <v>11</v>
      </c>
    </row>
    <row r="35" spans="1:3" x14ac:dyDescent="0.3">
      <c r="A35" s="12" t="s">
        <v>987</v>
      </c>
      <c r="B35" s="16"/>
      <c r="C35" s="23">
        <v>10</v>
      </c>
    </row>
    <row r="36" spans="1:3" x14ac:dyDescent="0.3">
      <c r="A36" s="12" t="s">
        <v>988</v>
      </c>
      <c r="B36" s="16"/>
      <c r="C36" s="23">
        <v>0</v>
      </c>
    </row>
    <row r="37" spans="1:3" x14ac:dyDescent="0.3">
      <c r="A37" s="12" t="s">
        <v>989</v>
      </c>
      <c r="B37" s="16"/>
      <c r="C37" s="23">
        <v>2</v>
      </c>
    </row>
    <row r="38" spans="1:3" x14ac:dyDescent="0.3">
      <c r="A38" s="12" t="s">
        <v>990</v>
      </c>
      <c r="B38" s="16"/>
      <c r="C38" s="23">
        <v>2</v>
      </c>
    </row>
    <row r="39" spans="1:3" x14ac:dyDescent="0.3">
      <c r="A39" s="12" t="s">
        <v>977</v>
      </c>
      <c r="B39" s="16"/>
      <c r="C39" s="23">
        <v>21</v>
      </c>
    </row>
    <row r="40" spans="1:3" x14ac:dyDescent="0.3">
      <c r="A40" s="173" t="s">
        <v>991</v>
      </c>
      <c r="B40" s="13" t="s">
        <v>992</v>
      </c>
      <c r="C40" s="23">
        <v>3</v>
      </c>
    </row>
    <row r="41" spans="1:3" x14ac:dyDescent="0.3">
      <c r="A41" s="174"/>
      <c r="B41" s="13" t="s">
        <v>993</v>
      </c>
      <c r="C41" s="23">
        <v>0</v>
      </c>
    </row>
    <row r="42" spans="1:3" x14ac:dyDescent="0.3">
      <c r="A42" s="174"/>
      <c r="B42" s="13" t="s">
        <v>994</v>
      </c>
      <c r="C42" s="23">
        <v>4</v>
      </c>
    </row>
    <row r="43" spans="1:3" x14ac:dyDescent="0.3">
      <c r="A43" s="174"/>
      <c r="B43" s="13" t="s">
        <v>995</v>
      </c>
      <c r="C43" s="23">
        <v>0</v>
      </c>
    </row>
    <row r="44" spans="1:3" x14ac:dyDescent="0.3">
      <c r="A44" s="175"/>
      <c r="B44" s="13" t="s">
        <v>996</v>
      </c>
      <c r="C44" s="23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3</v>
      </c>
    </row>
    <row r="49" spans="1:3" x14ac:dyDescent="0.3">
      <c r="A49" s="173" t="s">
        <v>81</v>
      </c>
      <c r="B49" s="13" t="s">
        <v>998</v>
      </c>
      <c r="C49" s="23">
        <v>10</v>
      </c>
    </row>
    <row r="50" spans="1:3" x14ac:dyDescent="0.3">
      <c r="A50" s="175"/>
      <c r="B50" s="13" t="s">
        <v>999</v>
      </c>
      <c r="C50" s="23">
        <v>27</v>
      </c>
    </row>
    <row r="51" spans="1:3" x14ac:dyDescent="0.3">
      <c r="A51" s="173" t="s">
        <v>1000</v>
      </c>
      <c r="B51" s="13" t="s">
        <v>1001</v>
      </c>
      <c r="C51" s="23">
        <v>0</v>
      </c>
    </row>
    <row r="52" spans="1:3" x14ac:dyDescent="0.3">
      <c r="A52" s="175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3" t="s">
        <v>245</v>
      </c>
      <c r="B56" s="13" t="s">
        <v>20</v>
      </c>
      <c r="C56" s="23">
        <v>265</v>
      </c>
    </row>
    <row r="57" spans="1:3" x14ac:dyDescent="0.3">
      <c r="A57" s="174"/>
      <c r="B57" s="13" t="s">
        <v>1004</v>
      </c>
      <c r="C57" s="23">
        <v>16</v>
      </c>
    </row>
    <row r="58" spans="1:3" x14ac:dyDescent="0.3">
      <c r="A58" s="174"/>
      <c r="B58" s="13" t="s">
        <v>1005</v>
      </c>
      <c r="C58" s="23">
        <v>8</v>
      </c>
    </row>
    <row r="59" spans="1:3" x14ac:dyDescent="0.3">
      <c r="A59" s="174"/>
      <c r="B59" s="13" t="s">
        <v>1006</v>
      </c>
      <c r="C59" s="23">
        <v>32</v>
      </c>
    </row>
    <row r="60" spans="1:3" x14ac:dyDescent="0.3">
      <c r="A60" s="175"/>
      <c r="B60" s="13" t="s">
        <v>1007</v>
      </c>
      <c r="C60" s="23">
        <v>195</v>
      </c>
    </row>
    <row r="61" spans="1:3" x14ac:dyDescent="0.3">
      <c r="A61" s="173" t="s">
        <v>1008</v>
      </c>
      <c r="B61" s="13" t="s">
        <v>1009</v>
      </c>
      <c r="C61" s="23">
        <v>80</v>
      </c>
    </row>
    <row r="62" spans="1:3" x14ac:dyDescent="0.3">
      <c r="A62" s="174"/>
      <c r="B62" s="13" t="s">
        <v>1010</v>
      </c>
      <c r="C62" s="23">
        <v>1</v>
      </c>
    </row>
    <row r="63" spans="1:3" x14ac:dyDescent="0.3">
      <c r="A63" s="174"/>
      <c r="B63" s="13" t="s">
        <v>1011</v>
      </c>
      <c r="C63" s="23">
        <v>10</v>
      </c>
    </row>
    <row r="64" spans="1:3" x14ac:dyDescent="0.3">
      <c r="A64" s="174"/>
      <c r="B64" s="13" t="s">
        <v>1012</v>
      </c>
      <c r="C64" s="23">
        <v>37</v>
      </c>
    </row>
    <row r="65" spans="1:3" x14ac:dyDescent="0.3">
      <c r="A65" s="175"/>
      <c r="B65" s="13" t="s">
        <v>1007</v>
      </c>
      <c r="C65" s="23">
        <v>85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13</v>
      </c>
    </row>
    <row r="70" spans="1:3" x14ac:dyDescent="0.3">
      <c r="A70" s="12" t="s">
        <v>1015</v>
      </c>
      <c r="B70" s="16"/>
      <c r="C70" s="23">
        <v>3</v>
      </c>
    </row>
    <row r="71" spans="1:3" x14ac:dyDescent="0.3">
      <c r="A71" s="12" t="s">
        <v>1016</v>
      </c>
      <c r="B71" s="16"/>
      <c r="C71" s="23">
        <v>24</v>
      </c>
    </row>
    <row r="72" spans="1:3" x14ac:dyDescent="0.3">
      <c r="A72" s="173" t="s">
        <v>1017</v>
      </c>
      <c r="B72" s="13" t="s">
        <v>1018</v>
      </c>
      <c r="C72" s="22"/>
    </row>
    <row r="73" spans="1:3" x14ac:dyDescent="0.3">
      <c r="A73" s="175"/>
      <c r="B73" s="13" t="s">
        <v>1019</v>
      </c>
      <c r="C73" s="22"/>
    </row>
    <row r="74" spans="1:3" x14ac:dyDescent="0.3">
      <c r="A74" s="12" t="s">
        <v>1020</v>
      </c>
      <c r="B74" s="16"/>
      <c r="C74" s="22"/>
    </row>
    <row r="75" spans="1:3" x14ac:dyDescent="0.3">
      <c r="A75" s="12" t="s">
        <v>1021</v>
      </c>
      <c r="B75" s="16"/>
      <c r="C75" s="22"/>
    </row>
    <row r="76" spans="1:3" x14ac:dyDescent="0.3">
      <c r="A76" s="12" t="s">
        <v>1022</v>
      </c>
      <c r="B76" s="16"/>
      <c r="C76" s="22"/>
    </row>
    <row r="77" spans="1:3" x14ac:dyDescent="0.3">
      <c r="A77" s="12" t="s">
        <v>1023</v>
      </c>
      <c r="B77" s="16"/>
      <c r="C77" s="22"/>
    </row>
    <row r="78" spans="1:3" x14ac:dyDescent="0.3">
      <c r="A78" s="12" t="s">
        <v>1024</v>
      </c>
      <c r="B78" s="16"/>
      <c r="C78" s="22"/>
    </row>
    <row r="79" spans="1:3" x14ac:dyDescent="0.3">
      <c r="A79" s="12" t="s">
        <v>1025</v>
      </c>
      <c r="B79" s="16"/>
      <c r="C79" s="22"/>
    </row>
    <row r="80" spans="1:3" x14ac:dyDescent="0.3">
      <c r="A80" s="6"/>
    </row>
  </sheetData>
  <sheetProtection algorithmName="SHA-512" hashValue="wkvC3BoPcuOmcv9CyWc2gC5hR7/X0SD+6zrVjKZ7f6hEBD3cvwp6O9gE1KeI5ZcjfYuXVeK4AmFtE6wnxwS6bQ==" saltValue="T88j2xy3jgtC16dUQD1+5Q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>
      <selection activeCell="A28" sqref="A28"/>
    </sheetView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8" t="s">
        <v>1028</v>
      </c>
      <c r="B5" s="36" t="s">
        <v>1029</v>
      </c>
      <c r="C5" s="37">
        <v>5</v>
      </c>
    </row>
    <row r="6" spans="1:3" x14ac:dyDescent="0.3">
      <c r="A6" s="189"/>
      <c r="B6" s="36" t="s">
        <v>304</v>
      </c>
      <c r="C6" s="37">
        <v>70</v>
      </c>
    </row>
    <row r="7" spans="1:3" x14ac:dyDescent="0.3">
      <c r="A7" s="189"/>
      <c r="B7" s="36" t="s">
        <v>1030</v>
      </c>
      <c r="C7" s="37">
        <v>12</v>
      </c>
    </row>
    <row r="8" spans="1:3" x14ac:dyDescent="0.3">
      <c r="A8" s="189"/>
      <c r="B8" s="36" t="s">
        <v>1031</v>
      </c>
      <c r="C8" s="22"/>
    </row>
    <row r="9" spans="1:3" x14ac:dyDescent="0.3">
      <c r="A9" s="189"/>
      <c r="B9" s="36" t="s">
        <v>1032</v>
      </c>
      <c r="C9" s="22"/>
    </row>
    <row r="10" spans="1:3" x14ac:dyDescent="0.3">
      <c r="A10" s="189"/>
      <c r="B10" s="36" t="s">
        <v>1033</v>
      </c>
      <c r="C10" s="22"/>
    </row>
    <row r="11" spans="1:3" x14ac:dyDescent="0.3">
      <c r="A11" s="190"/>
      <c r="B11" s="36" t="s">
        <v>1034</v>
      </c>
      <c r="C11" s="22"/>
    </row>
    <row r="12" spans="1:3" x14ac:dyDescent="0.3">
      <c r="A12" s="188" t="s">
        <v>1035</v>
      </c>
      <c r="B12" s="36" t="s">
        <v>65</v>
      </c>
      <c r="C12" s="37">
        <v>12</v>
      </c>
    </row>
    <row r="13" spans="1:3" x14ac:dyDescent="0.3">
      <c r="A13" s="189"/>
      <c r="B13" s="36" t="s">
        <v>1036</v>
      </c>
      <c r="C13" s="37">
        <v>7</v>
      </c>
    </row>
    <row r="14" spans="1:3" x14ac:dyDescent="0.3">
      <c r="A14" s="189"/>
      <c r="B14" s="36" t="s">
        <v>1037</v>
      </c>
      <c r="C14" s="37">
        <v>8</v>
      </c>
    </row>
    <row r="15" spans="1:3" x14ac:dyDescent="0.3">
      <c r="A15" s="190"/>
      <c r="B15" s="36" t="s">
        <v>1038</v>
      </c>
      <c r="C15" s="37">
        <v>4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1</v>
      </c>
    </row>
    <row r="20" spans="1:3" x14ac:dyDescent="0.3">
      <c r="A20" s="35" t="s">
        <v>1041</v>
      </c>
      <c r="B20" s="38"/>
      <c r="C20" s="37">
        <v>0</v>
      </c>
    </row>
    <row r="21" spans="1:3" x14ac:dyDescent="0.3">
      <c r="A21" s="35" t="s">
        <v>1042</v>
      </c>
      <c r="B21" s="38"/>
      <c r="C21" s="37">
        <v>1</v>
      </c>
    </row>
    <row r="22" spans="1:3" x14ac:dyDescent="0.3">
      <c r="A22" s="35" t="s">
        <v>1043</v>
      </c>
      <c r="B22" s="38"/>
      <c r="C22" s="37">
        <v>1</v>
      </c>
    </row>
    <row r="23" spans="1:3" x14ac:dyDescent="0.3">
      <c r="A23" s="35" t="s">
        <v>1044</v>
      </c>
      <c r="B23" s="38"/>
      <c r="C23" s="37">
        <v>3</v>
      </c>
    </row>
    <row r="24" spans="1:3" x14ac:dyDescent="0.3">
      <c r="A24" s="35" t="s">
        <v>1045</v>
      </c>
      <c r="B24" s="38"/>
      <c r="C24" s="37">
        <v>0</v>
      </c>
    </row>
    <row r="25" spans="1:3" x14ac:dyDescent="0.3">
      <c r="A25" s="35" t="s">
        <v>1046</v>
      </c>
      <c r="B25" s="38"/>
      <c r="C25" s="37">
        <v>0</v>
      </c>
    </row>
    <row r="26" spans="1:3" x14ac:dyDescent="0.3">
      <c r="A26" s="35" t="s">
        <v>1047</v>
      </c>
      <c r="B26" s="38"/>
      <c r="C26" s="37">
        <v>0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1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22"/>
    </row>
    <row r="33" spans="1:6" x14ac:dyDescent="0.3">
      <c r="A33" s="35" t="s">
        <v>1052</v>
      </c>
      <c r="B33" s="38"/>
      <c r="C33" s="37">
        <v>1</v>
      </c>
    </row>
    <row r="34" spans="1:6" x14ac:dyDescent="0.3">
      <c r="A34" s="35" t="s">
        <v>1053</v>
      </c>
      <c r="B34" s="38"/>
      <c r="C34" s="22"/>
    </row>
    <row r="35" spans="1:6" x14ac:dyDescent="0.3">
      <c r="A35" s="35" t="s">
        <v>1054</v>
      </c>
      <c r="B35" s="38"/>
      <c r="C35" s="37">
        <v>0</v>
      </c>
    </row>
    <row r="36" spans="1:6" x14ac:dyDescent="0.3">
      <c r="A36" s="35" t="s">
        <v>1055</v>
      </c>
      <c r="B36" s="38"/>
      <c r="C36" s="22"/>
    </row>
    <row r="37" spans="1:6" x14ac:dyDescent="0.3">
      <c r="A37" s="35" t="s">
        <v>1056</v>
      </c>
      <c r="B37" s="38"/>
      <c r="C37" s="22"/>
    </row>
    <row r="38" spans="1:6" x14ac:dyDescent="0.3">
      <c r="A38" s="35" t="s">
        <v>1057</v>
      </c>
      <c r="B38" s="38"/>
      <c r="C38" s="22"/>
    </row>
    <row r="39" spans="1:6" x14ac:dyDescent="0.3">
      <c r="A39" s="35" t="s">
        <v>1058</v>
      </c>
      <c r="B39" s="38"/>
      <c r="C39" s="22"/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1</v>
      </c>
    </row>
    <row r="44" spans="1:6" x14ac:dyDescent="0.3">
      <c r="A44" s="35" t="s">
        <v>114</v>
      </c>
      <c r="B44" s="38"/>
      <c r="C44" s="37">
        <v>1</v>
      </c>
    </row>
    <row r="45" spans="1:6" x14ac:dyDescent="0.3">
      <c r="A45" s="35" t="s">
        <v>1060</v>
      </c>
      <c r="B45" s="38"/>
      <c r="C45" s="22"/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1" t="s">
        <v>959</v>
      </c>
      <c r="B48" s="41" t="s">
        <v>1063</v>
      </c>
      <c r="C48" s="17"/>
      <c r="D48" s="17"/>
      <c r="E48" s="17"/>
      <c r="F48" s="22"/>
    </row>
    <row r="49" spans="1:6" x14ac:dyDescent="0.3">
      <c r="A49" s="192"/>
      <c r="B49" s="41" t="s">
        <v>1064</v>
      </c>
      <c r="C49" s="17"/>
      <c r="D49" s="17"/>
      <c r="E49" s="17"/>
      <c r="F49" s="22"/>
    </row>
    <row r="50" spans="1:6" x14ac:dyDescent="0.3">
      <c r="A50" s="192"/>
      <c r="B50" s="41" t="s">
        <v>1065</v>
      </c>
      <c r="C50" s="17"/>
      <c r="D50" s="17"/>
      <c r="E50" s="17"/>
      <c r="F50" s="22"/>
    </row>
    <row r="51" spans="1:6" x14ac:dyDescent="0.3">
      <c r="A51" s="192"/>
      <c r="B51" s="41" t="s">
        <v>1066</v>
      </c>
      <c r="C51" s="17"/>
      <c r="D51" s="17"/>
      <c r="E51" s="17"/>
      <c r="F51" s="22"/>
    </row>
    <row r="52" spans="1:6" x14ac:dyDescent="0.3">
      <c r="A52" s="192"/>
      <c r="B52" s="41" t="s">
        <v>334</v>
      </c>
      <c r="C52" s="42">
        <v>0</v>
      </c>
      <c r="D52" s="42">
        <v>0</v>
      </c>
      <c r="E52" s="42">
        <v>0</v>
      </c>
      <c r="F52" s="37">
        <v>0</v>
      </c>
    </row>
    <row r="53" spans="1:6" x14ac:dyDescent="0.3">
      <c r="A53" s="192"/>
      <c r="B53" s="41" t="s">
        <v>1067</v>
      </c>
      <c r="C53" s="42">
        <v>62</v>
      </c>
      <c r="D53" s="42">
        <v>9</v>
      </c>
      <c r="E53" s="42">
        <v>5</v>
      </c>
      <c r="F53" s="37">
        <v>4</v>
      </c>
    </row>
    <row r="54" spans="1:6" x14ac:dyDescent="0.3">
      <c r="A54" s="192"/>
      <c r="B54" s="41" t="s">
        <v>1068</v>
      </c>
      <c r="C54" s="42">
        <v>0</v>
      </c>
      <c r="D54" s="42">
        <v>0</v>
      </c>
      <c r="E54" s="42">
        <v>0</v>
      </c>
      <c r="F54" s="37">
        <v>0</v>
      </c>
    </row>
    <row r="55" spans="1:6" x14ac:dyDescent="0.3">
      <c r="A55" s="192"/>
      <c r="B55" s="41" t="s">
        <v>1069</v>
      </c>
      <c r="C55" s="17"/>
      <c r="D55" s="17"/>
      <c r="E55" s="17"/>
      <c r="F55" s="22"/>
    </row>
    <row r="56" spans="1:6" x14ac:dyDescent="0.3">
      <c r="A56" s="192"/>
      <c r="B56" s="41" t="s">
        <v>1070</v>
      </c>
      <c r="C56" s="17"/>
      <c r="D56" s="17"/>
      <c r="E56" s="17"/>
      <c r="F56" s="22"/>
    </row>
    <row r="57" spans="1:6" x14ac:dyDescent="0.3">
      <c r="A57" s="192"/>
      <c r="B57" s="41" t="s">
        <v>1071</v>
      </c>
      <c r="C57" s="42">
        <v>6</v>
      </c>
      <c r="D57" s="42">
        <v>1</v>
      </c>
      <c r="E57" s="42">
        <v>1</v>
      </c>
      <c r="F57" s="37">
        <v>1</v>
      </c>
    </row>
    <row r="58" spans="1:6" x14ac:dyDescent="0.3">
      <c r="A58" s="192"/>
      <c r="B58" s="41" t="s">
        <v>1072</v>
      </c>
      <c r="C58" s="17"/>
      <c r="D58" s="17"/>
      <c r="E58" s="17"/>
      <c r="F58" s="22"/>
    </row>
    <row r="59" spans="1:6" x14ac:dyDescent="0.3">
      <c r="A59" s="192"/>
      <c r="B59" s="41" t="s">
        <v>1073</v>
      </c>
      <c r="C59" s="17"/>
      <c r="D59" s="17"/>
      <c r="E59" s="17"/>
      <c r="F59" s="22"/>
    </row>
    <row r="60" spans="1:6" x14ac:dyDescent="0.3">
      <c r="A60" s="192"/>
      <c r="B60" s="41" t="s">
        <v>405</v>
      </c>
      <c r="C60" s="17"/>
      <c r="D60" s="17"/>
      <c r="E60" s="17"/>
      <c r="F60" s="22"/>
    </row>
    <row r="61" spans="1:6" x14ac:dyDescent="0.3">
      <c r="A61" s="192"/>
      <c r="B61" s="41" t="s">
        <v>1074</v>
      </c>
      <c r="C61" s="17"/>
      <c r="D61" s="17"/>
      <c r="E61" s="17"/>
      <c r="F61" s="22"/>
    </row>
    <row r="62" spans="1:6" x14ac:dyDescent="0.3">
      <c r="A62" s="192"/>
      <c r="B62" s="41" t="s">
        <v>1075</v>
      </c>
      <c r="C62" s="17"/>
      <c r="D62" s="17"/>
      <c r="E62" s="17"/>
      <c r="F62" s="22"/>
    </row>
    <row r="63" spans="1:6" x14ac:dyDescent="0.3">
      <c r="A63" s="192"/>
      <c r="B63" s="41" t="s">
        <v>1076</v>
      </c>
      <c r="C63" s="17"/>
      <c r="D63" s="17"/>
      <c r="E63" s="17"/>
      <c r="F63" s="22"/>
    </row>
    <row r="64" spans="1:6" x14ac:dyDescent="0.3">
      <c r="A64" s="192"/>
      <c r="B64" s="41" t="s">
        <v>1077</v>
      </c>
      <c r="C64" s="42">
        <v>2</v>
      </c>
      <c r="D64" s="42">
        <v>2</v>
      </c>
      <c r="E64" s="42">
        <v>2</v>
      </c>
      <c r="F64" s="37">
        <v>2</v>
      </c>
    </row>
    <row r="65" spans="1:6" x14ac:dyDescent="0.3">
      <c r="A65" s="192"/>
      <c r="B65" s="41" t="s">
        <v>1078</v>
      </c>
      <c r="C65" s="17"/>
      <c r="D65" s="17"/>
      <c r="E65" s="17"/>
      <c r="F65" s="22"/>
    </row>
    <row r="66" spans="1:6" x14ac:dyDescent="0.3">
      <c r="A66" s="193"/>
      <c r="B66" s="41" t="s">
        <v>1079</v>
      </c>
      <c r="C66" s="17"/>
      <c r="D66" s="17"/>
      <c r="E66" s="17"/>
      <c r="F66" s="22"/>
    </row>
    <row r="67" spans="1:6" x14ac:dyDescent="0.3">
      <c r="A67" s="186" t="s">
        <v>1080</v>
      </c>
      <c r="B67" s="187"/>
      <c r="C67" s="43">
        <v>70</v>
      </c>
      <c r="D67" s="43">
        <v>12</v>
      </c>
      <c r="E67" s="43">
        <v>8</v>
      </c>
      <c r="F67" s="43">
        <v>7</v>
      </c>
    </row>
    <row r="68" spans="1:6" x14ac:dyDescent="0.3">
      <c r="A68" s="191" t="s">
        <v>974</v>
      </c>
      <c r="B68" s="41" t="s">
        <v>1081</v>
      </c>
      <c r="C68" s="17"/>
      <c r="D68" s="17"/>
      <c r="E68" s="17"/>
      <c r="F68" s="22"/>
    </row>
    <row r="69" spans="1:6" x14ac:dyDescent="0.3">
      <c r="A69" s="192"/>
      <c r="B69" s="41" t="s">
        <v>1082</v>
      </c>
      <c r="C69" s="17"/>
      <c r="D69" s="17"/>
      <c r="E69" s="17"/>
      <c r="F69" s="22"/>
    </row>
    <row r="70" spans="1:6" x14ac:dyDescent="0.3">
      <c r="A70" s="193"/>
      <c r="B70" s="41" t="s">
        <v>111</v>
      </c>
      <c r="C70" s="17"/>
      <c r="D70" s="17"/>
      <c r="E70" s="17"/>
      <c r="F70" s="22"/>
    </row>
    <row r="71" spans="1:6" x14ac:dyDescent="0.3">
      <c r="A71" s="186" t="s">
        <v>1083</v>
      </c>
      <c r="B71" s="187"/>
      <c r="C71" s="44"/>
      <c r="D71" s="44"/>
      <c r="E71" s="44"/>
      <c r="F71" s="44"/>
    </row>
    <row r="72" spans="1:6" x14ac:dyDescent="0.3">
      <c r="A72" s="6"/>
    </row>
  </sheetData>
  <sheetProtection algorithmName="SHA-512" hashValue="BUUBaBCxGPRblSTyZCYV74rgxMdiINAgEnFYX50S/yziqdzByNhAgM0QbIIKzoJNrNzHyEPd86A3tPq5RprsaQ==" saltValue="9gL0MN28rOogIRFmWqoGK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5" t="s">
        <v>15</v>
      </c>
      <c r="C4" s="11" t="s">
        <v>3</v>
      </c>
    </row>
    <row r="5" spans="1:3" x14ac:dyDescent="0.3">
      <c r="A5" s="179" t="s">
        <v>1086</v>
      </c>
      <c r="B5" s="13" t="s">
        <v>1087</v>
      </c>
      <c r="C5" s="23">
        <v>74</v>
      </c>
    </row>
    <row r="6" spans="1:3" x14ac:dyDescent="0.3">
      <c r="A6" s="180"/>
      <c r="B6" s="13" t="s">
        <v>1029</v>
      </c>
      <c r="C6" s="23">
        <v>62</v>
      </c>
    </row>
    <row r="7" spans="1:3" x14ac:dyDescent="0.3">
      <c r="A7" s="180"/>
      <c r="B7" s="13" t="s">
        <v>1088</v>
      </c>
      <c r="C7" s="23">
        <v>510</v>
      </c>
    </row>
    <row r="8" spans="1:3" x14ac:dyDescent="0.3">
      <c r="A8" s="180"/>
      <c r="B8" s="13" t="s">
        <v>1089</v>
      </c>
      <c r="C8" s="23">
        <v>56</v>
      </c>
    </row>
    <row r="9" spans="1:3" x14ac:dyDescent="0.3">
      <c r="A9" s="180"/>
      <c r="B9" s="13" t="s">
        <v>1031</v>
      </c>
      <c r="C9" s="22"/>
    </row>
    <row r="10" spans="1:3" x14ac:dyDescent="0.3">
      <c r="A10" s="180"/>
      <c r="B10" s="13" t="s">
        <v>1032</v>
      </c>
      <c r="C10" s="22"/>
    </row>
    <row r="11" spans="1:3" x14ac:dyDescent="0.3">
      <c r="A11" s="180"/>
      <c r="B11" s="13" t="s">
        <v>1090</v>
      </c>
      <c r="C11" s="23">
        <v>1</v>
      </c>
    </row>
    <row r="12" spans="1:3" x14ac:dyDescent="0.3">
      <c r="A12" s="181"/>
      <c r="B12" s="13" t="s">
        <v>1091</v>
      </c>
      <c r="C12" s="22"/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5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56</v>
      </c>
    </row>
    <row r="17" spans="1:3" x14ac:dyDescent="0.3">
      <c r="A17" s="21" t="s">
        <v>1094</v>
      </c>
      <c r="B17" s="16"/>
      <c r="C17" s="23">
        <v>49</v>
      </c>
    </row>
    <row r="18" spans="1:3" x14ac:dyDescent="0.3">
      <c r="A18" s="21" t="s">
        <v>1095</v>
      </c>
      <c r="B18" s="16"/>
      <c r="C18" s="23">
        <v>43</v>
      </c>
    </row>
    <row r="19" spans="1:3" x14ac:dyDescent="0.3">
      <c r="A19" s="21" t="s">
        <v>1096</v>
      </c>
      <c r="B19" s="16"/>
      <c r="C19" s="23">
        <v>7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5" t="s">
        <v>15</v>
      </c>
      <c r="C22" s="11" t="s">
        <v>3</v>
      </c>
    </row>
    <row r="23" spans="1:3" x14ac:dyDescent="0.3">
      <c r="A23" s="21" t="s">
        <v>1098</v>
      </c>
      <c r="B23" s="16"/>
      <c r="C23" s="22"/>
    </row>
    <row r="24" spans="1:3" x14ac:dyDescent="0.3">
      <c r="A24" s="21" t="s">
        <v>1099</v>
      </c>
      <c r="B24" s="16"/>
      <c r="C24" s="22"/>
    </row>
    <row r="25" spans="1:3" x14ac:dyDescent="0.3">
      <c r="A25" s="21" t="s">
        <v>1100</v>
      </c>
      <c r="B25" s="16"/>
      <c r="C25" s="22"/>
    </row>
    <row r="26" spans="1:3" x14ac:dyDescent="0.3">
      <c r="A26" s="21" t="s">
        <v>1101</v>
      </c>
      <c r="B26" s="16"/>
      <c r="C26" s="22"/>
    </row>
    <row r="27" spans="1:3" x14ac:dyDescent="0.3">
      <c r="A27" s="21" t="s">
        <v>1102</v>
      </c>
      <c r="B27" s="16"/>
      <c r="C27" s="22"/>
    </row>
    <row r="28" spans="1:3" x14ac:dyDescent="0.3">
      <c r="A28" s="21" t="s">
        <v>1103</v>
      </c>
      <c r="B28" s="16"/>
      <c r="C28" s="22"/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5" t="s">
        <v>15</v>
      </c>
      <c r="C31" s="11" t="s">
        <v>3</v>
      </c>
    </row>
    <row r="32" spans="1:3" x14ac:dyDescent="0.3">
      <c r="A32" s="21" t="s">
        <v>1105</v>
      </c>
      <c r="B32" s="16"/>
      <c r="C32" s="22"/>
    </row>
    <row r="33" spans="1:3" x14ac:dyDescent="0.3">
      <c r="A33" s="21" t="s">
        <v>1106</v>
      </c>
      <c r="B33" s="16"/>
      <c r="C33" s="22"/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5" t="s">
        <v>15</v>
      </c>
      <c r="C36" s="11" t="s">
        <v>3</v>
      </c>
    </row>
    <row r="37" spans="1:3" x14ac:dyDescent="0.3">
      <c r="A37" s="21" t="s">
        <v>1107</v>
      </c>
      <c r="B37" s="16"/>
      <c r="C37" s="22"/>
    </row>
    <row r="38" spans="1:3" x14ac:dyDescent="0.3">
      <c r="A38" s="21" t="s">
        <v>1108</v>
      </c>
      <c r="B38" s="16"/>
      <c r="C38" s="23">
        <v>28</v>
      </c>
    </row>
    <row r="39" spans="1:3" x14ac:dyDescent="0.3">
      <c r="A39" s="21" t="s">
        <v>1109</v>
      </c>
      <c r="B39" s="16"/>
      <c r="C39" s="23">
        <v>118</v>
      </c>
    </row>
    <row r="40" spans="1:3" x14ac:dyDescent="0.3">
      <c r="A40" s="21" t="s">
        <v>1110</v>
      </c>
      <c r="B40" s="16"/>
      <c r="C40" s="23">
        <v>34</v>
      </c>
    </row>
    <row r="41" spans="1:3" x14ac:dyDescent="0.3">
      <c r="A41" s="21" t="s">
        <v>1111</v>
      </c>
      <c r="B41" s="16"/>
      <c r="C41" s="23">
        <v>52</v>
      </c>
    </row>
    <row r="42" spans="1:3" x14ac:dyDescent="0.3">
      <c r="A42" s="21" t="s">
        <v>1112</v>
      </c>
      <c r="B42" s="16"/>
      <c r="C42" s="23">
        <v>32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5" t="s">
        <v>15</v>
      </c>
      <c r="C45" s="11" t="s">
        <v>3</v>
      </c>
    </row>
    <row r="46" spans="1:3" x14ac:dyDescent="0.3">
      <c r="A46" s="21" t="s">
        <v>1114</v>
      </c>
      <c r="B46" s="16"/>
      <c r="C46" s="22"/>
    </row>
    <row r="47" spans="1:3" x14ac:dyDescent="0.3">
      <c r="A47" s="21" t="s">
        <v>1115</v>
      </c>
      <c r="B47" s="16"/>
      <c r="C47" s="23">
        <v>6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5" t="s">
        <v>15</v>
      </c>
      <c r="C50" s="11" t="s">
        <v>3</v>
      </c>
    </row>
    <row r="51" spans="1:6" x14ac:dyDescent="0.3">
      <c r="A51" s="179" t="s">
        <v>1117</v>
      </c>
      <c r="B51" s="13" t="s">
        <v>1118</v>
      </c>
      <c r="C51" s="22"/>
    </row>
    <row r="52" spans="1:6" x14ac:dyDescent="0.3">
      <c r="A52" s="180"/>
      <c r="B52" s="13" t="s">
        <v>1119</v>
      </c>
      <c r="C52" s="23">
        <v>3</v>
      </c>
    </row>
    <row r="53" spans="1:6" x14ac:dyDescent="0.3">
      <c r="A53" s="180"/>
      <c r="B53" s="13" t="s">
        <v>1120</v>
      </c>
      <c r="C53" s="22"/>
    </row>
    <row r="54" spans="1:6" x14ac:dyDescent="0.3">
      <c r="A54" s="181"/>
      <c r="B54" s="13" t="s">
        <v>1121</v>
      </c>
      <c r="C54" s="22"/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5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1</v>
      </c>
    </row>
    <row r="59" spans="1:6" x14ac:dyDescent="0.3">
      <c r="A59" s="21" t="s">
        <v>114</v>
      </c>
      <c r="B59" s="16"/>
      <c r="C59" s="23">
        <v>1</v>
      </c>
    </row>
    <row r="60" spans="1:6" x14ac:dyDescent="0.3">
      <c r="A60" s="21" t="s">
        <v>1060</v>
      </c>
      <c r="B60" s="16"/>
      <c r="C60" s="22"/>
    </row>
    <row r="61" spans="1:6" x14ac:dyDescent="0.3">
      <c r="A61" s="8" t="s">
        <v>1061</v>
      </c>
    </row>
    <row r="62" spans="1:6" ht="30.6" x14ac:dyDescent="0.3">
      <c r="A62" s="9" t="s">
        <v>14</v>
      </c>
      <c r="B62" s="45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9" t="s">
        <v>959</v>
      </c>
      <c r="B63" s="13" t="s">
        <v>1063</v>
      </c>
      <c r="C63" s="17"/>
      <c r="D63" s="17"/>
      <c r="E63" s="17"/>
      <c r="F63" s="22"/>
    </row>
    <row r="64" spans="1:6" x14ac:dyDescent="0.3">
      <c r="A64" s="180"/>
      <c r="B64" s="13" t="s">
        <v>1064</v>
      </c>
      <c r="C64" s="17"/>
      <c r="D64" s="17"/>
      <c r="E64" s="17"/>
      <c r="F64" s="22"/>
    </row>
    <row r="65" spans="1:6" x14ac:dyDescent="0.3">
      <c r="A65" s="180"/>
      <c r="B65" s="13" t="s">
        <v>1065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3">
      <c r="A66" s="180"/>
      <c r="B66" s="13" t="s">
        <v>1066</v>
      </c>
      <c r="C66" s="17"/>
      <c r="D66" s="17"/>
      <c r="E66" s="17"/>
      <c r="F66" s="22"/>
    </row>
    <row r="67" spans="1:6" x14ac:dyDescent="0.3">
      <c r="A67" s="180"/>
      <c r="B67" s="13" t="s">
        <v>334</v>
      </c>
      <c r="C67" s="14">
        <v>24</v>
      </c>
      <c r="D67" s="14">
        <v>12</v>
      </c>
      <c r="E67" s="14">
        <v>12</v>
      </c>
      <c r="F67" s="23">
        <v>12</v>
      </c>
    </row>
    <row r="68" spans="1:6" x14ac:dyDescent="0.3">
      <c r="A68" s="180"/>
      <c r="B68" s="13" t="s">
        <v>1122</v>
      </c>
      <c r="C68" s="14">
        <v>261</v>
      </c>
      <c r="D68" s="14">
        <v>23</v>
      </c>
      <c r="E68" s="14">
        <v>15</v>
      </c>
      <c r="F68" s="23">
        <v>12</v>
      </c>
    </row>
    <row r="69" spans="1:6" x14ac:dyDescent="0.3">
      <c r="A69" s="180"/>
      <c r="B69" s="13" t="s">
        <v>1123</v>
      </c>
      <c r="C69" s="14">
        <v>38</v>
      </c>
      <c r="D69" s="14">
        <v>7</v>
      </c>
      <c r="E69" s="14">
        <v>3</v>
      </c>
      <c r="F69" s="23">
        <v>3</v>
      </c>
    </row>
    <row r="70" spans="1:6" x14ac:dyDescent="0.3">
      <c r="A70" s="180"/>
      <c r="B70" s="13" t="s">
        <v>1069</v>
      </c>
      <c r="C70" s="14">
        <v>0</v>
      </c>
      <c r="D70" s="14">
        <v>0</v>
      </c>
      <c r="E70" s="14">
        <v>0</v>
      </c>
      <c r="F70" s="23">
        <v>0</v>
      </c>
    </row>
    <row r="71" spans="1:6" x14ac:dyDescent="0.3">
      <c r="A71" s="180"/>
      <c r="B71" s="13" t="s">
        <v>1124</v>
      </c>
      <c r="C71" s="17"/>
      <c r="D71" s="17"/>
      <c r="E71" s="17"/>
      <c r="F71" s="22"/>
    </row>
    <row r="72" spans="1:6" x14ac:dyDescent="0.3">
      <c r="A72" s="180"/>
      <c r="B72" s="13" t="s">
        <v>1125</v>
      </c>
      <c r="C72" s="14">
        <v>78</v>
      </c>
      <c r="D72" s="14">
        <v>5</v>
      </c>
      <c r="E72" s="14">
        <v>7</v>
      </c>
      <c r="F72" s="23">
        <v>6</v>
      </c>
    </row>
    <row r="73" spans="1:6" x14ac:dyDescent="0.3">
      <c r="A73" s="180"/>
      <c r="B73" s="13" t="s">
        <v>1126</v>
      </c>
      <c r="C73" s="14">
        <v>26</v>
      </c>
      <c r="D73" s="14">
        <v>3</v>
      </c>
      <c r="E73" s="14">
        <v>2</v>
      </c>
      <c r="F73" s="23">
        <v>2</v>
      </c>
    </row>
    <row r="74" spans="1:6" x14ac:dyDescent="0.3">
      <c r="A74" s="180"/>
      <c r="B74" s="13" t="s">
        <v>1073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3">
      <c r="A75" s="180"/>
      <c r="B75" s="13" t="s">
        <v>405</v>
      </c>
      <c r="C75" s="17"/>
      <c r="D75" s="17"/>
      <c r="E75" s="17"/>
      <c r="F75" s="22"/>
    </row>
    <row r="76" spans="1:6" x14ac:dyDescent="0.3">
      <c r="A76" s="180"/>
      <c r="B76" s="13" t="s">
        <v>1074</v>
      </c>
      <c r="C76" s="17"/>
      <c r="D76" s="17"/>
      <c r="E76" s="17"/>
      <c r="F76" s="22"/>
    </row>
    <row r="77" spans="1:6" x14ac:dyDescent="0.3">
      <c r="A77" s="180"/>
      <c r="B77" s="13" t="s">
        <v>1075</v>
      </c>
      <c r="C77" s="17"/>
      <c r="D77" s="17"/>
      <c r="E77" s="17"/>
      <c r="F77" s="22"/>
    </row>
    <row r="78" spans="1:6" x14ac:dyDescent="0.3">
      <c r="A78" s="180"/>
      <c r="B78" s="13" t="s">
        <v>1076</v>
      </c>
      <c r="C78" s="17"/>
      <c r="D78" s="17"/>
      <c r="E78" s="17"/>
      <c r="F78" s="22"/>
    </row>
    <row r="79" spans="1:6" x14ac:dyDescent="0.3">
      <c r="A79" s="180"/>
      <c r="B79" s="13" t="s">
        <v>1077</v>
      </c>
      <c r="C79" s="14">
        <v>83</v>
      </c>
      <c r="D79" s="14">
        <v>6</v>
      </c>
      <c r="E79" s="14">
        <v>10</v>
      </c>
      <c r="F79" s="23">
        <v>8</v>
      </c>
    </row>
    <row r="80" spans="1:6" x14ac:dyDescent="0.3">
      <c r="A80" s="180"/>
      <c r="B80" s="13" t="s">
        <v>1078</v>
      </c>
      <c r="C80" s="17"/>
      <c r="D80" s="17"/>
      <c r="E80" s="17"/>
      <c r="F80" s="22"/>
    </row>
    <row r="81" spans="1:6" x14ac:dyDescent="0.3">
      <c r="A81" s="181"/>
      <c r="B81" s="13" t="s">
        <v>1079</v>
      </c>
      <c r="C81" s="17"/>
      <c r="D81" s="17"/>
      <c r="E81" s="17"/>
      <c r="F81" s="22"/>
    </row>
    <row r="82" spans="1:6" x14ac:dyDescent="0.3">
      <c r="A82" s="194" t="s">
        <v>1080</v>
      </c>
      <c r="B82" s="195"/>
      <c r="C82" s="30">
        <v>511</v>
      </c>
      <c r="D82" s="30">
        <v>56</v>
      </c>
      <c r="E82" s="30">
        <v>49</v>
      </c>
      <c r="F82" s="30">
        <v>43</v>
      </c>
    </row>
    <row r="83" spans="1:6" x14ac:dyDescent="0.3">
      <c r="A83" s="179" t="s">
        <v>1127</v>
      </c>
      <c r="B83" s="13" t="s">
        <v>1081</v>
      </c>
      <c r="C83" s="17"/>
      <c r="D83" s="17"/>
      <c r="E83" s="17"/>
      <c r="F83" s="22"/>
    </row>
    <row r="84" spans="1:6" x14ac:dyDescent="0.3">
      <c r="A84" s="180"/>
      <c r="B84" s="13" t="s">
        <v>1082</v>
      </c>
      <c r="C84" s="17"/>
      <c r="D84" s="17"/>
      <c r="E84" s="17"/>
      <c r="F84" s="22"/>
    </row>
    <row r="85" spans="1:6" x14ac:dyDescent="0.3">
      <c r="A85" s="181"/>
      <c r="B85" s="13" t="s">
        <v>111</v>
      </c>
      <c r="C85" s="17"/>
      <c r="D85" s="17"/>
      <c r="E85" s="17"/>
      <c r="F85" s="22"/>
    </row>
    <row r="86" spans="1:6" x14ac:dyDescent="0.3">
      <c r="A86" s="194" t="s">
        <v>1128</v>
      </c>
      <c r="B86" s="195"/>
      <c r="C86" s="44"/>
      <c r="D86" s="44"/>
      <c r="E86" s="44"/>
      <c r="F86" s="44"/>
    </row>
    <row r="87" spans="1:6" x14ac:dyDescent="0.3">
      <c r="A87" s="6"/>
    </row>
  </sheetData>
  <sheetProtection algorithmName="SHA-512" hashValue="74v7j7OjR9KkPjH1bAPawAlwv0cwfsDdPkFsifgb3pahrgIEBJfpHD9KjtGundW6wEcSbGd/V9WDaGI2IldsCQ==" saltValue="z/6Sws1BQ+MKyC4wOHnWD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3</v>
      </c>
    </row>
    <row r="6" spans="1:3" x14ac:dyDescent="0.3">
      <c r="A6" s="12" t="s">
        <v>1132</v>
      </c>
      <c r="B6" s="16"/>
      <c r="C6" s="23">
        <v>159</v>
      </c>
    </row>
    <row r="7" spans="1:3" x14ac:dyDescent="0.3">
      <c r="A7" s="12" t="s">
        <v>1133</v>
      </c>
      <c r="B7" s="16"/>
      <c r="C7" s="23">
        <v>1</v>
      </c>
    </row>
    <row r="8" spans="1:3" x14ac:dyDescent="0.3">
      <c r="A8" s="12" t="s">
        <v>1134</v>
      </c>
      <c r="B8" s="16"/>
      <c r="C8" s="22"/>
    </row>
    <row r="9" spans="1:3" x14ac:dyDescent="0.3">
      <c r="A9" s="12" t="s">
        <v>1135</v>
      </c>
      <c r="B9" s="16"/>
      <c r="C9" s="22"/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5</v>
      </c>
    </row>
    <row r="14" spans="1:3" x14ac:dyDescent="0.3">
      <c r="A14" s="12" t="s">
        <v>1132</v>
      </c>
      <c r="B14" s="16"/>
      <c r="C14" s="23">
        <v>18</v>
      </c>
    </row>
    <row r="15" spans="1:3" x14ac:dyDescent="0.3">
      <c r="A15" s="12" t="s">
        <v>1137</v>
      </c>
      <c r="B15" s="16"/>
      <c r="C15" s="23">
        <v>0</v>
      </c>
    </row>
    <row r="16" spans="1:3" x14ac:dyDescent="0.3">
      <c r="A16" s="12" t="s">
        <v>1134</v>
      </c>
      <c r="B16" s="16"/>
      <c r="C16" s="22"/>
    </row>
    <row r="17" spans="1:3" x14ac:dyDescent="0.3">
      <c r="A17" s="12" t="s">
        <v>1135</v>
      </c>
      <c r="B17" s="16"/>
      <c r="C17" s="22"/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2</v>
      </c>
    </row>
    <row r="22" spans="1:3" x14ac:dyDescent="0.3">
      <c r="A22" s="12" t="s">
        <v>1139</v>
      </c>
      <c r="B22" s="16"/>
      <c r="C22" s="23">
        <v>0</v>
      </c>
    </row>
    <row r="23" spans="1:3" x14ac:dyDescent="0.3">
      <c r="A23" s="12" t="s">
        <v>1140</v>
      </c>
      <c r="B23" s="16"/>
      <c r="C23" s="23">
        <v>2</v>
      </c>
    </row>
    <row r="24" spans="1:3" x14ac:dyDescent="0.3">
      <c r="A24" s="12" t="s">
        <v>1141</v>
      </c>
      <c r="B24" s="16"/>
      <c r="C24" s="22"/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5</v>
      </c>
    </row>
    <row r="29" spans="1:3" x14ac:dyDescent="0.3">
      <c r="A29" s="12" t="s">
        <v>1144</v>
      </c>
      <c r="B29" s="16"/>
      <c r="C29" s="23">
        <v>6</v>
      </c>
    </row>
    <row r="30" spans="1:3" x14ac:dyDescent="0.3">
      <c r="A30" s="12" t="s">
        <v>1145</v>
      </c>
      <c r="B30" s="16"/>
      <c r="C30" s="22"/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/>
    </row>
    <row r="35" spans="1:3" x14ac:dyDescent="0.3">
      <c r="A35" s="12" t="s">
        <v>1148</v>
      </c>
      <c r="B35" s="16"/>
      <c r="C35" s="23">
        <v>3</v>
      </c>
    </row>
    <row r="36" spans="1:3" x14ac:dyDescent="0.3">
      <c r="A36" s="12" t="s">
        <v>1149</v>
      </c>
      <c r="B36" s="16"/>
      <c r="C36" s="23">
        <v>1</v>
      </c>
    </row>
    <row r="37" spans="1:3" x14ac:dyDescent="0.3">
      <c r="A37" s="6"/>
    </row>
  </sheetData>
  <sheetProtection algorithmName="SHA-512" hashValue="I8vPSL5YUPF3VOO/5OBIfMs9V3XdZ+oc7sW9XHQtXUuiADuxuO+NIv7x8o+btODYk0uUo3xFAa26uOSUFT31rg==" saltValue="k6qIdPdVFloQdFtbEiz1Y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/>
    </row>
    <row r="6" spans="1:3" x14ac:dyDescent="0.3">
      <c r="A6" s="12" t="s">
        <v>1153</v>
      </c>
      <c r="B6" s="16"/>
      <c r="C6" s="22"/>
    </row>
    <row r="7" spans="1:3" x14ac:dyDescent="0.3">
      <c r="A7" s="12" t="s">
        <v>1154</v>
      </c>
      <c r="B7" s="16"/>
      <c r="C7" s="22"/>
    </row>
    <row r="8" spans="1:3" x14ac:dyDescent="0.3">
      <c r="A8" s="12" t="s">
        <v>1155</v>
      </c>
      <c r="B8" s="16"/>
      <c r="C8" s="23">
        <v>1</v>
      </c>
    </row>
    <row r="9" spans="1:3" x14ac:dyDescent="0.3">
      <c r="A9" s="12" t="s">
        <v>1156</v>
      </c>
      <c r="B9" s="16"/>
      <c r="C9" s="22"/>
    </row>
    <row r="10" spans="1:3" x14ac:dyDescent="0.3">
      <c r="A10" s="12" t="s">
        <v>1157</v>
      </c>
      <c r="B10" s="16"/>
      <c r="C10" s="22"/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/>
    </row>
    <row r="15" spans="1:3" x14ac:dyDescent="0.3">
      <c r="A15" s="12" t="s">
        <v>1160</v>
      </c>
      <c r="B15" s="16"/>
      <c r="C15" s="22"/>
    </row>
    <row r="16" spans="1:3" x14ac:dyDescent="0.3">
      <c r="A16" s="12" t="s">
        <v>1161</v>
      </c>
      <c r="B16" s="16"/>
      <c r="C16" s="22"/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/>
    </row>
    <row r="21" spans="1:3" x14ac:dyDescent="0.3">
      <c r="A21" s="12" t="s">
        <v>1164</v>
      </c>
      <c r="B21" s="16"/>
      <c r="C21" s="22"/>
    </row>
    <row r="22" spans="1:3" x14ac:dyDescent="0.3">
      <c r="A22" s="12" t="s">
        <v>1165</v>
      </c>
      <c r="B22" s="16"/>
      <c r="C22" s="22"/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/>
    </row>
    <row r="27" spans="1:3" x14ac:dyDescent="0.3">
      <c r="A27" s="12" t="s">
        <v>1168</v>
      </c>
      <c r="B27" s="16"/>
      <c r="C27" s="22"/>
    </row>
    <row r="28" spans="1:3" x14ac:dyDescent="0.3">
      <c r="A28" s="12" t="s">
        <v>1169</v>
      </c>
      <c r="B28" s="16"/>
      <c r="C28" s="22"/>
    </row>
    <row r="29" spans="1:3" x14ac:dyDescent="0.3">
      <c r="A29" s="12" t="s">
        <v>1170</v>
      </c>
      <c r="B29" s="16"/>
      <c r="C29" s="22"/>
    </row>
    <row r="30" spans="1:3" x14ac:dyDescent="0.3">
      <c r="A30" s="12" t="s">
        <v>1171</v>
      </c>
      <c r="B30" s="16"/>
      <c r="C30" s="22"/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/>
    </row>
    <row r="35" spans="1:3" x14ac:dyDescent="0.3">
      <c r="A35" s="12" t="s">
        <v>1174</v>
      </c>
      <c r="B35" s="16"/>
      <c r="C35" s="22"/>
    </row>
    <row r="36" spans="1:3" x14ac:dyDescent="0.3">
      <c r="A36" s="12" t="s">
        <v>1175</v>
      </c>
      <c r="B36" s="16"/>
      <c r="C36" s="23">
        <v>1</v>
      </c>
    </row>
    <row r="37" spans="1:3" x14ac:dyDescent="0.3">
      <c r="A37" s="12" t="s">
        <v>1093</v>
      </c>
      <c r="B37" s="16"/>
      <c r="C37" s="22"/>
    </row>
    <row r="38" spans="1:3" x14ac:dyDescent="0.3">
      <c r="A38" s="12" t="s">
        <v>1176</v>
      </c>
      <c r="B38" s="16"/>
      <c r="C38" s="22"/>
    </row>
    <row r="39" spans="1:3" x14ac:dyDescent="0.3">
      <c r="A39" s="12" t="s">
        <v>1177</v>
      </c>
      <c r="B39" s="16"/>
      <c r="C39" s="22"/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/>
    </row>
    <row r="44" spans="1:3" x14ac:dyDescent="0.3">
      <c r="A44" s="12" t="s">
        <v>1174</v>
      </c>
      <c r="B44" s="16"/>
      <c r="C44" s="22"/>
    </row>
    <row r="45" spans="1:3" x14ac:dyDescent="0.3">
      <c r="A45" s="12" t="s">
        <v>1175</v>
      </c>
      <c r="B45" s="16"/>
      <c r="C45" s="22"/>
    </row>
    <row r="46" spans="1:3" x14ac:dyDescent="0.3">
      <c r="A46" s="12" t="s">
        <v>1093</v>
      </c>
      <c r="B46" s="16"/>
      <c r="C46" s="22"/>
    </row>
    <row r="47" spans="1:3" x14ac:dyDescent="0.3">
      <c r="A47" s="12" t="s">
        <v>1176</v>
      </c>
      <c r="B47" s="16"/>
      <c r="C47" s="22"/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/>
    </row>
    <row r="52" spans="1:3" x14ac:dyDescent="0.3">
      <c r="A52" s="12" t="s">
        <v>1174</v>
      </c>
      <c r="B52" s="16"/>
      <c r="C52" s="22"/>
    </row>
    <row r="53" spans="1:3" x14ac:dyDescent="0.3">
      <c r="A53" s="12" t="s">
        <v>1175</v>
      </c>
      <c r="B53" s="16"/>
      <c r="C53" s="22"/>
    </row>
    <row r="54" spans="1:3" x14ac:dyDescent="0.3">
      <c r="A54" s="12" t="s">
        <v>1093</v>
      </c>
      <c r="B54" s="16"/>
      <c r="C54" s="22"/>
    </row>
    <row r="55" spans="1:3" x14ac:dyDescent="0.3">
      <c r="A55" s="12" t="s">
        <v>1176</v>
      </c>
      <c r="B55" s="16"/>
      <c r="C55" s="22"/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/>
    </row>
    <row r="60" spans="1:3" x14ac:dyDescent="0.3">
      <c r="A60" s="12" t="s">
        <v>1174</v>
      </c>
      <c r="B60" s="16"/>
      <c r="C60" s="22"/>
    </row>
    <row r="61" spans="1:3" x14ac:dyDescent="0.3">
      <c r="A61" s="12" t="s">
        <v>1175</v>
      </c>
      <c r="B61" s="16"/>
      <c r="C61" s="22"/>
    </row>
    <row r="62" spans="1:3" x14ac:dyDescent="0.3">
      <c r="A62" s="12" t="s">
        <v>1093</v>
      </c>
      <c r="B62" s="16"/>
      <c r="C62" s="22"/>
    </row>
    <row r="63" spans="1:3" x14ac:dyDescent="0.3">
      <c r="A63" s="12" t="s">
        <v>1176</v>
      </c>
      <c r="B63" s="16"/>
      <c r="C63" s="22"/>
    </row>
    <row r="64" spans="1:3" x14ac:dyDescent="0.3">
      <c r="A64" s="6"/>
    </row>
  </sheetData>
  <sheetProtection algorithmName="SHA-512" hashValue="JVMuvA5+Ce0cXbXC76oFaGqpmmsFWVqGWUJaO+a/kpxx/ZOWoUQUBv40L4UPKMoQucqYEvQM7WJthmLjfEKYMw==" saltValue="xgRwwNRsLP5kEA3FxN0BB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>
      <selection activeCell="C18" sqref="C18"/>
    </sheetView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6" t="s">
        <v>645</v>
      </c>
      <c r="B4" s="197"/>
      <c r="C4" s="30">
        <v>104</v>
      </c>
      <c r="D4" s="30">
        <v>80</v>
      </c>
      <c r="E4" s="31">
        <v>0</v>
      </c>
      <c r="F4" s="30">
        <v>259</v>
      </c>
      <c r="G4" s="30">
        <v>173</v>
      </c>
      <c r="H4" s="30">
        <v>30</v>
      </c>
      <c r="I4" s="30">
        <v>26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257</v>
      </c>
    </row>
    <row r="5" spans="1:16" ht="40.799999999999997" x14ac:dyDescent="0.3">
      <c r="A5" s="46" t="s">
        <v>646</v>
      </c>
      <c r="B5" s="46" t="s">
        <v>647</v>
      </c>
      <c r="C5" s="14">
        <v>0</v>
      </c>
      <c r="D5" s="14">
        <v>1</v>
      </c>
      <c r="E5" s="29">
        <v>-1</v>
      </c>
      <c r="F5" s="14">
        <v>1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</v>
      </c>
    </row>
    <row r="6" spans="1:16" ht="30.6" x14ac:dyDescent="0.3">
      <c r="A6" s="46" t="s">
        <v>648</v>
      </c>
      <c r="B6" s="46" t="s">
        <v>649</v>
      </c>
      <c r="C6" s="14">
        <v>48</v>
      </c>
      <c r="D6" s="14">
        <v>30</v>
      </c>
      <c r="E6" s="29">
        <v>0</v>
      </c>
      <c r="F6" s="14">
        <v>131</v>
      </c>
      <c r="G6" s="14">
        <v>85</v>
      </c>
      <c r="H6" s="14">
        <v>9</v>
      </c>
      <c r="I6" s="14">
        <v>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129</v>
      </c>
    </row>
    <row r="7" spans="1:16" ht="20.399999999999999" x14ac:dyDescent="0.3">
      <c r="A7" s="46" t="s">
        <v>650</v>
      </c>
      <c r="B7" s="46" t="s">
        <v>651</v>
      </c>
      <c r="C7" s="14">
        <v>8</v>
      </c>
      <c r="D7" s="14">
        <v>7</v>
      </c>
      <c r="E7" s="29">
        <v>0</v>
      </c>
      <c r="F7" s="14">
        <v>4</v>
      </c>
      <c r="G7" s="14">
        <v>2</v>
      </c>
      <c r="H7" s="14">
        <v>2</v>
      </c>
      <c r="I7" s="14">
        <v>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5</v>
      </c>
    </row>
    <row r="8" spans="1:16" ht="30.6" x14ac:dyDescent="0.3">
      <c r="A8" s="46" t="s">
        <v>652</v>
      </c>
      <c r="B8" s="46" t="s">
        <v>653</v>
      </c>
      <c r="C8" s="14">
        <v>0</v>
      </c>
      <c r="D8" s="14">
        <v>1</v>
      </c>
      <c r="E8" s="29">
        <v>-1</v>
      </c>
      <c r="F8" s="14">
        <v>0</v>
      </c>
      <c r="G8" s="14">
        <v>2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0.799999999999997" x14ac:dyDescent="0.3">
      <c r="A9" s="46" t="s">
        <v>654</v>
      </c>
      <c r="B9" s="46" t="s">
        <v>655</v>
      </c>
      <c r="C9" s="14">
        <v>1</v>
      </c>
      <c r="D9" s="14">
        <v>3</v>
      </c>
      <c r="E9" s="29">
        <v>-1</v>
      </c>
      <c r="F9" s="14">
        <v>3</v>
      </c>
      <c r="G9" s="14">
        <v>2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5</v>
      </c>
    </row>
    <row r="10" spans="1:16" ht="20.399999999999999" x14ac:dyDescent="0.3">
      <c r="A10" s="46" t="s">
        <v>656</v>
      </c>
      <c r="B10" s="46" t="s">
        <v>657</v>
      </c>
      <c r="C10" s="14">
        <v>43</v>
      </c>
      <c r="D10" s="14">
        <v>36</v>
      </c>
      <c r="E10" s="29">
        <v>0</v>
      </c>
      <c r="F10" s="14">
        <v>119</v>
      </c>
      <c r="G10" s="14">
        <v>80</v>
      </c>
      <c r="H10" s="14">
        <v>16</v>
      </c>
      <c r="I10" s="14">
        <v>13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116</v>
      </c>
    </row>
    <row r="11" spans="1:16" ht="30.6" x14ac:dyDescent="0.3">
      <c r="A11" s="46" t="s">
        <v>658</v>
      </c>
      <c r="B11" s="46" t="s">
        <v>659</v>
      </c>
      <c r="C11" s="14">
        <v>4</v>
      </c>
      <c r="D11" s="14">
        <v>2</v>
      </c>
      <c r="E11" s="29">
        <v>1</v>
      </c>
      <c r="F11" s="14">
        <v>1</v>
      </c>
      <c r="G11" s="14">
        <v>1</v>
      </c>
      <c r="H11" s="14">
        <v>1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1</v>
      </c>
    </row>
    <row r="12" spans="1:16" x14ac:dyDescent="0.3">
      <c r="A12" s="6"/>
    </row>
  </sheetData>
  <sheetProtection algorithmName="SHA-512" hashValue="BbtkX7/7GpYfnjeY11kvfS3IlKV6t3jpRH6hurdR9FoJS1UieFlG3SzhSJyMyLVWp1hEAC2ZbyXkxubbuWDzZw==" saltValue="C9gQxRJ6fz0bpoxV9LOOt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6"/>
  <sheetViews>
    <sheetView showGridLines="0" workbookViewId="0">
      <selection activeCell="I5" sqref="I5"/>
    </sheetView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1" spans="1:5" x14ac:dyDescent="0.3">
      <c r="A1" t="s">
        <v>1187</v>
      </c>
    </row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2</v>
      </c>
      <c r="D5" s="14">
        <v>0</v>
      </c>
      <c r="E5" s="23">
        <v>0</v>
      </c>
    </row>
    <row r="6" spans="1:5" x14ac:dyDescent="0.3">
      <c r="A6" s="21" t="s">
        <v>1185</v>
      </c>
      <c r="B6" s="16"/>
      <c r="C6" s="14">
        <v>2</v>
      </c>
      <c r="D6" s="14">
        <v>0</v>
      </c>
      <c r="E6" s="23">
        <v>2</v>
      </c>
    </row>
    <row r="7" spans="1:5" x14ac:dyDescent="0.3">
      <c r="A7" s="21" t="s">
        <v>1186</v>
      </c>
      <c r="B7" s="16"/>
      <c r="C7" s="14">
        <v>4</v>
      </c>
      <c r="D7" s="14">
        <v>0</v>
      </c>
      <c r="E7" s="23">
        <v>3</v>
      </c>
    </row>
    <row r="8" spans="1:5" x14ac:dyDescent="0.3">
      <c r="A8" s="21" t="s">
        <v>1187</v>
      </c>
      <c r="B8" s="16"/>
      <c r="C8" s="14">
        <v>6</v>
      </c>
      <c r="D8" s="14">
        <v>0</v>
      </c>
      <c r="E8" s="23">
        <v>6</v>
      </c>
    </row>
    <row r="9" spans="1:5" x14ac:dyDescent="0.3">
      <c r="A9" s="21" t="s">
        <v>615</v>
      </c>
      <c r="B9" s="16"/>
      <c r="C9" s="14">
        <v>0</v>
      </c>
      <c r="D9" s="14">
        <v>0</v>
      </c>
      <c r="E9" s="23">
        <v>0</v>
      </c>
    </row>
    <row r="10" spans="1:5" x14ac:dyDescent="0.3">
      <c r="A10" s="21" t="s">
        <v>1188</v>
      </c>
      <c r="B10" s="16"/>
      <c r="C10" s="14">
        <v>1</v>
      </c>
      <c r="D10" s="14">
        <v>0</v>
      </c>
      <c r="E10" s="23">
        <v>0</v>
      </c>
    </row>
    <row r="11" spans="1:5" x14ac:dyDescent="0.3">
      <c r="A11" s="196" t="s">
        <v>956</v>
      </c>
      <c r="B11" s="197"/>
      <c r="C11" s="30">
        <v>15</v>
      </c>
      <c r="D11" s="30">
        <v>0</v>
      </c>
      <c r="E11" s="30">
        <v>11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/>
    </row>
    <row r="15" spans="1:5" x14ac:dyDescent="0.3">
      <c r="A15" s="21" t="s">
        <v>1191</v>
      </c>
      <c r="B15" s="16"/>
      <c r="C15" s="22"/>
    </row>
    <row r="16" spans="1:5" x14ac:dyDescent="0.3">
      <c r="A16" s="21" t="s">
        <v>1192</v>
      </c>
      <c r="B16" s="16"/>
      <c r="C16" s="22"/>
    </row>
    <row r="17" spans="1:3" x14ac:dyDescent="0.3">
      <c r="A17" s="196" t="s">
        <v>956</v>
      </c>
      <c r="B17" s="197"/>
      <c r="C17" s="44"/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1</v>
      </c>
    </row>
    <row r="22" spans="1:3" x14ac:dyDescent="0.3">
      <c r="A22" s="21" t="s">
        <v>1185</v>
      </c>
      <c r="B22" s="16"/>
      <c r="C22" s="23">
        <v>2</v>
      </c>
    </row>
    <row r="23" spans="1:3" x14ac:dyDescent="0.3">
      <c r="A23" s="21" t="s">
        <v>1186</v>
      </c>
      <c r="B23" s="16"/>
      <c r="C23" s="22"/>
    </row>
    <row r="24" spans="1:3" x14ac:dyDescent="0.3">
      <c r="A24" s="21" t="s">
        <v>1187</v>
      </c>
      <c r="B24" s="16"/>
      <c r="C24" s="23">
        <v>14</v>
      </c>
    </row>
    <row r="25" spans="1:3" x14ac:dyDescent="0.3">
      <c r="A25" s="21" t="s">
        <v>615</v>
      </c>
      <c r="B25" s="16"/>
      <c r="C25" s="23">
        <v>13</v>
      </c>
    </row>
    <row r="26" spans="1:3" x14ac:dyDescent="0.3">
      <c r="A26" s="21" t="s">
        <v>1188</v>
      </c>
      <c r="B26" s="16"/>
      <c r="C26" s="23">
        <v>11</v>
      </c>
    </row>
    <row r="27" spans="1:3" x14ac:dyDescent="0.3">
      <c r="A27" s="196" t="s">
        <v>956</v>
      </c>
      <c r="B27" s="197"/>
      <c r="C27" s="30">
        <v>41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2</v>
      </c>
    </row>
    <row r="32" spans="1:3" x14ac:dyDescent="0.3">
      <c r="A32" s="21" t="s">
        <v>1029</v>
      </c>
      <c r="B32" s="16"/>
      <c r="C32" s="22"/>
    </row>
    <row r="33" spans="1:3" x14ac:dyDescent="0.3">
      <c r="A33" s="21" t="s">
        <v>1194</v>
      </c>
      <c r="B33" s="16"/>
      <c r="C33" s="23">
        <v>42</v>
      </c>
    </row>
    <row r="34" spans="1:3" x14ac:dyDescent="0.3">
      <c r="A34" s="21" t="s">
        <v>1127</v>
      </c>
      <c r="B34" s="16"/>
      <c r="C34" s="23">
        <v>1</v>
      </c>
    </row>
    <row r="35" spans="1:3" x14ac:dyDescent="0.3">
      <c r="A35" s="21" t="s">
        <v>1195</v>
      </c>
      <c r="B35" s="16"/>
      <c r="C35" s="23">
        <v>7</v>
      </c>
    </row>
    <row r="36" spans="1:3" x14ac:dyDescent="0.3">
      <c r="A36" s="21" t="s">
        <v>1031</v>
      </c>
      <c r="B36" s="16"/>
      <c r="C36" s="22"/>
    </row>
    <row r="37" spans="1:3" x14ac:dyDescent="0.3">
      <c r="A37" s="21" t="s">
        <v>1032</v>
      </c>
      <c r="B37" s="16"/>
      <c r="C37" s="22"/>
    </row>
    <row r="38" spans="1:3" x14ac:dyDescent="0.3">
      <c r="A38" s="21" t="s">
        <v>1090</v>
      </c>
      <c r="B38" s="16"/>
      <c r="C38" s="22"/>
    </row>
    <row r="39" spans="1:3" x14ac:dyDescent="0.3">
      <c r="A39" s="21" t="s">
        <v>1091</v>
      </c>
      <c r="B39" s="16"/>
      <c r="C39" s="22"/>
    </row>
    <row r="40" spans="1:3" x14ac:dyDescent="0.3">
      <c r="A40" s="196" t="s">
        <v>956</v>
      </c>
      <c r="B40" s="197"/>
      <c r="C40" s="30">
        <v>52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/>
    </row>
    <row r="45" spans="1:3" x14ac:dyDescent="0.3">
      <c r="A45" s="21" t="s">
        <v>1185</v>
      </c>
      <c r="B45" s="16"/>
      <c r="C45" s="23">
        <v>2</v>
      </c>
    </row>
    <row r="46" spans="1:3" x14ac:dyDescent="0.3">
      <c r="A46" s="21" t="s">
        <v>1186</v>
      </c>
      <c r="B46" s="16"/>
      <c r="C46" s="23">
        <v>1</v>
      </c>
    </row>
    <row r="47" spans="1:3" x14ac:dyDescent="0.3">
      <c r="A47" s="21" t="s">
        <v>1187</v>
      </c>
      <c r="B47" s="16"/>
      <c r="C47" s="23">
        <v>3</v>
      </c>
    </row>
    <row r="48" spans="1:3" x14ac:dyDescent="0.3">
      <c r="A48" s="21" t="s">
        <v>615</v>
      </c>
      <c r="B48" s="16"/>
      <c r="C48" s="22"/>
    </row>
    <row r="49" spans="1:3" x14ac:dyDescent="0.3">
      <c r="A49" s="21" t="s">
        <v>1188</v>
      </c>
      <c r="B49" s="16"/>
      <c r="C49" s="23">
        <v>4</v>
      </c>
    </row>
    <row r="50" spans="1:3" x14ac:dyDescent="0.3">
      <c r="A50" s="196" t="s">
        <v>956</v>
      </c>
      <c r="B50" s="197"/>
      <c r="C50" s="30">
        <v>10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9" t="s">
        <v>1184</v>
      </c>
      <c r="B53" s="13" t="s">
        <v>81</v>
      </c>
      <c r="C53" s="22"/>
    </row>
    <row r="54" spans="1:3" x14ac:dyDescent="0.3">
      <c r="A54" s="181"/>
      <c r="B54" s="13" t="s">
        <v>82</v>
      </c>
      <c r="C54" s="22"/>
    </row>
    <row r="55" spans="1:3" x14ac:dyDescent="0.3">
      <c r="A55" s="179" t="s">
        <v>1185</v>
      </c>
      <c r="B55" s="13" t="s">
        <v>81</v>
      </c>
      <c r="C55" s="23">
        <v>1</v>
      </c>
    </row>
    <row r="56" spans="1:3" x14ac:dyDescent="0.3">
      <c r="A56" s="181"/>
      <c r="B56" s="13" t="s">
        <v>82</v>
      </c>
      <c r="C56" s="22"/>
    </row>
    <row r="57" spans="1:3" x14ac:dyDescent="0.3">
      <c r="A57" s="179" t="s">
        <v>1186</v>
      </c>
      <c r="B57" s="13" t="s">
        <v>81</v>
      </c>
      <c r="C57" s="23">
        <v>2</v>
      </c>
    </row>
    <row r="58" spans="1:3" x14ac:dyDescent="0.3">
      <c r="A58" s="181"/>
      <c r="B58" s="13" t="s">
        <v>82</v>
      </c>
      <c r="C58" s="22"/>
    </row>
    <row r="59" spans="1:3" x14ac:dyDescent="0.3">
      <c r="A59" s="179" t="s">
        <v>1187</v>
      </c>
      <c r="B59" s="13" t="s">
        <v>81</v>
      </c>
      <c r="C59" s="23">
        <v>2</v>
      </c>
    </row>
    <row r="60" spans="1:3" x14ac:dyDescent="0.3">
      <c r="A60" s="181"/>
      <c r="B60" s="13" t="s">
        <v>82</v>
      </c>
      <c r="C60" s="22"/>
    </row>
    <row r="61" spans="1:3" x14ac:dyDescent="0.3">
      <c r="A61" s="179" t="s">
        <v>615</v>
      </c>
      <c r="B61" s="13" t="s">
        <v>81</v>
      </c>
      <c r="C61" s="23">
        <v>1</v>
      </c>
    </row>
    <row r="62" spans="1:3" x14ac:dyDescent="0.3">
      <c r="A62" s="181"/>
      <c r="B62" s="13" t="s">
        <v>82</v>
      </c>
      <c r="C62" s="23">
        <v>1</v>
      </c>
    </row>
    <row r="63" spans="1:3" x14ac:dyDescent="0.3">
      <c r="A63" s="179" t="s">
        <v>1188</v>
      </c>
      <c r="B63" s="13" t="s">
        <v>81</v>
      </c>
      <c r="C63" s="23">
        <v>2</v>
      </c>
    </row>
    <row r="64" spans="1:3" x14ac:dyDescent="0.3">
      <c r="A64" s="181"/>
      <c r="B64" s="13" t="s">
        <v>82</v>
      </c>
      <c r="C64" s="23">
        <v>1</v>
      </c>
    </row>
    <row r="65" spans="1:3" x14ac:dyDescent="0.3">
      <c r="A65" s="196" t="s">
        <v>956</v>
      </c>
      <c r="B65" s="197"/>
      <c r="C65" s="30">
        <v>10</v>
      </c>
    </row>
    <row r="66" spans="1:3" x14ac:dyDescent="0.3">
      <c r="A66" s="6"/>
    </row>
  </sheetData>
  <sheetProtection algorithmName="SHA-512" hashValue="cR/W5fjFmJLE9Fh9ll/7oYXPrkHBcEq3ZjrXsnrNJdJPi9n5+xuomGrjV8fgps6Ku0FQt+WzvrVQNqg5e5u5lA==" saltValue="PIduRn3NIPhtarHUId3Jc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8" t="s">
        <v>1202</v>
      </c>
      <c r="B5" s="36" t="s">
        <v>1203</v>
      </c>
      <c r="C5" s="17"/>
      <c r="D5" s="17"/>
      <c r="E5" s="17"/>
      <c r="F5" s="22"/>
    </row>
    <row r="6" spans="1:6" x14ac:dyDescent="0.3">
      <c r="A6" s="190"/>
      <c r="B6" s="36" t="s">
        <v>1204</v>
      </c>
      <c r="C6" s="17"/>
      <c r="D6" s="17"/>
      <c r="E6" s="17"/>
      <c r="F6" s="22"/>
    </row>
    <row r="7" spans="1:6" x14ac:dyDescent="0.3">
      <c r="A7" s="35" t="s">
        <v>1205</v>
      </c>
      <c r="B7" s="36" t="s">
        <v>1206</v>
      </c>
      <c r="C7" s="17"/>
      <c r="D7" s="17"/>
      <c r="E7" s="17"/>
      <c r="F7" s="22"/>
    </row>
    <row r="8" spans="1:6" ht="20.399999999999999" x14ac:dyDescent="0.3">
      <c r="A8" s="188" t="s">
        <v>1207</v>
      </c>
      <c r="B8" s="36" t="s">
        <v>1208</v>
      </c>
      <c r="C8" s="42">
        <v>1</v>
      </c>
      <c r="D8" s="42">
        <v>0</v>
      </c>
      <c r="E8" s="42">
        <v>1</v>
      </c>
      <c r="F8" s="37">
        <v>0</v>
      </c>
    </row>
    <row r="9" spans="1:6" x14ac:dyDescent="0.3">
      <c r="A9" s="189"/>
      <c r="B9" s="36" t="s">
        <v>1209</v>
      </c>
      <c r="C9" s="17"/>
      <c r="D9" s="17"/>
      <c r="E9" s="17"/>
      <c r="F9" s="22"/>
    </row>
    <row r="10" spans="1:6" x14ac:dyDescent="0.3">
      <c r="A10" s="190"/>
      <c r="B10" s="36" t="s">
        <v>1210</v>
      </c>
      <c r="C10" s="42">
        <v>2</v>
      </c>
      <c r="D10" s="42">
        <v>0</v>
      </c>
      <c r="E10" s="42">
        <v>0</v>
      </c>
      <c r="F10" s="37">
        <v>0</v>
      </c>
    </row>
    <row r="11" spans="1:6" ht="20.399999999999999" x14ac:dyDescent="0.3">
      <c r="A11" s="188" t="s">
        <v>1211</v>
      </c>
      <c r="B11" s="36" t="s">
        <v>1212</v>
      </c>
      <c r="C11" s="17"/>
      <c r="D11" s="17"/>
      <c r="E11" s="17"/>
      <c r="F11" s="22"/>
    </row>
    <row r="12" spans="1:6" x14ac:dyDescent="0.3">
      <c r="A12" s="189"/>
      <c r="B12" s="36" t="s">
        <v>1213</v>
      </c>
      <c r="C12" s="17"/>
      <c r="D12" s="17"/>
      <c r="E12" s="17"/>
      <c r="F12" s="22"/>
    </row>
    <row r="13" spans="1:6" ht="20.399999999999999" x14ac:dyDescent="0.3">
      <c r="A13" s="190"/>
      <c r="B13" s="36" t="s">
        <v>1214</v>
      </c>
      <c r="C13" s="42">
        <v>1</v>
      </c>
      <c r="D13" s="42">
        <v>0</v>
      </c>
      <c r="E13" s="42">
        <v>0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17"/>
      <c r="D14" s="17"/>
      <c r="E14" s="17"/>
      <c r="F14" s="22"/>
    </row>
    <row r="15" spans="1:6" x14ac:dyDescent="0.3">
      <c r="A15" s="188" t="s">
        <v>1217</v>
      </c>
      <c r="B15" s="36" t="s">
        <v>1218</v>
      </c>
      <c r="C15" s="42">
        <v>6</v>
      </c>
      <c r="D15" s="42">
        <v>2</v>
      </c>
      <c r="E15" s="42">
        <v>0</v>
      </c>
      <c r="F15" s="37">
        <v>0</v>
      </c>
    </row>
    <row r="16" spans="1:6" x14ac:dyDescent="0.3">
      <c r="A16" s="189"/>
      <c r="B16" s="36" t="s">
        <v>1219</v>
      </c>
      <c r="C16" s="17"/>
      <c r="D16" s="17"/>
      <c r="E16" s="17"/>
      <c r="F16" s="22"/>
    </row>
    <row r="17" spans="1:6" x14ac:dyDescent="0.3">
      <c r="A17" s="189"/>
      <c r="B17" s="36" t="s">
        <v>1220</v>
      </c>
      <c r="C17" s="17"/>
      <c r="D17" s="17"/>
      <c r="E17" s="17"/>
      <c r="F17" s="22"/>
    </row>
    <row r="18" spans="1:6" x14ac:dyDescent="0.3">
      <c r="A18" s="189"/>
      <c r="B18" s="36" t="s">
        <v>1221</v>
      </c>
      <c r="C18" s="17"/>
      <c r="D18" s="17"/>
      <c r="E18" s="17"/>
      <c r="F18" s="22"/>
    </row>
    <row r="19" spans="1:6" ht="20.399999999999999" x14ac:dyDescent="0.3">
      <c r="A19" s="190"/>
      <c r="B19" s="36" t="s">
        <v>1222</v>
      </c>
      <c r="C19" s="17"/>
      <c r="D19" s="17"/>
      <c r="E19" s="17"/>
      <c r="F19" s="22"/>
    </row>
    <row r="20" spans="1:6" x14ac:dyDescent="0.3">
      <c r="A20" s="35" t="s">
        <v>1223</v>
      </c>
      <c r="B20" s="36" t="s">
        <v>1224</v>
      </c>
      <c r="C20" s="17"/>
      <c r="D20" s="17"/>
      <c r="E20" s="17"/>
      <c r="F20" s="22"/>
    </row>
    <row r="21" spans="1:6" x14ac:dyDescent="0.3">
      <c r="A21" s="35" t="s">
        <v>1225</v>
      </c>
      <c r="B21" s="36" t="s">
        <v>1226</v>
      </c>
      <c r="C21" s="17"/>
      <c r="D21" s="17"/>
      <c r="E21" s="17"/>
      <c r="F21" s="22"/>
    </row>
    <row r="22" spans="1:6" x14ac:dyDescent="0.3">
      <c r="A22" s="186" t="s">
        <v>956</v>
      </c>
      <c r="B22" s="187"/>
      <c r="C22" s="43">
        <v>10</v>
      </c>
      <c r="D22" s="43">
        <v>2</v>
      </c>
      <c r="E22" s="43">
        <v>1</v>
      </c>
      <c r="F22" s="43">
        <v>0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22"/>
    </row>
    <row r="26" spans="1:6" x14ac:dyDescent="0.3">
      <c r="A26" s="40" t="s">
        <v>114</v>
      </c>
      <c r="B26" s="16"/>
      <c r="C26" s="22"/>
    </row>
    <row r="27" spans="1:6" x14ac:dyDescent="0.3">
      <c r="A27" s="40" t="s">
        <v>1060</v>
      </c>
      <c r="B27" s="16"/>
      <c r="C27" s="22"/>
    </row>
    <row r="28" spans="1:6" x14ac:dyDescent="0.3">
      <c r="A28" s="186" t="s">
        <v>956</v>
      </c>
      <c r="B28" s="187"/>
      <c r="C28" s="44"/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22"/>
    </row>
    <row r="33" spans="1:3" x14ac:dyDescent="0.3">
      <c r="A33" s="40" t="s">
        <v>1229</v>
      </c>
      <c r="B33" s="16"/>
      <c r="C33" s="37">
        <v>1</v>
      </c>
    </row>
    <row r="34" spans="1:3" x14ac:dyDescent="0.3">
      <c r="A34" s="40" t="s">
        <v>82</v>
      </c>
      <c r="B34" s="16"/>
      <c r="C34" s="22"/>
    </row>
    <row r="35" spans="1:3" x14ac:dyDescent="0.3">
      <c r="A35" s="186" t="s">
        <v>956</v>
      </c>
      <c r="B35" s="187"/>
      <c r="C35" s="43">
        <v>1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3</v>
      </c>
    </row>
    <row r="40" spans="1:3" x14ac:dyDescent="0.3">
      <c r="A40" s="40" t="s">
        <v>1232</v>
      </c>
      <c r="B40" s="16"/>
      <c r="C40" s="22"/>
    </row>
    <row r="41" spans="1:3" x14ac:dyDescent="0.3">
      <c r="A41" s="186" t="s">
        <v>956</v>
      </c>
      <c r="B41" s="187"/>
      <c r="C41" s="43">
        <v>3</v>
      </c>
    </row>
    <row r="42" spans="1:3" x14ac:dyDescent="0.3">
      <c r="A42" s="6"/>
    </row>
  </sheetData>
  <sheetProtection algorithmName="SHA-512" hashValue="74r2OM5VuSnBuM1wr6W4I06pzQL5F8ZKT/FndPPEfAYrK8TnHUZ5EV7amfRj2WzBo02JdrICz3bIIkKnLQyhCA==" saltValue="T/NEQKAWycoPbeFiN9g6V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3" t="s">
        <v>1235</v>
      </c>
      <c r="B5" s="13" t="s">
        <v>1236</v>
      </c>
      <c r="C5" s="14">
        <v>0</v>
      </c>
      <c r="D5" s="14">
        <v>20</v>
      </c>
      <c r="E5" s="15">
        <v>-1</v>
      </c>
    </row>
    <row r="6" spans="1:5" x14ac:dyDescent="0.3">
      <c r="A6" s="174"/>
      <c r="B6" s="13" t="s">
        <v>1237</v>
      </c>
      <c r="C6" s="14">
        <v>0</v>
      </c>
      <c r="D6" s="14">
        <v>0</v>
      </c>
      <c r="E6" s="15">
        <v>0</v>
      </c>
    </row>
    <row r="7" spans="1:5" x14ac:dyDescent="0.3">
      <c r="A7" s="175"/>
      <c r="B7" s="13" t="s">
        <v>1238</v>
      </c>
      <c r="C7" s="14">
        <v>0</v>
      </c>
      <c r="D7" s="14">
        <v>6</v>
      </c>
      <c r="E7" s="15">
        <v>-1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5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3" t="s">
        <v>1240</v>
      </c>
      <c r="B11" s="13" t="s">
        <v>1241</v>
      </c>
      <c r="C11" s="14">
        <v>11</v>
      </c>
      <c r="D11" s="14">
        <v>0</v>
      </c>
      <c r="E11" s="15">
        <v>11</v>
      </c>
    </row>
    <row r="12" spans="1:5" x14ac:dyDescent="0.3">
      <c r="A12" s="174"/>
      <c r="B12" s="13" t="s">
        <v>1242</v>
      </c>
      <c r="C12" s="14">
        <v>3</v>
      </c>
      <c r="D12" s="14">
        <v>10</v>
      </c>
      <c r="E12" s="15">
        <v>-0.7</v>
      </c>
    </row>
    <row r="13" spans="1:5" x14ac:dyDescent="0.3">
      <c r="A13" s="174"/>
      <c r="B13" s="13" t="s">
        <v>1243</v>
      </c>
      <c r="C13" s="14">
        <v>24</v>
      </c>
      <c r="D13" s="14">
        <v>10</v>
      </c>
      <c r="E13" s="15">
        <v>1.4</v>
      </c>
    </row>
    <row r="14" spans="1:5" x14ac:dyDescent="0.3">
      <c r="A14" s="174"/>
      <c r="B14" s="13" t="s">
        <v>1244</v>
      </c>
      <c r="C14" s="14">
        <v>13</v>
      </c>
      <c r="D14" s="14">
        <v>0</v>
      </c>
      <c r="E14" s="15">
        <v>13</v>
      </c>
    </row>
    <row r="15" spans="1:5" x14ac:dyDescent="0.3">
      <c r="A15" s="174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4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4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4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5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5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3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4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4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5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5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3" t="s">
        <v>1256</v>
      </c>
      <c r="B30" s="13" t="s">
        <v>1257</v>
      </c>
      <c r="C30" s="14">
        <v>1</v>
      </c>
      <c r="D30" s="14">
        <v>0</v>
      </c>
      <c r="E30" s="15">
        <v>1</v>
      </c>
    </row>
    <row r="31" spans="1:5" x14ac:dyDescent="0.3">
      <c r="A31" s="174"/>
      <c r="B31" s="13" t="s">
        <v>1258</v>
      </c>
      <c r="C31" s="14">
        <v>2</v>
      </c>
      <c r="D31" s="14">
        <v>0</v>
      </c>
      <c r="E31" s="15">
        <v>2</v>
      </c>
    </row>
    <row r="32" spans="1:5" x14ac:dyDescent="0.3">
      <c r="A32" s="175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5ISObpgfTigakUxe1rc5N/b7q2oI2ib5/k9Js8rQdOX3tvqvxm8e8CmMTyl6jtlwB94j391R/Vce5Cggz8QO8w==" saltValue="Ul96aUUWh+fO0baLZQh+b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7" t="s">
        <v>1262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3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4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4"/>
      <c r="B7" s="13" t="s">
        <v>1266</v>
      </c>
      <c r="C7" s="14">
        <v>0</v>
      </c>
      <c r="D7" s="14">
        <v>5</v>
      </c>
      <c r="E7" s="15">
        <v>-1</v>
      </c>
    </row>
    <row r="8" spans="1:5" x14ac:dyDescent="0.3">
      <c r="A8" s="174"/>
      <c r="B8" s="13" t="s">
        <v>1267</v>
      </c>
      <c r="C8" s="14">
        <v>20</v>
      </c>
      <c r="D8" s="14">
        <v>4</v>
      </c>
      <c r="E8" s="15">
        <v>4</v>
      </c>
    </row>
    <row r="9" spans="1:5" x14ac:dyDescent="0.3">
      <c r="A9" s="174"/>
      <c r="B9" s="13" t="s">
        <v>1268</v>
      </c>
      <c r="C9" s="14">
        <v>3</v>
      </c>
      <c r="D9" s="14">
        <v>1</v>
      </c>
      <c r="E9" s="15">
        <v>2</v>
      </c>
    </row>
    <row r="10" spans="1:5" x14ac:dyDescent="0.3">
      <c r="A10" s="174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3">
      <c r="A11" s="174"/>
      <c r="B11" s="13" t="s">
        <v>1270</v>
      </c>
      <c r="C11" s="14">
        <v>19</v>
      </c>
      <c r="D11" s="14">
        <v>3</v>
      </c>
      <c r="E11" s="15">
        <v>5.3333333333333304</v>
      </c>
    </row>
    <row r="12" spans="1:5" x14ac:dyDescent="0.3">
      <c r="A12" s="174"/>
      <c r="B12" s="13" t="s">
        <v>1271</v>
      </c>
      <c r="C12" s="14">
        <v>6</v>
      </c>
      <c r="D12" s="14">
        <v>12</v>
      </c>
      <c r="E12" s="15">
        <v>-0.5</v>
      </c>
    </row>
    <row r="13" spans="1:5" x14ac:dyDescent="0.3">
      <c r="A13" s="174"/>
      <c r="B13" s="13" t="s">
        <v>1272</v>
      </c>
      <c r="C13" s="14">
        <v>1</v>
      </c>
      <c r="D13" s="14">
        <v>0</v>
      </c>
      <c r="E13" s="15">
        <v>1</v>
      </c>
    </row>
    <row r="14" spans="1:5" x14ac:dyDescent="0.3">
      <c r="A14" s="174"/>
      <c r="B14" s="13" t="s">
        <v>1273</v>
      </c>
      <c r="C14" s="14">
        <v>0</v>
      </c>
      <c r="D14" s="14">
        <v>0</v>
      </c>
      <c r="E14" s="15">
        <v>0</v>
      </c>
    </row>
    <row r="15" spans="1:5" x14ac:dyDescent="0.3">
      <c r="A15" s="174"/>
      <c r="B15" s="13" t="s">
        <v>1274</v>
      </c>
      <c r="C15" s="14">
        <v>0</v>
      </c>
      <c r="D15" s="14">
        <v>1</v>
      </c>
      <c r="E15" s="15">
        <v>-1</v>
      </c>
    </row>
    <row r="16" spans="1:5" x14ac:dyDescent="0.3">
      <c r="A16" s="175"/>
      <c r="B16" s="13" t="s">
        <v>111</v>
      </c>
      <c r="C16" s="14">
        <v>29</v>
      </c>
      <c r="D16" s="14">
        <v>13</v>
      </c>
      <c r="E16" s="15">
        <v>1.2307692307692299</v>
      </c>
    </row>
    <row r="17" spans="1:1" x14ac:dyDescent="0.3">
      <c r="A17" s="6"/>
    </row>
  </sheetData>
  <sheetProtection algorithmName="SHA-512" hashValue="NFgSQ6eOOZwyZqjr8Aor6Z8//ETx/XL2hoDBZoKI4Ng8YD3Nl4aqGPeCe5ZFuq16FqEaUD+wfRICCYheNPQvjw==" saltValue="yGHfwzYC0O1Uup+ZJZ+zn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2" t="s">
        <v>1276</v>
      </c>
    </row>
    <row r="4" spans="1:5" x14ac:dyDescent="0.3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3">
      <c r="A5" s="35" t="s">
        <v>1277</v>
      </c>
      <c r="B5" s="41" t="s">
        <v>1278</v>
      </c>
      <c r="C5" s="42">
        <v>3</v>
      </c>
      <c r="D5" s="42">
        <v>4</v>
      </c>
      <c r="E5" s="49">
        <v>-0.25</v>
      </c>
    </row>
    <row r="6" spans="1:5" x14ac:dyDescent="0.3">
      <c r="A6" s="35" t="s">
        <v>1279</v>
      </c>
      <c r="B6" s="41" t="s">
        <v>1280</v>
      </c>
      <c r="C6" s="17"/>
      <c r="D6" s="17"/>
      <c r="E6" s="49">
        <v>0</v>
      </c>
    </row>
    <row r="7" spans="1:5" ht="20.399999999999999" x14ac:dyDescent="0.3">
      <c r="A7" s="35" t="s">
        <v>1281</v>
      </c>
      <c r="B7" s="41" t="s">
        <v>1282</v>
      </c>
      <c r="C7" s="17"/>
      <c r="D7" s="17"/>
      <c r="E7" s="49">
        <v>0</v>
      </c>
    </row>
    <row r="8" spans="1:5" ht="20.399999999999999" x14ac:dyDescent="0.3">
      <c r="A8" s="35" t="s">
        <v>1283</v>
      </c>
      <c r="B8" s="41" t="s">
        <v>1284</v>
      </c>
      <c r="C8" s="42">
        <v>2</v>
      </c>
      <c r="D8" s="42">
        <v>13</v>
      </c>
      <c r="E8" s="49">
        <v>-0.84615384615384603</v>
      </c>
    </row>
    <row r="9" spans="1:5" ht="20.399999999999999" x14ac:dyDescent="0.3">
      <c r="A9" s="35" t="s">
        <v>1285</v>
      </c>
      <c r="B9" s="41" t="s">
        <v>1286</v>
      </c>
      <c r="C9" s="17"/>
      <c r="D9" s="17"/>
      <c r="E9" s="49">
        <v>0</v>
      </c>
    </row>
    <row r="10" spans="1:5" ht="20.399999999999999" x14ac:dyDescent="0.3">
      <c r="A10" s="35" t="s">
        <v>1287</v>
      </c>
      <c r="B10" s="41" t="s">
        <v>1288</v>
      </c>
      <c r="C10" s="42">
        <v>1</v>
      </c>
      <c r="D10" s="42">
        <v>5</v>
      </c>
      <c r="E10" s="49">
        <v>-0.8</v>
      </c>
    </row>
    <row r="11" spans="1:5" ht="20.399999999999999" x14ac:dyDescent="0.3">
      <c r="A11" s="35" t="s">
        <v>1289</v>
      </c>
      <c r="B11" s="16"/>
      <c r="C11" s="17"/>
      <c r="D11" s="42">
        <v>8</v>
      </c>
      <c r="E11" s="49">
        <v>0</v>
      </c>
    </row>
    <row r="12" spans="1:5" x14ac:dyDescent="0.3">
      <c r="A12" s="35" t="s">
        <v>1290</v>
      </c>
      <c r="B12" s="16"/>
      <c r="C12" s="17"/>
      <c r="D12" s="17"/>
      <c r="E12" s="49">
        <v>0</v>
      </c>
    </row>
    <row r="13" spans="1:5" x14ac:dyDescent="0.3">
      <c r="A13" s="188" t="s">
        <v>1291</v>
      </c>
      <c r="B13" s="41" t="s">
        <v>1292</v>
      </c>
      <c r="C13" s="17"/>
      <c r="D13" s="17"/>
      <c r="E13" s="49">
        <v>0</v>
      </c>
    </row>
    <row r="14" spans="1:5" x14ac:dyDescent="0.3">
      <c r="A14" s="190"/>
      <c r="B14" s="41" t="s">
        <v>1293</v>
      </c>
      <c r="C14" s="17"/>
      <c r="D14" s="17"/>
      <c r="E14" s="49">
        <v>0</v>
      </c>
    </row>
    <row r="15" spans="1:5" x14ac:dyDescent="0.3">
      <c r="A15" s="32" t="s">
        <v>1294</v>
      </c>
    </row>
    <row r="16" spans="1:5" x14ac:dyDescent="0.3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1" t="s">
        <v>1295</v>
      </c>
      <c r="B17" s="41" t="s">
        <v>1296</v>
      </c>
      <c r="C17" s="17"/>
      <c r="D17" s="17"/>
      <c r="E17" s="22"/>
    </row>
    <row r="18" spans="1:5" x14ac:dyDescent="0.3">
      <c r="A18" s="192"/>
      <c r="B18" s="41" t="s">
        <v>1297</v>
      </c>
      <c r="C18" s="42">
        <v>72</v>
      </c>
      <c r="D18" s="42">
        <v>98</v>
      </c>
      <c r="E18" s="37">
        <v>1</v>
      </c>
    </row>
    <row r="19" spans="1:5" x14ac:dyDescent="0.3">
      <c r="A19" s="192"/>
      <c r="B19" s="41" t="s">
        <v>1298</v>
      </c>
      <c r="C19" s="17"/>
      <c r="D19" s="17"/>
      <c r="E19" s="22"/>
    </row>
    <row r="20" spans="1:5" x14ac:dyDescent="0.3">
      <c r="A20" s="192"/>
      <c r="B20" s="41" t="s">
        <v>1299</v>
      </c>
      <c r="C20" s="17"/>
      <c r="D20" s="17"/>
      <c r="E20" s="22"/>
    </row>
    <row r="21" spans="1:5" x14ac:dyDescent="0.3">
      <c r="A21" s="192"/>
      <c r="B21" s="41" t="s">
        <v>1300</v>
      </c>
      <c r="C21" s="17"/>
      <c r="D21" s="17"/>
      <c r="E21" s="22"/>
    </row>
    <row r="22" spans="1:5" x14ac:dyDescent="0.3">
      <c r="A22" s="192"/>
      <c r="B22" s="41" t="s">
        <v>980</v>
      </c>
      <c r="C22" s="42">
        <v>202</v>
      </c>
      <c r="D22" s="42">
        <v>370</v>
      </c>
      <c r="E22" s="37">
        <v>0</v>
      </c>
    </row>
    <row r="23" spans="1:5" x14ac:dyDescent="0.3">
      <c r="A23" s="192"/>
      <c r="B23" s="41" t="s">
        <v>1301</v>
      </c>
      <c r="C23" s="17"/>
      <c r="D23" s="17"/>
      <c r="E23" s="22"/>
    </row>
    <row r="24" spans="1:5" x14ac:dyDescent="0.3">
      <c r="A24" s="192"/>
      <c r="B24" s="41" t="s">
        <v>1302</v>
      </c>
      <c r="C24" s="17"/>
      <c r="D24" s="17"/>
      <c r="E24" s="22"/>
    </row>
    <row r="25" spans="1:5" x14ac:dyDescent="0.3">
      <c r="A25" s="192"/>
      <c r="B25" s="41" t="s">
        <v>1303</v>
      </c>
      <c r="C25" s="42">
        <v>4</v>
      </c>
      <c r="D25" s="42">
        <v>7</v>
      </c>
      <c r="E25" s="37">
        <v>0</v>
      </c>
    </row>
    <row r="26" spans="1:5" x14ac:dyDescent="0.3">
      <c r="A26" s="192"/>
      <c r="B26" s="41" t="s">
        <v>1304</v>
      </c>
      <c r="C26" s="42">
        <v>1</v>
      </c>
      <c r="D26" s="42">
        <v>0</v>
      </c>
      <c r="E26" s="37">
        <v>0</v>
      </c>
    </row>
    <row r="27" spans="1:5" x14ac:dyDescent="0.3">
      <c r="A27" s="192"/>
      <c r="B27" s="41" t="s">
        <v>1305</v>
      </c>
      <c r="C27" s="42">
        <v>4</v>
      </c>
      <c r="D27" s="42">
        <v>3</v>
      </c>
      <c r="E27" s="37">
        <v>0</v>
      </c>
    </row>
    <row r="28" spans="1:5" x14ac:dyDescent="0.3">
      <c r="A28" s="192"/>
      <c r="B28" s="41" t="s">
        <v>1306</v>
      </c>
      <c r="C28" s="42">
        <v>23</v>
      </c>
      <c r="D28" s="42">
        <v>66</v>
      </c>
      <c r="E28" s="37">
        <v>1</v>
      </c>
    </row>
    <row r="29" spans="1:5" x14ac:dyDescent="0.3">
      <c r="A29" s="192"/>
      <c r="B29" s="41" t="s">
        <v>1307</v>
      </c>
      <c r="C29" s="42">
        <v>86</v>
      </c>
      <c r="D29" s="42">
        <v>83</v>
      </c>
      <c r="E29" s="37">
        <v>5</v>
      </c>
    </row>
    <row r="30" spans="1:5" x14ac:dyDescent="0.3">
      <c r="A30" s="193"/>
      <c r="B30" s="41" t="s">
        <v>1308</v>
      </c>
      <c r="C30" s="17"/>
      <c r="D30" s="17"/>
      <c r="E30" s="22"/>
    </row>
    <row r="31" spans="1:5" x14ac:dyDescent="0.3">
      <c r="A31" s="6"/>
    </row>
  </sheetData>
  <sheetProtection algorithmName="SHA-512" hashValue="3rpp1MBXSPDE3dtAp4G9p5W2pkciLuVT7uuPsEvCWtXsxADGUy4FSy9COpkiH2Uf6Oa6NOA+jQWJtwcL0d69kw==" saltValue="dlzUR4OsKsDPgvVu2fRVw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F176-AA78-4583-9DA6-4FFD6D4095AF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200" t="s">
        <v>1431</v>
      </c>
      <c r="D1" s="200"/>
      <c r="E1" s="200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8"/>
      <c r="AA2" s="198"/>
      <c r="AB2" s="198"/>
      <c r="AC2" s="198"/>
      <c r="AH2" s="198"/>
      <c r="AI2" s="198"/>
      <c r="AJ2" s="198"/>
      <c r="AK2" s="198"/>
      <c r="AV2" s="199"/>
      <c r="AW2" s="199"/>
      <c r="AX2" s="199"/>
      <c r="AY2" s="199"/>
      <c r="AZ2" s="199"/>
      <c r="BA2" s="199"/>
      <c r="BK2" s="199" t="s">
        <v>1432</v>
      </c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CL2" s="103"/>
    </row>
    <row r="3" spans="1:93" s="102" customFormat="1" ht="10.199999999999999" x14ac:dyDescent="0.3">
      <c r="Z3" s="198" t="s">
        <v>1433</v>
      </c>
      <c r="AA3" s="198"/>
      <c r="AB3" s="198"/>
      <c r="AC3" s="198"/>
      <c r="AH3" s="198" t="s">
        <v>1434</v>
      </c>
      <c r="AI3" s="198"/>
      <c r="AJ3" s="198"/>
      <c r="AK3" s="198"/>
      <c r="AV3" s="199" t="s">
        <v>1059</v>
      </c>
      <c r="AW3" s="199"/>
      <c r="AX3" s="199"/>
      <c r="AY3" s="199"/>
      <c r="AZ3" s="199"/>
      <c r="BA3" s="199"/>
      <c r="CL3" s="103"/>
    </row>
    <row r="4" spans="1:93" s="104" customFormat="1" ht="21.75" customHeight="1" x14ac:dyDescent="0.3">
      <c r="C4" s="198" t="s">
        <v>13</v>
      </c>
      <c r="D4" s="198"/>
      <c r="E4" s="198"/>
      <c r="I4" s="198" t="s">
        <v>40</v>
      </c>
      <c r="J4" s="198"/>
      <c r="K4" s="198"/>
      <c r="L4" s="198"/>
      <c r="M4" s="198"/>
      <c r="Q4" s="198" t="s">
        <v>1435</v>
      </c>
      <c r="R4" s="198"/>
      <c r="S4" s="198"/>
      <c r="T4" s="198"/>
      <c r="U4" s="198"/>
      <c r="V4" s="198"/>
      <c r="AP4" s="198" t="s">
        <v>1436</v>
      </c>
      <c r="AQ4" s="198"/>
      <c r="AR4" s="198"/>
      <c r="BE4" s="198" t="s">
        <v>1059</v>
      </c>
      <c r="BF4" s="198"/>
      <c r="BG4" s="198"/>
      <c r="BK4" s="202" t="s">
        <v>1437</v>
      </c>
      <c r="BL4" s="201" t="s">
        <v>1438</v>
      </c>
      <c r="BM4" s="201" t="s">
        <v>1439</v>
      </c>
      <c r="BN4" s="201" t="s">
        <v>174</v>
      </c>
      <c r="BO4" s="201" t="s">
        <v>1440</v>
      </c>
      <c r="BP4" s="201" t="s">
        <v>1441</v>
      </c>
      <c r="BQ4" s="201" t="s">
        <v>1442</v>
      </c>
      <c r="BR4" s="201" t="s">
        <v>209</v>
      </c>
      <c r="BS4" s="203" t="s">
        <v>1443</v>
      </c>
      <c r="BT4" s="203" t="s">
        <v>1444</v>
      </c>
      <c r="BU4" s="203" t="s">
        <v>289</v>
      </c>
      <c r="BV4" s="204"/>
      <c r="BY4" s="205" t="s">
        <v>168</v>
      </c>
      <c r="BZ4" s="205"/>
      <c r="CA4" s="205"/>
      <c r="CF4" s="198" t="s">
        <v>1445</v>
      </c>
      <c r="CG4" s="198"/>
      <c r="CL4" s="198" t="s">
        <v>48</v>
      </c>
      <c r="CM4" s="198"/>
      <c r="CN4" s="198"/>
      <c r="CO4" s="198"/>
    </row>
    <row r="5" spans="1:93" s="104" customFormat="1" ht="14.25" customHeight="1" x14ac:dyDescent="0.3">
      <c r="Z5" s="108" t="s">
        <v>1446</v>
      </c>
      <c r="AA5" s="109" t="s">
        <v>1447</v>
      </c>
      <c r="AB5" s="109" t="s">
        <v>81</v>
      </c>
      <c r="AC5" s="110" t="s">
        <v>81</v>
      </c>
      <c r="AH5" s="108" t="s">
        <v>1446</v>
      </c>
      <c r="AI5" s="109" t="s">
        <v>1447</v>
      </c>
      <c r="AJ5" s="109" t="s">
        <v>81</v>
      </c>
      <c r="AK5" s="110" t="s">
        <v>81</v>
      </c>
      <c r="AV5" s="202" t="s">
        <v>1448</v>
      </c>
      <c r="AW5" s="201" t="s">
        <v>1449</v>
      </c>
      <c r="AX5" s="201" t="s">
        <v>1450</v>
      </c>
      <c r="AY5" s="201" t="s">
        <v>109</v>
      </c>
      <c r="AZ5" s="201" t="s">
        <v>110</v>
      </c>
      <c r="BA5" s="203" t="s">
        <v>111</v>
      </c>
      <c r="BK5" s="202"/>
      <c r="BL5" s="201"/>
      <c r="BM5" s="201"/>
      <c r="BN5" s="201"/>
      <c r="BO5" s="201"/>
      <c r="BP5" s="201"/>
      <c r="BQ5" s="201"/>
      <c r="BR5" s="201"/>
      <c r="BS5" s="203"/>
      <c r="BT5" s="203"/>
      <c r="BU5" s="203"/>
      <c r="BV5" s="204"/>
    </row>
    <row r="6" spans="1:93" s="104" customFormat="1" ht="14.25" customHeight="1" x14ac:dyDescent="0.3">
      <c r="C6" s="111" t="s">
        <v>20</v>
      </c>
      <c r="D6" s="112" t="s">
        <v>1451</v>
      </c>
      <c r="E6" s="111" t="s">
        <v>24</v>
      </c>
      <c r="I6" s="113" t="s">
        <v>49</v>
      </c>
      <c r="J6" s="112" t="s">
        <v>1452</v>
      </c>
      <c r="K6" s="112" t="s">
        <v>63</v>
      </c>
      <c r="L6" s="112" t="s">
        <v>65</v>
      </c>
      <c r="M6" s="114" t="s">
        <v>1453</v>
      </c>
      <c r="N6" s="115" t="s">
        <v>1454</v>
      </c>
      <c r="O6" s="115"/>
      <c r="Q6" s="113" t="s">
        <v>1260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1352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2"/>
      <c r="AW6" s="201"/>
      <c r="AX6" s="201"/>
      <c r="AY6" s="201"/>
      <c r="AZ6" s="201"/>
      <c r="BA6" s="203"/>
      <c r="BE6" s="113" t="s">
        <v>113</v>
      </c>
      <c r="BF6" s="112" t="s">
        <v>114</v>
      </c>
      <c r="BG6" s="114" t="s">
        <v>1463</v>
      </c>
      <c r="BK6" s="202"/>
      <c r="BL6" s="201"/>
      <c r="BM6" s="201"/>
      <c r="BN6" s="201"/>
      <c r="BO6" s="201"/>
      <c r="BP6" s="201"/>
      <c r="BQ6" s="201"/>
      <c r="BR6" s="201"/>
      <c r="BS6" s="203"/>
      <c r="BT6" s="203"/>
      <c r="BU6" s="203"/>
      <c r="BV6" s="204"/>
      <c r="BY6" s="113" t="s">
        <v>1437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5892</v>
      </c>
      <c r="D7" s="121">
        <f>SUM(DatosGenerales!C15:C19)</f>
        <v>828</v>
      </c>
      <c r="E7" s="120">
        <f>SUM(DatosGenerales!C12:C14)</f>
        <v>4355</v>
      </c>
      <c r="I7" s="122">
        <f>DatosGenerales!C31</f>
        <v>412</v>
      </c>
      <c r="J7" s="121">
        <f>DatosGenerales!C32</f>
        <v>11</v>
      </c>
      <c r="K7" s="120">
        <f>SUM(DatosGenerales!C33:C34)</f>
        <v>11</v>
      </c>
      <c r="L7" s="121">
        <f>DatosGenerales!C36</f>
        <v>313</v>
      </c>
      <c r="M7" s="120">
        <f>DatosGenerales!C95</f>
        <v>301</v>
      </c>
      <c r="N7" s="123">
        <f>L7-M7</f>
        <v>12</v>
      </c>
      <c r="O7" s="123"/>
      <c r="Q7" s="122">
        <f>DatosGenerales!C36</f>
        <v>313</v>
      </c>
      <c r="R7" s="121">
        <f>DatosGenerales!C49</f>
        <v>347</v>
      </c>
      <c r="S7" s="121">
        <f>DatosGenerales!C50</f>
        <v>16</v>
      </c>
      <c r="T7" s="121">
        <f>DatosGenerales!C62</f>
        <v>8</v>
      </c>
      <c r="U7" s="121">
        <f>DatosGenerales!C78</f>
        <v>1</v>
      </c>
      <c r="V7" s="124">
        <f>SUM(Q7:U7)</f>
        <v>685</v>
      </c>
      <c r="Z7" s="122">
        <f>SUM(DatosGenerales!C106,DatosGenerales!C107,DatosGenerales!C109)</f>
        <v>282</v>
      </c>
      <c r="AA7" s="121">
        <f>SUM(DatosGenerales!C108,DatosGenerales!C110)</f>
        <v>56</v>
      </c>
      <c r="AB7" s="121">
        <f>DatosGenerales!C106</f>
        <v>257</v>
      </c>
      <c r="AC7" s="124">
        <f>DatosGenerales!C107</f>
        <v>6</v>
      </c>
      <c r="AH7" s="122">
        <f>SUM(DatosGenerales!C115,DatosGenerales!C116,DatosGenerales!C118)</f>
        <v>9</v>
      </c>
      <c r="AI7" s="121">
        <f>SUM(DatosGenerales!C117,DatosGenerales!C119)</f>
        <v>6</v>
      </c>
      <c r="AJ7" s="121">
        <f>DatosGenerales!C115</f>
        <v>9</v>
      </c>
      <c r="AK7" s="124">
        <f>DatosGenerales!C116</f>
        <v>0</v>
      </c>
      <c r="AP7" s="122">
        <f>SUM(DatosGenerales!C135:C136)</f>
        <v>9</v>
      </c>
      <c r="AQ7" s="121">
        <f>SUM(DatosGenerales!C137:C138)</f>
        <v>0</v>
      </c>
      <c r="AR7" s="124">
        <f>SUM(DatosGenerales!C139:C140)</f>
        <v>0</v>
      </c>
      <c r="AV7" s="122">
        <f>DatosGenerales!C145</f>
        <v>0</v>
      </c>
      <c r="AW7" s="121">
        <f>DatosGenerales!C146</f>
        <v>11</v>
      </c>
      <c r="AX7" s="121">
        <f>DatosGenerales!C147</f>
        <v>4</v>
      </c>
      <c r="AY7" s="121">
        <f>DatosGenerales!C148</f>
        <v>5</v>
      </c>
      <c r="AZ7" s="121">
        <f>DatosGenerales!C149</f>
        <v>18</v>
      </c>
      <c r="BA7" s="124">
        <f>DatosGenerales!C150</f>
        <v>0</v>
      </c>
      <c r="BE7" s="122">
        <f>DatosGenerales!C151</f>
        <v>6</v>
      </c>
      <c r="BF7" s="121">
        <f>DatosGenerales!C152</f>
        <v>25</v>
      </c>
      <c r="BG7" s="124">
        <f>DatosGenerales!C154</f>
        <v>7</v>
      </c>
      <c r="BK7" s="122">
        <f>SUM(DatosGenerales!C297:C311)</f>
        <v>352</v>
      </c>
      <c r="BL7" s="121">
        <f>SUM(DatosGenerales!C294:C296)</f>
        <v>2</v>
      </c>
      <c r="BM7" s="121">
        <f>SUM(DatosGenerales!C312:C344)</f>
        <v>131</v>
      </c>
      <c r="BN7" s="121">
        <f>SUM(DatosGenerales!C289)</f>
        <v>0</v>
      </c>
      <c r="BO7" s="121">
        <f>SUM(DatosGenerales!C356:C364)</f>
        <v>16</v>
      </c>
      <c r="BP7" s="121">
        <f>SUM(DatosGenerales!C286:C288)</f>
        <v>7</v>
      </c>
      <c r="BQ7" s="121">
        <f>SUM(DatosGenerales!C345:C355)</f>
        <v>8</v>
      </c>
      <c r="BR7" s="121">
        <f>SUM(DatosGenerales!C290:C292)</f>
        <v>6</v>
      </c>
      <c r="BS7" s="124">
        <f>SUM(DatosGenerales!C283:C285)</f>
        <v>66</v>
      </c>
      <c r="BT7" s="124">
        <f>SUM(DatosGenerales!C293)</f>
        <v>0</v>
      </c>
      <c r="BU7" s="124">
        <f>SUM(DatosGenerales!C365:C377)</f>
        <v>99</v>
      </c>
      <c r="BY7" s="122">
        <f>DatosGenerales!C246</f>
        <v>0</v>
      </c>
      <c r="BZ7" s="121">
        <f>DatosGenerales!C247</f>
        <v>0</v>
      </c>
      <c r="CA7" s="124">
        <f>DatosGenerales!C248</f>
        <v>0</v>
      </c>
      <c r="CF7" s="122">
        <f>DatosDiscapacidad!C5</f>
        <v>3</v>
      </c>
      <c r="CG7" s="124">
        <f>DatosDiscapacidad!C11</f>
        <v>0</v>
      </c>
      <c r="CM7" s="122">
        <f>DatosGenerales!C40</f>
        <v>1032</v>
      </c>
      <c r="CN7" s="124">
        <f>DatosGenerales!C41</f>
        <v>476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100</v>
      </c>
      <c r="BL53" s="132">
        <f>SUM(DatosGenerales!C311,DatosGenerales!C300,DatosGenerales!C309)</f>
        <v>107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0</v>
      </c>
      <c r="BL66" s="132">
        <f>SUM(DatosGenerales!C299:C300)</f>
        <v>111</v>
      </c>
      <c r="BM66" s="132">
        <f>SUM(DatosGenerales!C308:C309)</f>
        <v>96</v>
      </c>
      <c r="BN66" s="132"/>
      <c r="BO66" s="119"/>
      <c r="BP66" s="119"/>
      <c r="BQ66" s="119"/>
      <c r="BR66" s="119"/>
      <c r="BS66" s="119"/>
    </row>
  </sheetData>
  <sheetProtection algorithmName="SHA-512" hashValue="FMv6/ZeWPNLF//uSC5p/MOep/EneauAqdXc9PR1ADCLLXWryDPyBYp2UQmp9LcaUAGi7+rOV7fiaegv3oDKrOA==" saltValue="sNXTSLPQnrh2wUObvCj9R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BDD-D843-4B00-BDE5-8B5E568B0CC9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c45oPeQmhsNeLPh9sBBwdr5t0DoJCQ8ITjJoT1Z2wWPGzgFrUGue1eNsWel+0MaLpekIycC5TZwrcuD0+9m1Kg==" saltValue="cinHD7Qh6Dor5xHO3rJLJ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BB4C-0C88-4D2E-B181-D1100B8A4803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7" t="s">
        <v>1492</v>
      </c>
      <c r="D1" s="207"/>
      <c r="E1" s="207"/>
      <c r="F1" s="207"/>
      <c r="G1" s="207"/>
      <c r="H1" s="207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8" t="s">
        <v>1003</v>
      </c>
      <c r="D4" s="198"/>
      <c r="E4" s="198"/>
      <c r="F4" s="198"/>
      <c r="G4" s="198"/>
      <c r="H4" s="198"/>
      <c r="I4" s="100"/>
      <c r="L4" s="198" t="s">
        <v>1227</v>
      </c>
      <c r="M4" s="198"/>
      <c r="N4" s="198"/>
      <c r="O4" s="198"/>
      <c r="P4" s="198"/>
      <c r="T4" s="198" t="s">
        <v>978</v>
      </c>
      <c r="U4" s="198"/>
      <c r="V4" s="198"/>
      <c r="W4" s="198"/>
      <c r="X4" s="198"/>
      <c r="Y4" s="198"/>
      <c r="Z4" s="198"/>
      <c r="AA4" s="198"/>
      <c r="AE4" s="198" t="s">
        <v>1493</v>
      </c>
      <c r="AF4" s="198"/>
      <c r="AG4" s="198"/>
      <c r="AH4" s="198"/>
      <c r="AI4" s="198"/>
      <c r="AJ4" s="198"/>
      <c r="AK4" s="198"/>
      <c r="AL4" s="198"/>
      <c r="AP4" s="198" t="s">
        <v>1357</v>
      </c>
      <c r="AQ4" s="198"/>
      <c r="AR4" s="198"/>
      <c r="AS4" s="198"/>
      <c r="AT4" s="198"/>
      <c r="AU4" s="198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8" t="s">
        <v>82</v>
      </c>
      <c r="M6" s="209" t="s">
        <v>1494</v>
      </c>
      <c r="N6" s="209" t="s">
        <v>1495</v>
      </c>
      <c r="O6" s="210" t="s">
        <v>1000</v>
      </c>
      <c r="P6" s="210"/>
      <c r="AC6" s="102"/>
      <c r="AN6" s="102"/>
    </row>
    <row r="7" spans="1:50" s="104" customFormat="1" ht="20.85" customHeight="1" x14ac:dyDescent="0.3">
      <c r="C7" s="206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8"/>
      <c r="M7" s="209"/>
      <c r="N7" s="209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1358</v>
      </c>
      <c r="AQ7" s="106" t="s">
        <v>1359</v>
      </c>
      <c r="AR7" s="106" t="s">
        <v>1360</v>
      </c>
      <c r="AS7" s="106" t="s">
        <v>1361</v>
      </c>
      <c r="AT7" s="106" t="s">
        <v>1021</v>
      </c>
      <c r="AU7" s="139" t="s">
        <v>1362</v>
      </c>
      <c r="AW7" s="140" t="s">
        <v>1358</v>
      </c>
      <c r="AX7" s="141">
        <f>DatosMenores!C69</f>
        <v>13</v>
      </c>
    </row>
    <row r="8" spans="1:50" s="119" customFormat="1" ht="14.85" customHeight="1" x14ac:dyDescent="0.3">
      <c r="C8" s="206"/>
      <c r="D8" s="121">
        <f>DatosMenores!C56</f>
        <v>265</v>
      </c>
      <c r="E8" s="121">
        <f>DatosMenores!C57</f>
        <v>16</v>
      </c>
      <c r="F8" s="121">
        <f>DatosMenores!C58</f>
        <v>8</v>
      </c>
      <c r="G8" s="121">
        <f>DatosMenores!C59</f>
        <v>32</v>
      </c>
      <c r="H8" s="120">
        <f>DatosMenores!C60</f>
        <v>195</v>
      </c>
      <c r="I8" s="100"/>
      <c r="L8" s="120">
        <f>DatosMenores!C48</f>
        <v>3</v>
      </c>
      <c r="M8" s="121">
        <f>DatosMenores!C49</f>
        <v>10</v>
      </c>
      <c r="N8" s="121">
        <f>DatosMenores!C50</f>
        <v>27</v>
      </c>
      <c r="O8" s="121">
        <f>DatosMenores!C51</f>
        <v>0</v>
      </c>
      <c r="P8" s="120">
        <f>DatosMenores!C52</f>
        <v>0</v>
      </c>
      <c r="S8" s="120">
        <f>DatosMenores!C28</f>
        <v>44</v>
      </c>
      <c r="T8" s="121">
        <f>SUM(DatosMenores!C29:C32)</f>
        <v>4</v>
      </c>
      <c r="U8" s="121">
        <f>DatosMenores!C33</f>
        <v>2</v>
      </c>
      <c r="V8" s="121">
        <f>DatosMenores!C34</f>
        <v>11</v>
      </c>
      <c r="W8" s="121">
        <f>DatosMenores!C35</f>
        <v>10</v>
      </c>
      <c r="X8" s="121">
        <f>DatosMenores!C36</f>
        <v>0</v>
      </c>
      <c r="Y8" s="121">
        <f>DatosMenores!C38</f>
        <v>2</v>
      </c>
      <c r="Z8" s="121">
        <f>DatosMenores!C37</f>
        <v>2</v>
      </c>
      <c r="AA8" s="120">
        <f>DatosMenores!C39</f>
        <v>21</v>
      </c>
      <c r="AC8" s="102"/>
      <c r="AE8" s="122">
        <f>DatosMenores!C5</f>
        <v>0</v>
      </c>
      <c r="AF8" s="121">
        <f>DatosMenores!C6</f>
        <v>53</v>
      </c>
      <c r="AG8" s="121">
        <f>DatosMenores!C7</f>
        <v>7</v>
      </c>
      <c r="AH8" s="121">
        <f>DatosMenores!C8</f>
        <v>4</v>
      </c>
      <c r="AI8" s="121">
        <f>DatosMenores!C9</f>
        <v>28</v>
      </c>
      <c r="AJ8" s="120">
        <f>DatosMenores!C10</f>
        <v>3</v>
      </c>
      <c r="AK8" s="121">
        <f>DatosMenores!C11</f>
        <v>17</v>
      </c>
      <c r="AL8" s="121">
        <f>DatosMenores!C12</f>
        <v>12</v>
      </c>
      <c r="AM8" s="120">
        <f>DatosMenores!C13</f>
        <v>4</v>
      </c>
      <c r="AN8" s="102"/>
      <c r="AP8" s="122">
        <f>DatosMenores!C69</f>
        <v>13</v>
      </c>
      <c r="AQ8" s="122">
        <f>DatosMenores!C70</f>
        <v>3</v>
      </c>
      <c r="AR8" s="121">
        <f>DatosMenores!C71</f>
        <v>24</v>
      </c>
      <c r="AS8" s="121">
        <f>DatosMenores!C74</f>
        <v>0</v>
      </c>
      <c r="AT8" s="121">
        <f>DatosMenores!C75</f>
        <v>0</v>
      </c>
      <c r="AU8" s="120">
        <f>DatosMenores!C76</f>
        <v>0</v>
      </c>
      <c r="AW8" s="140" t="s">
        <v>1359</v>
      </c>
      <c r="AX8" s="141">
        <f>DatosMenores!C70</f>
        <v>3</v>
      </c>
    </row>
    <row r="9" spans="1:50" ht="14.85" customHeight="1" x14ac:dyDescent="0.3">
      <c r="B9" s="125"/>
      <c r="C9" s="206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1360</v>
      </c>
      <c r="AX9" s="141">
        <f>DatosMenores!C71</f>
        <v>24</v>
      </c>
    </row>
    <row r="10" spans="1:50" ht="29.85" customHeight="1" x14ac:dyDescent="0.3">
      <c r="C10" s="206"/>
      <c r="D10" s="120">
        <f>DatosMenores!C61</f>
        <v>80</v>
      </c>
      <c r="E10" s="121">
        <f>DatosMenores!C62</f>
        <v>1</v>
      </c>
      <c r="F10" s="124">
        <f>DatosMenores!C63</f>
        <v>10</v>
      </c>
      <c r="G10" s="124">
        <f>DatosMenores!C64</f>
        <v>37</v>
      </c>
      <c r="H10" s="124">
        <f>DatosMenores!C65</f>
        <v>85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1363</v>
      </c>
      <c r="AR10" s="106" t="s">
        <v>1364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3">
      <c r="AE11" s="122">
        <f>DatosMenores!C14</f>
        <v>0</v>
      </c>
      <c r="AF11" s="121">
        <f>DatosMenores!C15</f>
        <v>1</v>
      </c>
      <c r="AG11" s="121">
        <f>DatosMenores!C16</f>
        <v>4</v>
      </c>
      <c r="AH11" s="121">
        <f>DatosMenores!C17</f>
        <v>17</v>
      </c>
      <c r="AI11" s="121">
        <f>DatosMenores!C18</f>
        <v>5</v>
      </c>
      <c r="AJ11" s="121">
        <f>DatosMenores!C20</f>
        <v>0</v>
      </c>
      <c r="AK11" s="121">
        <f>DatosMenores!C21</f>
        <v>2</v>
      </c>
      <c r="AL11" s="120">
        <f>DatosMenores!C19</f>
        <v>56</v>
      </c>
      <c r="AP11" s="122">
        <f>DatosMenores!C78</f>
        <v>0</v>
      </c>
      <c r="AQ11" s="121">
        <f>DatosMenores!C77</f>
        <v>0</v>
      </c>
      <c r="AR11" s="121">
        <f>DatosMenores!C79</f>
        <v>0</v>
      </c>
      <c r="AS11" s="122">
        <f>DatosMenores!C72</f>
        <v>0</v>
      </c>
      <c r="AT11" s="120">
        <f>DatosMenores!C73</f>
        <v>0</v>
      </c>
      <c r="AW11" s="140" t="s">
        <v>1500</v>
      </c>
      <c r="AX11" s="141">
        <f>DatosMenores!C73</f>
        <v>0</v>
      </c>
    </row>
    <row r="12" spans="1:50" ht="12.75" customHeight="1" x14ac:dyDescent="0.3">
      <c r="AW12" s="140" t="s">
        <v>1361</v>
      </c>
      <c r="AX12" s="141">
        <f>DatosMenores!C74</f>
        <v>0</v>
      </c>
    </row>
    <row r="13" spans="1:50" ht="12.75" customHeight="1" x14ac:dyDescent="0.3">
      <c r="AW13" s="140" t="s">
        <v>1021</v>
      </c>
      <c r="AX13" s="141">
        <f>DatosMenores!C75</f>
        <v>0</v>
      </c>
    </row>
    <row r="14" spans="1:50" ht="12.75" customHeight="1" x14ac:dyDescent="0.3">
      <c r="AW14" s="140" t="s">
        <v>1362</v>
      </c>
      <c r="AX14" s="141">
        <f>DatosMenores!C76</f>
        <v>0</v>
      </c>
    </row>
    <row r="15" spans="1:50" ht="12.75" customHeight="1" x14ac:dyDescent="0.3">
      <c r="AW15" s="140" t="s">
        <v>1363</v>
      </c>
      <c r="AX15" s="141">
        <f>DatosMenores!C77</f>
        <v>0</v>
      </c>
    </row>
    <row r="16" spans="1:50" ht="12.75" customHeight="1" x14ac:dyDescent="0.3">
      <c r="AW16" s="140" t="s">
        <v>265</v>
      </c>
      <c r="AX16" s="141">
        <f>DatosMenores!C78</f>
        <v>0</v>
      </c>
    </row>
    <row r="17" spans="49:50" ht="12.75" customHeight="1" x14ac:dyDescent="0.3">
      <c r="AW17" s="140" t="s">
        <v>1364</v>
      </c>
      <c r="AX17" s="141">
        <f>DatosMenores!C79</f>
        <v>0</v>
      </c>
    </row>
  </sheetData>
  <sheetProtection algorithmName="SHA-512" hashValue="F5g0rqlUGpSCA8601o9gzpGvAaEmq6s+ZfLVJ9WRCMC7MsAB+5j7oW41eEETh19ixsqdqAkPUexQDP5/AlvWRw==" saltValue="TzZ/81vlPkZEdVzDyrUA2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80ED-D976-4486-B9D0-A9C64F125D25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1" t="s">
        <v>1501</v>
      </c>
      <c r="D1" s="211"/>
      <c r="E1" s="211"/>
      <c r="F1" s="211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2" t="s">
        <v>1502</v>
      </c>
      <c r="D3" s="212"/>
      <c r="F3" s="212" t="s">
        <v>1227</v>
      </c>
      <c r="G3" s="212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5</v>
      </c>
      <c r="F4" s="154" t="s">
        <v>1508</v>
      </c>
      <c r="G4" s="156">
        <f>DatosViolenciaDoméstica!E67</f>
        <v>8</v>
      </c>
      <c r="H4" s="157"/>
    </row>
    <row r="5" spans="1:30" x14ac:dyDescent="0.25">
      <c r="C5" s="154" t="s">
        <v>13</v>
      </c>
      <c r="D5" s="155">
        <f>DatosViolenciaDoméstica!C6</f>
        <v>70</v>
      </c>
      <c r="F5" s="154" t="s">
        <v>1509</v>
      </c>
      <c r="G5" s="158">
        <f>DatosViolenciaDoméstica!F67</f>
        <v>7</v>
      </c>
      <c r="H5" s="157"/>
    </row>
    <row r="6" spans="1:30" ht="26.4" x14ac:dyDescent="0.25">
      <c r="C6" s="154" t="s">
        <v>1510</v>
      </c>
      <c r="D6" s="155">
        <f>DatosViolenciaDoméstica!C7</f>
        <v>12</v>
      </c>
    </row>
    <row r="7" spans="1:30" x14ac:dyDescent="0.25">
      <c r="C7" s="154" t="s">
        <v>60</v>
      </c>
      <c r="D7" s="155">
        <f>DatosViolenciaDoméstica!C8</f>
        <v>0</v>
      </c>
    </row>
    <row r="8" spans="1:30" x14ac:dyDescent="0.25">
      <c r="C8" s="154" t="s">
        <v>1511</v>
      </c>
      <c r="D8" s="155">
        <f>DatosViolenciaDoméstica!C9</f>
        <v>0</v>
      </c>
    </row>
    <row r="9" spans="1:30" x14ac:dyDescent="0.25">
      <c r="C9" s="154" t="s">
        <v>1512</v>
      </c>
      <c r="D9" s="159">
        <f>SUM(DatosViolenciaDoméstica!C10:C11)</f>
        <v>0</v>
      </c>
    </row>
    <row r="21" spans="6:32" x14ac:dyDescent="0.25">
      <c r="F21" s="160"/>
      <c r="G21" s="160"/>
    </row>
    <row r="22" spans="6:32" s="160" customFormat="1" ht="12.75" customHeight="1" x14ac:dyDescent="0.25">
      <c r="F22" s="161"/>
      <c r="G22" s="161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1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2"/>
      <c r="J25" s="162"/>
      <c r="K25" s="163" t="s">
        <v>1470</v>
      </c>
      <c r="L25" s="164">
        <v>0</v>
      </c>
      <c r="M25" s="162"/>
      <c r="N25" s="162"/>
      <c r="O25" s="162"/>
      <c r="P25" s="163" t="s">
        <v>1470</v>
      </c>
      <c r="Q25" s="164">
        <v>0</v>
      </c>
      <c r="R25" s="162"/>
      <c r="S25" s="162"/>
      <c r="T25" s="162"/>
      <c r="U25" s="163" t="s">
        <v>1470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1470</v>
      </c>
      <c r="AF25" s="164">
        <v>0</v>
      </c>
    </row>
  </sheetData>
  <sheetProtection algorithmName="SHA-512" hashValue="9GJ11mPcu6khlpMmUi1uOKQYtPV2iNB1+IfPnFRnTU1ScQUQDDkoQmjCF1C5TpR0TkmL6JP94Hrx3KGweqB31Q==" saltValue="qsn+Uynp0y7mRqyBpDmmk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E08F-4665-49BA-BD20-0A2005FCAAAB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1" t="s">
        <v>1513</v>
      </c>
      <c r="D1" s="211"/>
      <c r="E1" s="211"/>
      <c r="F1" s="211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2" t="s">
        <v>1502</v>
      </c>
      <c r="D3" s="212"/>
      <c r="F3" s="212" t="s">
        <v>1227</v>
      </c>
      <c r="G3" s="212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510</v>
      </c>
      <c r="F4" s="154" t="s">
        <v>1508</v>
      </c>
      <c r="G4" s="156">
        <f>DatosViolenciaGénero!E82</f>
        <v>49</v>
      </c>
      <c r="H4" s="157"/>
    </row>
    <row r="5" spans="1:30" x14ac:dyDescent="0.25">
      <c r="C5" s="154" t="s">
        <v>40</v>
      </c>
      <c r="D5" s="155">
        <f>DatosViolenciaGénero!C5</f>
        <v>74</v>
      </c>
      <c r="F5" s="154" t="s">
        <v>1509</v>
      </c>
      <c r="G5" s="156">
        <f>DatosViolenciaGénero!F82</f>
        <v>43</v>
      </c>
      <c r="H5" s="157"/>
    </row>
    <row r="6" spans="1:30" ht="26.4" x14ac:dyDescent="0.25">
      <c r="C6" s="154" t="s">
        <v>1510</v>
      </c>
      <c r="D6" s="165">
        <f>DatosViolenciaGénero!C8</f>
        <v>56</v>
      </c>
    </row>
    <row r="7" spans="1:30" x14ac:dyDescent="0.25">
      <c r="C7" s="154" t="s">
        <v>60</v>
      </c>
      <c r="D7" s="165">
        <f>DatosViolenciaGénero!C9</f>
        <v>0</v>
      </c>
    </row>
    <row r="8" spans="1:30" x14ac:dyDescent="0.25">
      <c r="C8" s="154" t="s">
        <v>1514</v>
      </c>
      <c r="D8" s="155">
        <f>DatosViolenciaGénero!C11</f>
        <v>1</v>
      </c>
    </row>
    <row r="9" spans="1:30" x14ac:dyDescent="0.25">
      <c r="C9" s="154" t="s">
        <v>1515</v>
      </c>
      <c r="D9" s="155">
        <f>DatosViolenciaGénero!C12</f>
        <v>0</v>
      </c>
    </row>
    <row r="10" spans="1:30" x14ac:dyDescent="0.25">
      <c r="C10" s="154" t="s">
        <v>1507</v>
      </c>
      <c r="D10" s="165">
        <f>DatosViolenciaGénero!C6</f>
        <v>62</v>
      </c>
    </row>
    <row r="11" spans="1:30" x14ac:dyDescent="0.25">
      <c r="C11" s="154" t="s">
        <v>1511</v>
      </c>
      <c r="D11" s="165">
        <f>DatosViolenciaGénero!C10</f>
        <v>0</v>
      </c>
    </row>
    <row r="20" spans="3:32" x14ac:dyDescent="0.25">
      <c r="C20" s="160"/>
      <c r="D20" s="160"/>
    </row>
    <row r="21" spans="3:32" x14ac:dyDescent="0.25">
      <c r="C21" s="161"/>
      <c r="D21" s="161"/>
    </row>
    <row r="22" spans="3:32" s="160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1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2"/>
      <c r="J25" s="162"/>
      <c r="K25" s="163" t="s">
        <v>1470</v>
      </c>
      <c r="L25" s="164">
        <v>0</v>
      </c>
      <c r="M25" s="162"/>
      <c r="N25" s="162"/>
      <c r="O25" s="162"/>
      <c r="P25" s="163" t="s">
        <v>1470</v>
      </c>
      <c r="Q25" s="164">
        <v>0</v>
      </c>
      <c r="R25" s="162"/>
      <c r="S25" s="162"/>
      <c r="T25" s="162"/>
      <c r="U25" s="163" t="s">
        <v>1470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1470</v>
      </c>
      <c r="AF25" s="164">
        <v>0</v>
      </c>
    </row>
  </sheetData>
  <sheetProtection algorithmName="SHA-512" hashValue="oiyyfRd8APlCIR105McVVOd3O0GedWGkrGpYwduCGaSeVXNCQjEZHgtE4QU6DiPvQvi6fvvRBMkIvJidWPwjRw==" saltValue="j3kH9Ww8+JeS2VcLSMkar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0F82-C05E-4084-85CA-D08CCB1CC817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7" t="s">
        <v>1516</v>
      </c>
      <c r="D1" s="207"/>
      <c r="E1" s="207"/>
      <c r="F1" s="135"/>
      <c r="H1" s="166"/>
      <c r="I1" s="166"/>
      <c r="J1" s="166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Rfa08KOLmZ8RkGQjdk/205HGwPE+LhDZAETJ6pyCmDqIjxHS0p3PdRl1NvNoqNTTlgw7N9dHWrpnm/VL2fiQ1A==" saltValue="27Yp92R3s3Jt7GYdaOrdE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8949-5E8B-4FDA-97DE-665D8E4DE4D4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7" t="s">
        <v>1521</v>
      </c>
      <c r="D1" s="207"/>
      <c r="E1" s="207"/>
      <c r="F1" s="135"/>
      <c r="H1" s="166"/>
      <c r="I1" s="166"/>
      <c r="J1" s="166"/>
      <c r="K1" s="135"/>
      <c r="M1" s="166"/>
      <c r="N1" s="166"/>
      <c r="O1" s="166"/>
      <c r="P1" s="135"/>
      <c r="R1" s="166"/>
      <c r="S1" s="166"/>
      <c r="T1" s="166"/>
      <c r="U1" s="135"/>
      <c r="W1" s="166"/>
      <c r="X1" s="166"/>
      <c r="Y1" s="166"/>
      <c r="Z1" s="135"/>
      <c r="AB1" s="166"/>
      <c r="AC1" s="166"/>
      <c r="AD1" s="166"/>
      <c r="AE1" s="135"/>
      <c r="AG1" s="166"/>
      <c r="AH1" s="166"/>
      <c r="AI1" s="166"/>
      <c r="AJ1" s="135"/>
      <c r="AL1" s="166"/>
      <c r="AM1" s="166"/>
      <c r="AN1" s="166"/>
      <c r="AO1" s="135"/>
      <c r="AQ1" s="166"/>
      <c r="AR1" s="166"/>
      <c r="AS1" s="166"/>
      <c r="AT1" s="135"/>
      <c r="AV1" s="166"/>
      <c r="AW1" s="166"/>
      <c r="AX1" s="166"/>
      <c r="AY1" s="135"/>
      <c r="BA1" s="166"/>
      <c r="BB1" s="166"/>
      <c r="BC1" s="166"/>
      <c r="BD1" s="135"/>
      <c r="BF1" s="166"/>
      <c r="BG1" s="166"/>
      <c r="BH1" s="166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1310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1314</v>
      </c>
      <c r="AC3" s="127"/>
      <c r="AD3" s="127"/>
      <c r="AE3" s="127"/>
      <c r="AF3" s="127"/>
      <c r="AG3" s="127" t="s">
        <v>1315</v>
      </c>
      <c r="AH3" s="127"/>
      <c r="AI3" s="127"/>
      <c r="AJ3" s="127"/>
      <c r="AK3" s="127"/>
      <c r="AL3" s="127" t="s">
        <v>1316</v>
      </c>
      <c r="AM3" s="127"/>
      <c r="AN3" s="127"/>
      <c r="AO3" s="127"/>
      <c r="AP3" s="127"/>
      <c r="AQ3" s="127" t="s">
        <v>1317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1318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wHsj08DwmcKb+UCEOj1md0p7+uZSAKgmW3m8yT44/Ps8ssrJV8g9XIGH65CFsOTSK8Rqo3+PXidFDMnJH+zmIw==" saltValue="sNtjOgGi1Gx7qXtSDzYwT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EF66-9696-49D6-95CD-FF945C37EE42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7" t="s">
        <v>1525</v>
      </c>
      <c r="D1" s="207"/>
      <c r="E1" s="207"/>
      <c r="F1" s="135"/>
      <c r="H1" s="166"/>
      <c r="I1" s="166"/>
      <c r="J1" s="166"/>
      <c r="K1" s="135"/>
      <c r="M1" s="166"/>
      <c r="N1" s="166"/>
      <c r="O1" s="166"/>
      <c r="P1" s="166"/>
      <c r="Q1" s="166"/>
      <c r="S1" s="135"/>
      <c r="U1" s="166"/>
      <c r="V1" s="166"/>
      <c r="W1" s="166"/>
      <c r="X1" s="166"/>
      <c r="Y1" s="166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7" t="s">
        <v>1184</v>
      </c>
      <c r="N5" s="167" t="s">
        <v>1185</v>
      </c>
      <c r="O5" s="167" t="s">
        <v>1186</v>
      </c>
      <c r="P5" s="167" t="s">
        <v>1187</v>
      </c>
      <c r="Q5" s="167" t="s">
        <v>615</v>
      </c>
      <c r="R5" s="167" t="s">
        <v>1188</v>
      </c>
      <c r="S5" s="168"/>
      <c r="U5" s="169" t="s">
        <v>1184</v>
      </c>
      <c r="V5" s="169" t="s">
        <v>1185</v>
      </c>
      <c r="W5" s="169" t="s">
        <v>1186</v>
      </c>
      <c r="X5" s="169" t="s">
        <v>1187</v>
      </c>
      <c r="Y5" s="169" t="s">
        <v>615</v>
      </c>
      <c r="Z5" s="169" t="s">
        <v>1188</v>
      </c>
    </row>
    <row r="6" spans="1:26" x14ac:dyDescent="0.25">
      <c r="M6" s="170">
        <f>DatosMedioAmbiente!C53</f>
        <v>0</v>
      </c>
      <c r="N6" s="170">
        <f>DatosMedioAmbiente!C55</f>
        <v>1</v>
      </c>
      <c r="O6" s="170">
        <f>DatosMedioAmbiente!C57</f>
        <v>2</v>
      </c>
      <c r="P6" s="170">
        <f>DatosMedioAmbiente!C59</f>
        <v>2</v>
      </c>
      <c r="Q6" s="170">
        <f>DatosMedioAmbiente!C61</f>
        <v>1</v>
      </c>
      <c r="R6" s="170">
        <f>DatosMedioAmbiente!C63</f>
        <v>2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0</v>
      </c>
      <c r="Y6" s="171">
        <f>DatosMedioAmbiente!C62</f>
        <v>1</v>
      </c>
      <c r="Z6" s="171">
        <f>DatosMedioAmbiente!C64</f>
        <v>1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Jvns9zhQxvfC9YjsU93ICUl61ZQR2rgQomGZ5hkXzIlAaKz3/FhGFlwiP3/TCv3ovkh6CvkzemDBbBd0WbkfXA==" saltValue="dzAKTF57qIPB4AXF2ebbp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D13B-7C04-4244-A453-CBCD873F2C8F}">
  <dimension ref="A1:BI15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1377</v>
      </c>
      <c r="B1" s="97" t="s">
        <v>1378</v>
      </c>
      <c r="C1" s="97" t="s">
        <v>1379</v>
      </c>
      <c r="D1" s="97" t="s">
        <v>1380</v>
      </c>
      <c r="E1" s="97" t="s">
        <v>1381</v>
      </c>
      <c r="F1" s="97" t="s">
        <v>1382</v>
      </c>
      <c r="G1" s="97" t="s">
        <v>1383</v>
      </c>
      <c r="H1" s="97" t="s">
        <v>1384</v>
      </c>
      <c r="I1" s="97" t="s">
        <v>1385</v>
      </c>
      <c r="J1" s="97" t="s">
        <v>1386</v>
      </c>
      <c r="K1" s="97" t="s">
        <v>1387</v>
      </c>
      <c r="L1" s="97" t="s">
        <v>1388</v>
      </c>
      <c r="M1" s="97" t="s">
        <v>1389</v>
      </c>
      <c r="N1" s="97" t="s">
        <v>1390</v>
      </c>
      <c r="O1" s="97" t="s">
        <v>1391</v>
      </c>
      <c r="P1" s="97" t="s">
        <v>1392</v>
      </c>
      <c r="Q1" s="97" t="s">
        <v>1393</v>
      </c>
      <c r="R1" s="97" t="s">
        <v>1394</v>
      </c>
      <c r="S1" s="97" t="s">
        <v>1395</v>
      </c>
      <c r="T1" s="97" t="s">
        <v>1396</v>
      </c>
      <c r="U1" s="97" t="s">
        <v>1397</v>
      </c>
      <c r="V1" s="97" t="s">
        <v>1398</v>
      </c>
      <c r="W1" s="97" t="s">
        <v>1399</v>
      </c>
      <c r="AA1" s="97" t="s">
        <v>1400</v>
      </c>
      <c r="AB1" s="97" t="s">
        <v>1401</v>
      </c>
      <c r="AC1" s="97" t="s">
        <v>1402</v>
      </c>
      <c r="AD1" s="97" t="s">
        <v>1403</v>
      </c>
      <c r="AE1" s="97" t="s">
        <v>1404</v>
      </c>
      <c r="AF1" s="97" t="s">
        <v>1405</v>
      </c>
      <c r="AI1" s="97" t="s">
        <v>1406</v>
      </c>
      <c r="AL1" s="97" t="s">
        <v>1407</v>
      </c>
      <c r="AM1" s="97" t="s">
        <v>1408</v>
      </c>
      <c r="AN1" s="97" t="s">
        <v>1409</v>
      </c>
      <c r="AO1" s="97" t="s">
        <v>1410</v>
      </c>
      <c r="AP1" s="97" t="s">
        <v>1411</v>
      </c>
      <c r="AQ1" s="97" t="s">
        <v>1412</v>
      </c>
      <c r="AR1" s="97" t="s">
        <v>1413</v>
      </c>
      <c r="AS1" s="97" t="s">
        <v>1414</v>
      </c>
      <c r="AT1" s="97" t="s">
        <v>1415</v>
      </c>
      <c r="AU1" s="97" t="s">
        <v>1416</v>
      </c>
      <c r="AV1" s="97" t="s">
        <v>1417</v>
      </c>
      <c r="AW1" s="97" t="s">
        <v>1418</v>
      </c>
      <c r="AX1" s="97" t="s">
        <v>1419</v>
      </c>
      <c r="AY1" s="97" t="s">
        <v>1420</v>
      </c>
      <c r="AZ1" s="97" t="s">
        <v>1421</v>
      </c>
      <c r="BA1" s="97" t="s">
        <v>1422</v>
      </c>
      <c r="BB1" s="97" t="s">
        <v>1423</v>
      </c>
      <c r="BC1" s="97" t="s">
        <v>1424</v>
      </c>
      <c r="BD1" s="97" t="s">
        <v>1425</v>
      </c>
      <c r="BE1" s="97" t="s">
        <v>1426</v>
      </c>
      <c r="BF1" s="97" t="s">
        <v>1427</v>
      </c>
      <c r="BG1" s="97" t="s">
        <v>1428</v>
      </c>
      <c r="BH1" s="97" t="s">
        <v>1429</v>
      </c>
      <c r="BI1" s="97" t="s">
        <v>1430</v>
      </c>
    </row>
    <row r="2" spans="1:61" x14ac:dyDescent="0.25">
      <c r="A2" s="84" t="s">
        <v>1260</v>
      </c>
      <c r="B2" s="84" t="s">
        <v>1449</v>
      </c>
      <c r="C2" s="84" t="s">
        <v>1437</v>
      </c>
      <c r="D2" s="84" t="s">
        <v>1320</v>
      </c>
      <c r="E2" s="84" t="s">
        <v>1320</v>
      </c>
      <c r="F2" s="84" t="s">
        <v>111</v>
      </c>
      <c r="G2" s="84" t="s">
        <v>1335</v>
      </c>
      <c r="H2" s="84" t="s">
        <v>975</v>
      </c>
      <c r="I2" s="84" t="s">
        <v>1320</v>
      </c>
      <c r="J2" s="84" t="s">
        <v>1320</v>
      </c>
      <c r="K2" s="84" t="s">
        <v>1320</v>
      </c>
      <c r="L2" s="84" t="s">
        <v>1320</v>
      </c>
      <c r="M2" s="84" t="s">
        <v>1320</v>
      </c>
      <c r="N2" s="84" t="s">
        <v>1337</v>
      </c>
      <c r="O2" s="84" t="s">
        <v>1320</v>
      </c>
      <c r="P2" s="84" t="s">
        <v>1367</v>
      </c>
      <c r="Q2" s="84" t="s">
        <v>1367</v>
      </c>
      <c r="R2" s="84" t="s">
        <v>1040</v>
      </c>
      <c r="S2" s="84" t="s">
        <v>1367</v>
      </c>
      <c r="T2" s="84" t="s">
        <v>1367</v>
      </c>
      <c r="V2" s="84" t="s">
        <v>29</v>
      </c>
      <c r="W2" s="84" t="s">
        <v>113</v>
      </c>
      <c r="AA2" s="84" t="s">
        <v>1131</v>
      </c>
      <c r="AB2" s="84" t="s">
        <v>1131</v>
      </c>
      <c r="AC2" s="84" t="s">
        <v>1138</v>
      </c>
      <c r="AD2" s="84" t="s">
        <v>649</v>
      </c>
      <c r="AE2" s="84" t="s">
        <v>1184</v>
      </c>
      <c r="AF2" s="84" t="s">
        <v>1087</v>
      </c>
      <c r="AI2" s="84" t="s">
        <v>229</v>
      </c>
      <c r="AL2" s="84" t="s">
        <v>647</v>
      </c>
      <c r="AM2" s="84" t="s">
        <v>647</v>
      </c>
      <c r="AN2" s="84" t="s">
        <v>649</v>
      </c>
      <c r="AO2" s="84" t="s">
        <v>649</v>
      </c>
      <c r="AV2" s="84" t="s">
        <v>647</v>
      </c>
      <c r="AW2" s="84" t="s">
        <v>1185</v>
      </c>
      <c r="AX2" s="84" t="s">
        <v>615</v>
      </c>
      <c r="AY2" s="84" t="s">
        <v>20</v>
      </c>
      <c r="AZ2" s="84" t="s">
        <v>1009</v>
      </c>
      <c r="BA2" s="84" t="s">
        <v>82</v>
      </c>
      <c r="BC2" s="84" t="s">
        <v>979</v>
      </c>
      <c r="BD2" s="84" t="s">
        <v>334</v>
      </c>
      <c r="BE2" s="84" t="s">
        <v>1358</v>
      </c>
      <c r="BF2" s="84" t="s">
        <v>104</v>
      </c>
      <c r="BG2" s="84" t="s">
        <v>104</v>
      </c>
      <c r="BH2" s="84" t="s">
        <v>1143</v>
      </c>
      <c r="BI2" s="84" t="s">
        <v>1148</v>
      </c>
    </row>
    <row r="3" spans="1:61" x14ac:dyDescent="0.25">
      <c r="A3" s="84" t="s">
        <v>1455</v>
      </c>
      <c r="B3" s="84" t="s">
        <v>1450</v>
      </c>
      <c r="C3" s="84" t="s">
        <v>1438</v>
      </c>
      <c r="D3" s="84" t="s">
        <v>1321</v>
      </c>
      <c r="E3" s="84" t="s">
        <v>1321</v>
      </c>
      <c r="G3" s="84" t="s">
        <v>1338</v>
      </c>
      <c r="H3" s="84" t="s">
        <v>1334</v>
      </c>
      <c r="I3" s="84" t="s">
        <v>1321</v>
      </c>
      <c r="J3" s="84" t="s">
        <v>975</v>
      </c>
      <c r="K3" s="84" t="s">
        <v>1324</v>
      </c>
      <c r="L3" s="84" t="s">
        <v>1324</v>
      </c>
      <c r="M3" s="84" t="s">
        <v>1337</v>
      </c>
      <c r="O3" s="84" t="s">
        <v>975</v>
      </c>
      <c r="P3" s="84" t="s">
        <v>1322</v>
      </c>
      <c r="Q3" s="84" t="s">
        <v>1322</v>
      </c>
      <c r="R3" s="84" t="s">
        <v>1042</v>
      </c>
      <c r="S3" s="84" t="s">
        <v>1322</v>
      </c>
      <c r="T3" s="84" t="s">
        <v>1322</v>
      </c>
      <c r="V3" s="84" t="s">
        <v>30</v>
      </c>
      <c r="W3" s="84" t="s">
        <v>114</v>
      </c>
      <c r="AA3" s="84" t="s">
        <v>1132</v>
      </c>
      <c r="AB3" s="84" t="s">
        <v>1132</v>
      </c>
      <c r="AC3" s="84" t="s">
        <v>1140</v>
      </c>
      <c r="AD3" s="84" t="s">
        <v>651</v>
      </c>
      <c r="AE3" s="84" t="s">
        <v>1185</v>
      </c>
      <c r="AF3" s="84" t="s">
        <v>1194</v>
      </c>
      <c r="AI3" s="84" t="s">
        <v>230</v>
      </c>
      <c r="AL3" s="84" t="s">
        <v>649</v>
      </c>
      <c r="AM3" s="84" t="s">
        <v>649</v>
      </c>
      <c r="AN3" s="84" t="s">
        <v>651</v>
      </c>
      <c r="AO3" s="84" t="s">
        <v>651</v>
      </c>
      <c r="AV3" s="84" t="s">
        <v>649</v>
      </c>
      <c r="AW3" s="84" t="s">
        <v>1186</v>
      </c>
      <c r="AX3" s="84" t="s">
        <v>1188</v>
      </c>
      <c r="AY3" s="84" t="s">
        <v>1004</v>
      </c>
      <c r="AZ3" s="84" t="s">
        <v>1010</v>
      </c>
      <c r="BA3" s="84" t="s">
        <v>1494</v>
      </c>
      <c r="BC3" s="84" t="s">
        <v>980</v>
      </c>
      <c r="BD3" s="84" t="s">
        <v>961</v>
      </c>
      <c r="BE3" s="84" t="s">
        <v>1359</v>
      </c>
      <c r="BF3" s="84" t="s">
        <v>114</v>
      </c>
      <c r="BG3" s="84" t="s">
        <v>114</v>
      </c>
      <c r="BH3" s="84" t="s">
        <v>1144</v>
      </c>
      <c r="BI3" s="84" t="s">
        <v>1149</v>
      </c>
    </row>
    <row r="4" spans="1:61" x14ac:dyDescent="0.25">
      <c r="A4" s="84" t="s">
        <v>1456</v>
      </c>
      <c r="B4" s="84" t="s">
        <v>109</v>
      </c>
      <c r="C4" s="84" t="s">
        <v>1439</v>
      </c>
      <c r="D4" s="84" t="s">
        <v>1322</v>
      </c>
      <c r="E4" s="84" t="s">
        <v>1324</v>
      </c>
      <c r="G4" s="84" t="s">
        <v>111</v>
      </c>
      <c r="H4" s="84" t="s">
        <v>1335</v>
      </c>
      <c r="I4" s="84" t="s">
        <v>975</v>
      </c>
      <c r="J4" s="84" t="s">
        <v>111</v>
      </c>
      <c r="O4" s="84" t="s">
        <v>1335</v>
      </c>
      <c r="P4" s="84" t="s">
        <v>1372</v>
      </c>
      <c r="Q4" s="84" t="s">
        <v>1372</v>
      </c>
      <c r="R4" s="84" t="s">
        <v>1043</v>
      </c>
      <c r="S4" s="84" t="s">
        <v>1372</v>
      </c>
      <c r="T4" s="84" t="s">
        <v>1372</v>
      </c>
      <c r="V4" s="84" t="s">
        <v>31</v>
      </c>
      <c r="W4" s="84" t="s">
        <v>1463</v>
      </c>
      <c r="AA4" s="84" t="s">
        <v>1133</v>
      </c>
      <c r="AD4" s="84" t="s">
        <v>655</v>
      </c>
      <c r="AE4" s="84" t="s">
        <v>1186</v>
      </c>
      <c r="AF4" s="84" t="s">
        <v>1127</v>
      </c>
      <c r="AI4" s="84" t="s">
        <v>242</v>
      </c>
      <c r="AL4" s="84" t="s">
        <v>651</v>
      </c>
      <c r="AM4" s="84" t="s">
        <v>651</v>
      </c>
      <c r="AN4" s="84" t="s">
        <v>653</v>
      </c>
      <c r="AO4" s="84" t="s">
        <v>657</v>
      </c>
      <c r="AV4" s="84" t="s">
        <v>651</v>
      </c>
      <c r="AW4" s="84" t="s">
        <v>1187</v>
      </c>
      <c r="AY4" s="84" t="s">
        <v>1005</v>
      </c>
      <c r="AZ4" s="84" t="s">
        <v>1011</v>
      </c>
      <c r="BA4" s="84" t="s">
        <v>1495</v>
      </c>
      <c r="BC4" s="84" t="s">
        <v>1496</v>
      </c>
      <c r="BD4" s="84" t="s">
        <v>962</v>
      </c>
      <c r="BE4" s="84" t="s">
        <v>1360</v>
      </c>
    </row>
    <row r="5" spans="1:61" x14ac:dyDescent="0.25">
      <c r="A5" s="84" t="s">
        <v>1031</v>
      </c>
      <c r="B5" s="84" t="s">
        <v>110</v>
      </c>
      <c r="C5" s="84" t="s">
        <v>1440</v>
      </c>
      <c r="D5" s="84" t="s">
        <v>975</v>
      </c>
      <c r="E5" s="84" t="s">
        <v>975</v>
      </c>
      <c r="H5" s="84" t="s">
        <v>1338</v>
      </c>
      <c r="I5" s="84" t="s">
        <v>111</v>
      </c>
      <c r="O5" s="84" t="s">
        <v>1338</v>
      </c>
      <c r="R5" s="84" t="s">
        <v>1044</v>
      </c>
      <c r="V5" s="84" t="s">
        <v>32</v>
      </c>
      <c r="AD5" s="84" t="s">
        <v>657</v>
      </c>
      <c r="AE5" s="84" t="s">
        <v>1187</v>
      </c>
      <c r="AF5" s="84" t="s">
        <v>1195</v>
      </c>
      <c r="AI5" s="84" t="s">
        <v>111</v>
      </c>
      <c r="AL5" s="84" t="s">
        <v>655</v>
      </c>
      <c r="AM5" s="84" t="s">
        <v>653</v>
      </c>
      <c r="AN5" s="84" t="s">
        <v>655</v>
      </c>
      <c r="AO5" s="84" t="s">
        <v>659</v>
      </c>
      <c r="AV5" s="84" t="s">
        <v>655</v>
      </c>
      <c r="AW5" s="84" t="s">
        <v>615</v>
      </c>
      <c r="AY5" s="84" t="s">
        <v>1006</v>
      </c>
      <c r="AZ5" s="84" t="s">
        <v>1012</v>
      </c>
      <c r="BC5" s="84" t="s">
        <v>986</v>
      </c>
      <c r="BD5" s="84" t="s">
        <v>963</v>
      </c>
    </row>
    <row r="6" spans="1:61" x14ac:dyDescent="0.25">
      <c r="A6" s="84" t="s">
        <v>1457</v>
      </c>
      <c r="C6" s="84" t="s">
        <v>1441</v>
      </c>
      <c r="D6" s="84" t="s">
        <v>1330</v>
      </c>
      <c r="E6" s="84" t="s">
        <v>1334</v>
      </c>
      <c r="H6" s="84" t="s">
        <v>111</v>
      </c>
      <c r="O6" s="84" t="s">
        <v>111</v>
      </c>
      <c r="R6" s="84" t="s">
        <v>1049</v>
      </c>
      <c r="V6" s="84" t="s">
        <v>33</v>
      </c>
      <c r="AD6" s="84" t="s">
        <v>659</v>
      </c>
      <c r="AE6" s="84" t="s">
        <v>1188</v>
      </c>
      <c r="AL6" s="84" t="s">
        <v>657</v>
      </c>
      <c r="AM6" s="84" t="s">
        <v>655</v>
      </c>
      <c r="AN6" s="84" t="s">
        <v>657</v>
      </c>
      <c r="AV6" s="84" t="s">
        <v>657</v>
      </c>
      <c r="AW6" s="84" t="s">
        <v>1188</v>
      </c>
      <c r="AY6" s="84" t="s">
        <v>1007</v>
      </c>
      <c r="AZ6" s="84" t="s">
        <v>1007</v>
      </c>
      <c r="BC6" s="84" t="s">
        <v>987</v>
      </c>
      <c r="BD6" s="84" t="s">
        <v>964</v>
      </c>
    </row>
    <row r="7" spans="1:61" x14ac:dyDescent="0.25">
      <c r="C7" s="84" t="s">
        <v>1442</v>
      </c>
      <c r="D7" s="84" t="s">
        <v>1335</v>
      </c>
      <c r="AL7" s="84" t="s">
        <v>659</v>
      </c>
      <c r="AM7" s="84" t="s">
        <v>657</v>
      </c>
      <c r="AN7" s="84" t="s">
        <v>659</v>
      </c>
      <c r="AV7" s="84" t="s">
        <v>659</v>
      </c>
      <c r="BC7" s="84" t="s">
        <v>1497</v>
      </c>
      <c r="BD7" s="84" t="s">
        <v>965</v>
      </c>
    </row>
    <row r="8" spans="1:61" x14ac:dyDescent="0.25">
      <c r="C8" s="84" t="s">
        <v>209</v>
      </c>
      <c r="D8" s="84" t="s">
        <v>1338</v>
      </c>
      <c r="AM8" s="84" t="s">
        <v>659</v>
      </c>
      <c r="BC8" s="84" t="s">
        <v>989</v>
      </c>
      <c r="BD8" s="84" t="s">
        <v>518</v>
      </c>
    </row>
    <row r="9" spans="1:61" x14ac:dyDescent="0.25">
      <c r="C9" s="84" t="s">
        <v>1443</v>
      </c>
      <c r="D9" s="84" t="s">
        <v>1344</v>
      </c>
      <c r="BC9" s="84" t="s">
        <v>977</v>
      </c>
      <c r="BD9" s="84" t="s">
        <v>966</v>
      </c>
    </row>
    <row r="10" spans="1:61" x14ac:dyDescent="0.25">
      <c r="C10" s="84" t="s">
        <v>289</v>
      </c>
      <c r="D10" s="84" t="s">
        <v>111</v>
      </c>
      <c r="BD10" s="84" t="s">
        <v>651</v>
      </c>
    </row>
    <row r="11" spans="1:61" x14ac:dyDescent="0.25">
      <c r="BD11" s="84" t="s">
        <v>968</v>
      </c>
    </row>
    <row r="12" spans="1:61" x14ac:dyDescent="0.25">
      <c r="BD12" s="84" t="s">
        <v>969</v>
      </c>
    </row>
    <row r="13" spans="1:61" x14ac:dyDescent="0.25">
      <c r="BD13" s="84" t="s">
        <v>970</v>
      </c>
    </row>
    <row r="14" spans="1:61" x14ac:dyDescent="0.25">
      <c r="BD14" s="84" t="s">
        <v>111</v>
      </c>
    </row>
    <row r="15" spans="1:61" x14ac:dyDescent="0.25">
      <c r="BD15" s="84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81EA-954C-4415-BABE-D570A2B86BFE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SUM(DatosViolenciaGénero!C63:C69)</f>
        <v>324</v>
      </c>
      <c r="D4" s="92">
        <f>SUM(DatosViolenciaGénero!D63:D69)</f>
        <v>42</v>
      </c>
    </row>
    <row r="5" spans="2:4" x14ac:dyDescent="0.25">
      <c r="B5" s="91" t="s">
        <v>1322</v>
      </c>
      <c r="C5" s="92">
        <f>SUM(DatosViolenciaGénero!C70:C73)</f>
        <v>104</v>
      </c>
      <c r="D5" s="92">
        <f>SUM(DatosViolenciaGénero!D70:D73)</f>
        <v>8</v>
      </c>
    </row>
    <row r="6" spans="2:4" ht="12.75" customHeight="1" x14ac:dyDescent="0.25">
      <c r="B6" s="91" t="s">
        <v>1368</v>
      </c>
      <c r="C6" s="92">
        <f>DatosViolenciaGénero!C74</f>
        <v>0</v>
      </c>
      <c r="D6" s="92">
        <f>DatosViolenciaGénero!D74</f>
        <v>0</v>
      </c>
    </row>
    <row r="7" spans="2:4" ht="12.75" customHeight="1" x14ac:dyDescent="0.25">
      <c r="B7" s="91" t="s">
        <v>1369</v>
      </c>
      <c r="C7" s="92">
        <f>SUM(DatosViolenciaGénero!C75:C77)</f>
        <v>0</v>
      </c>
      <c r="D7" s="92">
        <f>SUM(DatosViolenciaGénero!D75:D77)</f>
        <v>0</v>
      </c>
    </row>
    <row r="8" spans="2:4" ht="12.75" customHeight="1" x14ac:dyDescent="0.25">
      <c r="B8" s="91" t="s">
        <v>1370</v>
      </c>
      <c r="C8" s="92">
        <f>DatosViolenciaGénero!C81</f>
        <v>0</v>
      </c>
      <c r="D8" s="92">
        <f>DatosViolenciaGénero!D81</f>
        <v>0</v>
      </c>
    </row>
    <row r="9" spans="2:4" ht="12.75" customHeight="1" x14ac:dyDescent="0.25">
      <c r="B9" s="91" t="s">
        <v>1371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5">
      <c r="B10" s="91" t="s">
        <v>1372</v>
      </c>
      <c r="C10" s="92">
        <f>SUM(DatosViolenciaGénero!C79:C80)</f>
        <v>83</v>
      </c>
      <c r="D10" s="92">
        <f>SUM(DatosViolenciaGénero!D79:D80)</f>
        <v>6</v>
      </c>
    </row>
    <row r="14" spans="2:4" ht="12.9" customHeight="1" thickTop="1" thickBot="1" x14ac:dyDescent="0.3">
      <c r="B14" s="213" t="s">
        <v>1376</v>
      </c>
      <c r="C14" s="213"/>
    </row>
    <row r="15" spans="2:4" ht="13.8" thickTop="1" x14ac:dyDescent="0.25">
      <c r="B15" s="93" t="s">
        <v>1374</v>
      </c>
      <c r="C15" s="94">
        <f>DatosViolenciaGénero!C38</f>
        <v>28</v>
      </c>
    </row>
    <row r="16" spans="2:4" ht="13.8" thickBot="1" x14ac:dyDescent="0.3">
      <c r="B16" s="95" t="s">
        <v>1375</v>
      </c>
      <c r="C16" s="96">
        <f>DatosViolenciaGénero!C39</f>
        <v>118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82D4-9790-4211-AE90-92827003B8BC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SUM(DatosViolenciaDoméstica!C48:C54)</f>
        <v>62</v>
      </c>
      <c r="D4" s="92">
        <f>SUM(DatosViolenciaDoméstica!D48:D54)</f>
        <v>9</v>
      </c>
    </row>
    <row r="5" spans="2:4" x14ac:dyDescent="0.25">
      <c r="B5" s="91" t="s">
        <v>1322</v>
      </c>
      <c r="C5" s="92">
        <f>SUM(DatosViolenciaDoméstica!C55:C58)</f>
        <v>6</v>
      </c>
      <c r="D5" s="92">
        <f>SUM(DatosViolenciaDoméstica!D55:D58)</f>
        <v>1</v>
      </c>
    </row>
    <row r="6" spans="2:4" ht="12.75" customHeight="1" x14ac:dyDescent="0.25">
      <c r="B6" s="91" t="s">
        <v>1368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5">
      <c r="B7" s="91" t="s">
        <v>1369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5">
      <c r="B8" s="91" t="s">
        <v>1370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5">
      <c r="B9" s="91" t="s">
        <v>1371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5">
      <c r="B10" s="91" t="s">
        <v>1372</v>
      </c>
      <c r="C10" s="92">
        <f>SUM(DatosViolenciaDoméstica!C64:C65)</f>
        <v>2</v>
      </c>
      <c r="D10" s="92">
        <f>SUM(DatosViolenciaDoméstica!D64:D65)</f>
        <v>2</v>
      </c>
    </row>
    <row r="14" spans="2:4" ht="12.9" customHeight="1" thickTop="1" thickBot="1" x14ac:dyDescent="0.3">
      <c r="B14" s="213" t="s">
        <v>1373</v>
      </c>
      <c r="C14" s="213"/>
    </row>
    <row r="15" spans="2:4" ht="13.8" thickTop="1" x14ac:dyDescent="0.25">
      <c r="B15" s="93" t="s">
        <v>1374</v>
      </c>
      <c r="C15" s="94">
        <f>DatosViolenciaDoméstica!C33</f>
        <v>1</v>
      </c>
    </row>
    <row r="16" spans="2:4" ht="13.8" thickBot="1" x14ac:dyDescent="0.3">
      <c r="B16" s="95" t="s">
        <v>1375</v>
      </c>
      <c r="C16" s="96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859F-B6BE-46DF-B3D9-A82C82F2B5A5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4" t="s">
        <v>1357</v>
      </c>
      <c r="C3" s="214"/>
    </row>
    <row r="4" spans="2:3" x14ac:dyDescent="0.25">
      <c r="B4" s="85" t="s">
        <v>1358</v>
      </c>
      <c r="C4" s="86">
        <f>DatosMenores!C69</f>
        <v>13</v>
      </c>
    </row>
    <row r="5" spans="2:3" x14ac:dyDescent="0.25">
      <c r="B5" s="85" t="s">
        <v>1359</v>
      </c>
      <c r="C5" s="87">
        <f>DatosMenores!C70</f>
        <v>3</v>
      </c>
    </row>
    <row r="6" spans="2:3" x14ac:dyDescent="0.25">
      <c r="B6" s="85" t="s">
        <v>1360</v>
      </c>
      <c r="C6" s="87">
        <f>DatosMenores!C71</f>
        <v>24</v>
      </c>
    </row>
    <row r="7" spans="2:3" ht="26.4" x14ac:dyDescent="0.25">
      <c r="B7" s="85" t="s">
        <v>1361</v>
      </c>
      <c r="C7" s="87">
        <f>DatosMenores!C74</f>
        <v>0</v>
      </c>
    </row>
    <row r="8" spans="2:3" ht="26.4" x14ac:dyDescent="0.25">
      <c r="B8" s="85" t="s">
        <v>1021</v>
      </c>
      <c r="C8" s="87">
        <f>DatosMenores!C75</f>
        <v>0</v>
      </c>
    </row>
    <row r="9" spans="2:3" ht="26.4" x14ac:dyDescent="0.25">
      <c r="B9" s="85" t="s">
        <v>1362</v>
      </c>
      <c r="C9" s="87">
        <f>DatosMenores!C76</f>
        <v>0</v>
      </c>
    </row>
    <row r="10" spans="2:3" ht="26.4" x14ac:dyDescent="0.25">
      <c r="B10" s="85" t="s">
        <v>265</v>
      </c>
      <c r="C10" s="87">
        <f>DatosMenores!C78</f>
        <v>0</v>
      </c>
    </row>
    <row r="11" spans="2:3" x14ac:dyDescent="0.25">
      <c r="B11" s="85" t="s">
        <v>1363</v>
      </c>
      <c r="C11" s="87">
        <f>DatosMenores!C77</f>
        <v>0</v>
      </c>
    </row>
    <row r="12" spans="2:3" x14ac:dyDescent="0.25">
      <c r="B12" s="85" t="s">
        <v>1364</v>
      </c>
      <c r="C12" s="87">
        <f>DatosMenores!C79</f>
        <v>0</v>
      </c>
    </row>
    <row r="13" spans="2:3" ht="26.4" x14ac:dyDescent="0.25">
      <c r="B13" s="85" t="s">
        <v>1365</v>
      </c>
      <c r="C13" s="87">
        <f>DatosMenores!C72</f>
        <v>0</v>
      </c>
    </row>
    <row r="14" spans="2:3" ht="26.4" x14ac:dyDescent="0.25">
      <c r="B14" s="85" t="s">
        <v>1366</v>
      </c>
      <c r="C14" s="87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55BF-4D85-457D-8336-764FBE3A8FE5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1309</v>
      </c>
    </row>
    <row r="4" spans="2:13" ht="40.200000000000003" thickBot="1" x14ac:dyDescent="0.3">
      <c r="B4" s="53" t="s">
        <v>304</v>
      </c>
      <c r="C4" s="54" t="s">
        <v>1310</v>
      </c>
      <c r="D4" s="54" t="s">
        <v>1311</v>
      </c>
      <c r="E4" s="54" t="s">
        <v>1312</v>
      </c>
      <c r="F4" s="54" t="s">
        <v>1313</v>
      </c>
      <c r="G4" s="54" t="s">
        <v>1314</v>
      </c>
      <c r="H4" s="54" t="s">
        <v>1315</v>
      </c>
      <c r="I4" s="54" t="s">
        <v>1316</v>
      </c>
      <c r="J4" s="54" t="s">
        <v>1317</v>
      </c>
      <c r="K4" s="54" t="s">
        <v>315</v>
      </c>
      <c r="L4" s="54" t="s">
        <v>1318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1312</v>
      </c>
      <c r="F10" s="66" t="s">
        <v>1313</v>
      </c>
      <c r="G10" s="66" t="s">
        <v>1314</v>
      </c>
      <c r="H10" s="66" t="s">
        <v>1315</v>
      </c>
      <c r="I10" s="66" t="s">
        <v>1316</v>
      </c>
      <c r="J10" s="66" t="s">
        <v>1317</v>
      </c>
      <c r="K10" s="66" t="s">
        <v>1318</v>
      </c>
      <c r="L10" s="67" t="s">
        <v>317</v>
      </c>
      <c r="M10" s="68"/>
    </row>
    <row r="11" spans="2:13" ht="13.2" customHeight="1" x14ac:dyDescent="0.25">
      <c r="B11" s="215" t="s">
        <v>1320</v>
      </c>
      <c r="C11" s="215"/>
      <c r="D11" s="69">
        <f>DatosDelitos!C5+DatosDelitos!C13-DatosDelitos!C17</f>
        <v>2260</v>
      </c>
      <c r="E11" s="70">
        <f>DatosDelitos!H5+DatosDelitos!H13-DatosDelitos!H17</f>
        <v>83</v>
      </c>
      <c r="F11" s="70">
        <f>DatosDelitos!I5+DatosDelitos!I13-DatosDelitos!I17</f>
        <v>87</v>
      </c>
      <c r="G11" s="70">
        <f>DatosDelitos!J5+DatosDelitos!J13-DatosDelitos!J17</f>
        <v>1</v>
      </c>
      <c r="H11" s="71">
        <f>DatosDelitos!K5+DatosDelitos!K13-DatosDelitos!K17</f>
        <v>2</v>
      </c>
      <c r="I11" s="71">
        <f>DatosDelitos!L5+DatosDelitos!L13-DatosDelitos!L17</f>
        <v>1</v>
      </c>
      <c r="J11" s="71">
        <f>DatosDelitos!M5+DatosDelitos!M13-DatosDelitos!M17</f>
        <v>0</v>
      </c>
      <c r="K11" s="71">
        <f>DatosDelitos!O5+DatosDelitos!O13-DatosDelitos!O17</f>
        <v>2</v>
      </c>
      <c r="L11" s="72">
        <f>DatosDelitos!P5+DatosDelitos!P13-DatosDelitos!P17</f>
        <v>65</v>
      </c>
    </row>
    <row r="12" spans="2:13" ht="13.2" customHeight="1" x14ac:dyDescent="0.25">
      <c r="B12" s="216" t="s">
        <v>329</v>
      </c>
      <c r="C12" s="216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216" t="s">
        <v>347</v>
      </c>
      <c r="C13" s="216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216" t="s">
        <v>352</v>
      </c>
      <c r="C14" s="216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6" t="s">
        <v>1321</v>
      </c>
      <c r="C15" s="216"/>
      <c r="D15" s="73">
        <f>DatosDelitos!C17+DatosDelitos!C44</f>
        <v>491</v>
      </c>
      <c r="E15" s="74">
        <f>DatosDelitos!H17+DatosDelitos!H44</f>
        <v>95</v>
      </c>
      <c r="F15" s="74">
        <f>DatosDelitos!I16+DatosDelitos!I44</f>
        <v>22</v>
      </c>
      <c r="G15" s="74">
        <f>DatosDelitos!J17+DatosDelitos!J44</f>
        <v>0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1</v>
      </c>
      <c r="L15" s="75">
        <f>DatosDelitos!P17+DatosDelitos!P44</f>
        <v>43</v>
      </c>
    </row>
    <row r="16" spans="2:13" ht="13.2" customHeight="1" x14ac:dyDescent="0.25">
      <c r="B16" s="216" t="s">
        <v>1322</v>
      </c>
      <c r="C16" s="216"/>
      <c r="D16" s="73">
        <f>DatosDelitos!C30</f>
        <v>224</v>
      </c>
      <c r="E16" s="74">
        <f>DatosDelitos!H30</f>
        <v>21</v>
      </c>
      <c r="F16" s="74">
        <f>DatosDelitos!I30</f>
        <v>20</v>
      </c>
      <c r="G16" s="74">
        <f>DatosDelitos!J30</f>
        <v>0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0</v>
      </c>
      <c r="L16" s="75">
        <f>DatosDelitos!P30</f>
        <v>17</v>
      </c>
    </row>
    <row r="17" spans="2:12" ht="13.2" customHeight="1" x14ac:dyDescent="0.25">
      <c r="B17" s="217" t="s">
        <v>1323</v>
      </c>
      <c r="C17" s="217"/>
      <c r="D17" s="73">
        <f>DatosDelitos!C42-DatosDelitos!C44</f>
        <v>11</v>
      </c>
      <c r="E17" s="74">
        <f>DatosDelitos!H42-DatosDelitos!H44</f>
        <v>1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2" customHeight="1" x14ac:dyDescent="0.25">
      <c r="B18" s="216" t="s">
        <v>1324</v>
      </c>
      <c r="C18" s="216"/>
      <c r="D18" s="73">
        <f>DatosDelitos!C50</f>
        <v>66</v>
      </c>
      <c r="E18" s="74">
        <f>DatosDelitos!H50</f>
        <v>16</v>
      </c>
      <c r="F18" s="74">
        <f>DatosDelitos!I50</f>
        <v>9</v>
      </c>
      <c r="G18" s="74">
        <f>DatosDelitos!J50</f>
        <v>5</v>
      </c>
      <c r="H18" s="74">
        <f>DatosDelitos!K50</f>
        <v>6</v>
      </c>
      <c r="I18" s="74">
        <f>DatosDelitos!L50</f>
        <v>0</v>
      </c>
      <c r="J18" s="74">
        <f>DatosDelitos!M50</f>
        <v>0</v>
      </c>
      <c r="K18" s="74">
        <f>DatosDelitos!O50</f>
        <v>1</v>
      </c>
      <c r="L18" s="75">
        <f>DatosDelitos!P50</f>
        <v>7</v>
      </c>
    </row>
    <row r="19" spans="2:12" ht="13.2" customHeight="1" x14ac:dyDescent="0.25">
      <c r="B19" s="216" t="s">
        <v>1325</v>
      </c>
      <c r="C19" s="216"/>
      <c r="D19" s="73">
        <f>DatosDelitos!C72</f>
        <v>1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1</v>
      </c>
    </row>
    <row r="20" spans="2:12" ht="27" customHeight="1" x14ac:dyDescent="0.25">
      <c r="B20" s="216" t="s">
        <v>1326</v>
      </c>
      <c r="C20" s="216"/>
      <c r="D20" s="73">
        <f>DatosDelitos!C74</f>
        <v>16</v>
      </c>
      <c r="E20" s="74">
        <f>DatosDelitos!H74</f>
        <v>1</v>
      </c>
      <c r="F20" s="74">
        <f>DatosDelitos!I74</f>
        <v>0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0</v>
      </c>
    </row>
    <row r="21" spans="2:12" ht="13.2" customHeight="1" x14ac:dyDescent="0.25">
      <c r="B21" s="217" t="s">
        <v>1327</v>
      </c>
      <c r="C21" s="217"/>
      <c r="D21" s="73">
        <f>DatosDelitos!C82</f>
        <v>42</v>
      </c>
      <c r="E21" s="74">
        <f>DatosDelitos!H82</f>
        <v>3</v>
      </c>
      <c r="F21" s="74">
        <f>DatosDelitos!I82</f>
        <v>0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4</v>
      </c>
    </row>
    <row r="22" spans="2:12" ht="13.2" customHeight="1" x14ac:dyDescent="0.25">
      <c r="B22" s="216" t="s">
        <v>1328</v>
      </c>
      <c r="C22" s="216"/>
      <c r="D22" s="73">
        <f>DatosDelitos!C85</f>
        <v>99</v>
      </c>
      <c r="E22" s="74">
        <f>DatosDelitos!H85</f>
        <v>21</v>
      </c>
      <c r="F22" s="74">
        <f>DatosDelitos!I85</f>
        <v>8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18</v>
      </c>
    </row>
    <row r="23" spans="2:12" ht="13.2" customHeight="1" x14ac:dyDescent="0.25">
      <c r="B23" s="216" t="s">
        <v>975</v>
      </c>
      <c r="C23" s="216"/>
      <c r="D23" s="73">
        <f>DatosDelitos!C97</f>
        <v>985</v>
      </c>
      <c r="E23" s="74">
        <f>DatosDelitos!H97</f>
        <v>134</v>
      </c>
      <c r="F23" s="74">
        <f>DatosDelitos!I97</f>
        <v>85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3</v>
      </c>
      <c r="L23" s="75">
        <f>DatosDelitos!P97</f>
        <v>113</v>
      </c>
    </row>
    <row r="24" spans="2:12" ht="27" customHeight="1" x14ac:dyDescent="0.25">
      <c r="B24" s="216" t="s">
        <v>1329</v>
      </c>
      <c r="C24" s="216"/>
      <c r="D24" s="73">
        <f>DatosDelitos!C131</f>
        <v>0</v>
      </c>
      <c r="E24" s="74">
        <f>DatosDelitos!H131</f>
        <v>1</v>
      </c>
      <c r="F24" s="74">
        <f>DatosDelitos!I131</f>
        <v>0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216" t="s">
        <v>1330</v>
      </c>
      <c r="C25" s="216"/>
      <c r="D25" s="73">
        <f>DatosDelitos!C137</f>
        <v>166</v>
      </c>
      <c r="E25" s="74">
        <f>DatosDelitos!H137</f>
        <v>0</v>
      </c>
      <c r="F25" s="74">
        <f>DatosDelitos!I137</f>
        <v>6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3</v>
      </c>
    </row>
    <row r="26" spans="2:12" ht="13.2" customHeight="1" x14ac:dyDescent="0.25">
      <c r="B26" s="217" t="s">
        <v>1331</v>
      </c>
      <c r="C26" s="217"/>
      <c r="D26" s="73">
        <f>DatosDelitos!C144</f>
        <v>0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5">
      <c r="B27" s="216" t="s">
        <v>1332</v>
      </c>
      <c r="C27" s="216"/>
      <c r="D27" s="73">
        <f>DatosDelitos!C147</f>
        <v>27</v>
      </c>
      <c r="E27" s="74">
        <f>DatosDelitos!H147</f>
        <v>8</v>
      </c>
      <c r="F27" s="74">
        <f>DatosDelitos!I147</f>
        <v>7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10</v>
      </c>
    </row>
    <row r="28" spans="2:12" ht="13.2" customHeight="1" x14ac:dyDescent="0.25">
      <c r="B28" s="216" t="s">
        <v>1333</v>
      </c>
      <c r="C28" s="216"/>
      <c r="D28" s="73">
        <f>DatosDelitos!C156+SUM(DatosDelitos!C167:C172)</f>
        <v>34</v>
      </c>
      <c r="E28" s="74">
        <f>DatosDelitos!H156+SUM(DatosDelitos!H167:H172)</f>
        <v>3</v>
      </c>
      <c r="F28" s="74">
        <f>DatosDelitos!I156+SUM(DatosDelitos!I167:I172)</f>
        <v>0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1</v>
      </c>
    </row>
    <row r="29" spans="2:12" ht="13.2" customHeight="1" x14ac:dyDescent="0.25">
      <c r="B29" s="216" t="s">
        <v>1334</v>
      </c>
      <c r="C29" s="216"/>
      <c r="D29" s="73">
        <f>SUM(DatosDelitos!C173:C177)</f>
        <v>42</v>
      </c>
      <c r="E29" s="74">
        <f>SUM(DatosDelitos!H173:H177)</f>
        <v>31</v>
      </c>
      <c r="F29" s="74">
        <f>SUM(DatosDelitos!I173:I177)</f>
        <v>19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3</v>
      </c>
      <c r="L29" s="74">
        <f>SUM(DatosDelitos!P173:P177)</f>
        <v>14</v>
      </c>
    </row>
    <row r="30" spans="2:12" ht="13.2" customHeight="1" x14ac:dyDescent="0.25">
      <c r="B30" s="216" t="s">
        <v>1335</v>
      </c>
      <c r="C30" s="216"/>
      <c r="D30" s="73">
        <f>DatosDelitos!C178</f>
        <v>104</v>
      </c>
      <c r="E30" s="74">
        <f>DatosDelitos!H178</f>
        <v>30</v>
      </c>
      <c r="F30" s="74">
        <f>DatosDelitos!I178</f>
        <v>26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257</v>
      </c>
    </row>
    <row r="31" spans="2:12" ht="13.2" customHeight="1" x14ac:dyDescent="0.25">
      <c r="B31" s="216" t="s">
        <v>1336</v>
      </c>
      <c r="C31" s="216"/>
      <c r="D31" s="73">
        <f>DatosDelitos!C186</f>
        <v>59</v>
      </c>
      <c r="E31" s="74">
        <f>DatosDelitos!H186</f>
        <v>7</v>
      </c>
      <c r="F31" s="74">
        <f>DatosDelitos!I186</f>
        <v>1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12</v>
      </c>
    </row>
    <row r="32" spans="2:12" ht="13.2" customHeight="1" x14ac:dyDescent="0.25">
      <c r="B32" s="216" t="s">
        <v>1337</v>
      </c>
      <c r="C32" s="216"/>
      <c r="D32" s="73">
        <f>DatosDelitos!C201</f>
        <v>10</v>
      </c>
      <c r="E32" s="74">
        <f>DatosDelitos!H201</f>
        <v>1</v>
      </c>
      <c r="F32" s="74">
        <f>DatosDelitos!I201</f>
        <v>2</v>
      </c>
      <c r="G32" s="74">
        <f>DatosDelitos!J201</f>
        <v>0</v>
      </c>
      <c r="H32" s="74">
        <f>DatosDelitos!K201</f>
        <v>0</v>
      </c>
      <c r="I32" s="74">
        <f>DatosDelitos!L201</f>
        <v>1</v>
      </c>
      <c r="J32" s="74">
        <f>DatosDelitos!M201</f>
        <v>1</v>
      </c>
      <c r="K32" s="74">
        <f>DatosDelitos!O201</f>
        <v>0</v>
      </c>
      <c r="L32" s="74">
        <f>DatosDelitos!P201</f>
        <v>10</v>
      </c>
    </row>
    <row r="33" spans="2:13" ht="13.2" customHeight="1" x14ac:dyDescent="0.25">
      <c r="B33" s="216" t="s">
        <v>1338</v>
      </c>
      <c r="C33" s="216"/>
      <c r="D33" s="73">
        <f>DatosDelitos!C223</f>
        <v>160</v>
      </c>
      <c r="E33" s="74">
        <f>DatosDelitos!H223</f>
        <v>34</v>
      </c>
      <c r="F33" s="74">
        <f>DatosDelitos!I223</f>
        <v>31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0</v>
      </c>
      <c r="L33" s="74">
        <f>DatosDelitos!P223</f>
        <v>65</v>
      </c>
    </row>
    <row r="34" spans="2:13" ht="13.2" customHeight="1" x14ac:dyDescent="0.25">
      <c r="B34" s="216" t="s">
        <v>1339</v>
      </c>
      <c r="C34" s="216"/>
      <c r="D34" s="73">
        <f>DatosDelitos!C244</f>
        <v>1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216" t="s">
        <v>1340</v>
      </c>
      <c r="C35" s="216"/>
      <c r="D35" s="73">
        <f>DatosDelitos!C271</f>
        <v>30</v>
      </c>
      <c r="E35" s="74">
        <f>DatosDelitos!H271</f>
        <v>14</v>
      </c>
      <c r="F35" s="74">
        <f>DatosDelitos!I271</f>
        <v>15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27</v>
      </c>
    </row>
    <row r="36" spans="2:13" ht="38.25" customHeight="1" x14ac:dyDescent="0.25">
      <c r="B36" s="216" t="s">
        <v>1341</v>
      </c>
      <c r="C36" s="216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6" t="s">
        <v>1342</v>
      </c>
      <c r="C37" s="216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6" t="s">
        <v>1343</v>
      </c>
      <c r="C38" s="216"/>
      <c r="D38" s="73">
        <f>DatosDelitos!C312+DatosDelitos!C318+DatosDelitos!C320</f>
        <v>5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1</v>
      </c>
    </row>
    <row r="39" spans="2:13" ht="13.2" customHeight="1" x14ac:dyDescent="0.25">
      <c r="B39" s="216" t="s">
        <v>1344</v>
      </c>
      <c r="C39" s="216"/>
      <c r="D39" s="73">
        <f>DatosDelitos!C323</f>
        <v>1186</v>
      </c>
      <c r="E39" s="74">
        <f>DatosDelitos!H323</f>
        <v>21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13</v>
      </c>
    </row>
    <row r="40" spans="2:13" ht="13.2" customHeight="1" x14ac:dyDescent="0.25">
      <c r="B40" s="216" t="s">
        <v>1345</v>
      </c>
      <c r="C40" s="216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216" t="s">
        <v>952</v>
      </c>
      <c r="C41" s="216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6" t="s">
        <v>1346</v>
      </c>
      <c r="C42" s="216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9" t="s">
        <v>956</v>
      </c>
      <c r="C43" s="219"/>
      <c r="D43" s="76">
        <f>SUM(D11:D42)</f>
        <v>6019</v>
      </c>
      <c r="E43" s="76">
        <f t="shared" ref="E43:L43" si="0">SUM(E11:E42)</f>
        <v>525</v>
      </c>
      <c r="F43" s="76">
        <f t="shared" si="0"/>
        <v>338</v>
      </c>
      <c r="G43" s="76">
        <f t="shared" si="0"/>
        <v>6</v>
      </c>
      <c r="H43" s="76">
        <f t="shared" si="0"/>
        <v>8</v>
      </c>
      <c r="I43" s="76">
        <f t="shared" si="0"/>
        <v>2</v>
      </c>
      <c r="J43" s="76">
        <f t="shared" si="0"/>
        <v>1</v>
      </c>
      <c r="K43" s="76">
        <f t="shared" si="0"/>
        <v>10</v>
      </c>
      <c r="L43" s="76">
        <f t="shared" si="0"/>
        <v>681</v>
      </c>
    </row>
    <row r="46" spans="2:13" ht="15.6" x14ac:dyDescent="0.3">
      <c r="B46" s="77" t="s">
        <v>1347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1310</v>
      </c>
      <c r="E48" s="55" t="s">
        <v>1311</v>
      </c>
    </row>
    <row r="49" spans="2:5" ht="13.2" customHeight="1" x14ac:dyDescent="0.3">
      <c r="B49" s="218" t="s">
        <v>1348</v>
      </c>
      <c r="C49" s="218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218" t="s">
        <v>1349</v>
      </c>
      <c r="C50" s="218"/>
      <c r="D50" s="79">
        <f>DatosDelitos!F13-DatosDelitos!F17</f>
        <v>9</v>
      </c>
      <c r="E50" s="79">
        <f>DatosDelitos!G13-DatosDelitos!G17</f>
        <v>10</v>
      </c>
    </row>
    <row r="51" spans="2:5" ht="13.2" customHeight="1" x14ac:dyDescent="0.3">
      <c r="B51" s="218" t="s">
        <v>329</v>
      </c>
      <c r="C51" s="218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8" t="s">
        <v>347</v>
      </c>
      <c r="C52" s="218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8" t="s">
        <v>352</v>
      </c>
      <c r="C53" s="218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218" t="s">
        <v>1321</v>
      </c>
      <c r="C54" s="218"/>
      <c r="D54" s="79">
        <f>DatosDelitos!F17+DatosDelitos!F44</f>
        <v>25</v>
      </c>
      <c r="E54" s="79">
        <f>DatosDelitos!G17+DatosDelitos!G44</f>
        <v>5</v>
      </c>
    </row>
    <row r="55" spans="2:5" ht="13.2" customHeight="1" x14ac:dyDescent="0.3">
      <c r="B55" s="218" t="s">
        <v>1322</v>
      </c>
      <c r="C55" s="218"/>
      <c r="D55" s="79">
        <f>DatosDelitos!F30</f>
        <v>4</v>
      </c>
      <c r="E55" s="79">
        <f>DatosDelitos!G30</f>
        <v>4</v>
      </c>
    </row>
    <row r="56" spans="2:5" ht="13.2" customHeight="1" x14ac:dyDescent="0.3">
      <c r="B56" s="218" t="s">
        <v>1323</v>
      </c>
      <c r="C56" s="218"/>
      <c r="D56" s="79">
        <f>DatosDelitos!F42-DatosDelitos!F44</f>
        <v>0</v>
      </c>
      <c r="E56" s="79">
        <f>DatosDelitos!G42-DatosDelitos!G44</f>
        <v>0</v>
      </c>
    </row>
    <row r="57" spans="2:5" ht="13.2" customHeight="1" x14ac:dyDescent="0.3">
      <c r="B57" s="218" t="s">
        <v>1324</v>
      </c>
      <c r="C57" s="218"/>
      <c r="D57" s="79">
        <f>DatosDelitos!F50</f>
        <v>2</v>
      </c>
      <c r="E57" s="79">
        <f>DatosDelitos!G50</f>
        <v>0</v>
      </c>
    </row>
    <row r="58" spans="2:5" ht="13.2" customHeight="1" x14ac:dyDescent="0.3">
      <c r="B58" s="218" t="s">
        <v>1325</v>
      </c>
      <c r="C58" s="218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218" t="s">
        <v>1350</v>
      </c>
      <c r="C59" s="218"/>
      <c r="D59" s="79">
        <f>DatosDelitos!F74</f>
        <v>0</v>
      </c>
      <c r="E59" s="79">
        <f>DatosDelitos!G74</f>
        <v>0</v>
      </c>
    </row>
    <row r="60" spans="2:5" ht="13.2" customHeight="1" x14ac:dyDescent="0.3">
      <c r="B60" s="218" t="s">
        <v>1327</v>
      </c>
      <c r="C60" s="218"/>
      <c r="D60" s="79">
        <f>DatosDelitos!F82</f>
        <v>0</v>
      </c>
      <c r="E60" s="79">
        <f>DatosDelitos!G82</f>
        <v>0</v>
      </c>
    </row>
    <row r="61" spans="2:5" ht="13.2" customHeight="1" x14ac:dyDescent="0.3">
      <c r="B61" s="218" t="s">
        <v>1328</v>
      </c>
      <c r="C61" s="218"/>
      <c r="D61" s="79">
        <f>DatosDelitos!F85</f>
        <v>3</v>
      </c>
      <c r="E61" s="79">
        <f>DatosDelitos!G85</f>
        <v>0</v>
      </c>
    </row>
    <row r="62" spans="2:5" ht="13.2" customHeight="1" x14ac:dyDescent="0.3">
      <c r="B62" s="218" t="s">
        <v>975</v>
      </c>
      <c r="C62" s="218"/>
      <c r="D62" s="79">
        <f>DatosDelitos!F97</f>
        <v>23</v>
      </c>
      <c r="E62" s="79">
        <f>DatosDelitos!G97</f>
        <v>17</v>
      </c>
    </row>
    <row r="63" spans="2:5" ht="27" customHeight="1" x14ac:dyDescent="0.3">
      <c r="B63" s="218" t="s">
        <v>1351</v>
      </c>
      <c r="C63" s="218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8" t="s">
        <v>1330</v>
      </c>
      <c r="C64" s="218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8" t="s">
        <v>1331</v>
      </c>
      <c r="C65" s="218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8" t="s">
        <v>1332</v>
      </c>
      <c r="C66" s="218"/>
      <c r="D66" s="79">
        <f>DatosDelitos!F147</f>
        <v>2</v>
      </c>
      <c r="E66" s="79">
        <f>DatosDelitos!G147</f>
        <v>3</v>
      </c>
    </row>
    <row r="67" spans="2:5" ht="13.2" customHeight="1" x14ac:dyDescent="0.3">
      <c r="B67" s="218" t="s">
        <v>1333</v>
      </c>
      <c r="C67" s="218"/>
      <c r="D67" s="79">
        <f>DatosDelitos!F156+SUM(DatosDelitos!F167:G172)</f>
        <v>1</v>
      </c>
      <c r="E67" s="79">
        <f>DatosDelitos!G156+SUM(DatosDelitos!G167:H172)</f>
        <v>3</v>
      </c>
    </row>
    <row r="68" spans="2:5" ht="13.2" customHeight="1" x14ac:dyDescent="0.3">
      <c r="B68" s="218" t="s">
        <v>1334</v>
      </c>
      <c r="C68" s="218"/>
      <c r="D68" s="79">
        <f>SUM(DatosDelitos!F173:G177)</f>
        <v>1</v>
      </c>
      <c r="E68" s="79">
        <f>SUM(DatosDelitos!G173:H177)</f>
        <v>32</v>
      </c>
    </row>
    <row r="69" spans="2:5" ht="13.2" customHeight="1" x14ac:dyDescent="0.3">
      <c r="B69" s="218" t="s">
        <v>1335</v>
      </c>
      <c r="C69" s="218"/>
      <c r="D69" s="79">
        <f>DatosDelitos!F178</f>
        <v>259</v>
      </c>
      <c r="E69" s="79">
        <f>DatosDelitos!G178</f>
        <v>173</v>
      </c>
    </row>
    <row r="70" spans="2:5" ht="13.2" customHeight="1" x14ac:dyDescent="0.3">
      <c r="B70" s="218" t="s">
        <v>1336</v>
      </c>
      <c r="C70" s="218"/>
      <c r="D70" s="79">
        <f>DatosDelitos!F186</f>
        <v>2</v>
      </c>
      <c r="E70" s="79">
        <f>DatosDelitos!G186</f>
        <v>1</v>
      </c>
    </row>
    <row r="71" spans="2:5" ht="13.2" customHeight="1" x14ac:dyDescent="0.3">
      <c r="B71" s="218" t="s">
        <v>1337</v>
      </c>
      <c r="C71" s="218"/>
      <c r="D71" s="79">
        <f>DatosDelitos!F201</f>
        <v>0</v>
      </c>
      <c r="E71" s="79">
        <f>DatosDelitos!G201</f>
        <v>2</v>
      </c>
    </row>
    <row r="72" spans="2:5" ht="13.2" customHeight="1" x14ac:dyDescent="0.3">
      <c r="B72" s="218" t="s">
        <v>1338</v>
      </c>
      <c r="C72" s="218"/>
      <c r="D72" s="79">
        <f>DatosDelitos!F223</f>
        <v>61</v>
      </c>
      <c r="E72" s="79">
        <f>DatosDelitos!G223</f>
        <v>34</v>
      </c>
    </row>
    <row r="73" spans="2:5" ht="13.2" customHeight="1" x14ac:dyDescent="0.3">
      <c r="B73" s="218" t="s">
        <v>1339</v>
      </c>
      <c r="C73" s="218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218" t="s">
        <v>1340</v>
      </c>
      <c r="C74" s="218"/>
      <c r="D74" s="79">
        <f>DatosDelitos!F271</f>
        <v>11</v>
      </c>
      <c r="E74" s="79">
        <f>DatosDelitos!G271</f>
        <v>7</v>
      </c>
    </row>
    <row r="75" spans="2:5" ht="38.25" customHeight="1" x14ac:dyDescent="0.3">
      <c r="B75" s="218" t="s">
        <v>1341</v>
      </c>
      <c r="C75" s="218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8" t="s">
        <v>1342</v>
      </c>
      <c r="C76" s="218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8" t="s">
        <v>1343</v>
      </c>
      <c r="C77" s="218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218" t="s">
        <v>1344</v>
      </c>
      <c r="C78" s="218"/>
      <c r="D78" s="79">
        <f>DatosDelitos!F323</f>
        <v>9</v>
      </c>
      <c r="E78" s="79">
        <f>DatosDelitos!G323</f>
        <v>0</v>
      </c>
    </row>
    <row r="79" spans="2:5" ht="15" customHeight="1" x14ac:dyDescent="0.3">
      <c r="B79" s="220" t="s">
        <v>1345</v>
      </c>
      <c r="C79" s="220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20" t="s">
        <v>952</v>
      </c>
      <c r="C80" s="220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20" t="s">
        <v>1346</v>
      </c>
      <c r="C81" s="220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20" t="s">
        <v>1352</v>
      </c>
      <c r="C82" s="220"/>
      <c r="D82" s="79">
        <f>SUM(D49:D81)</f>
        <v>412</v>
      </c>
      <c r="E82" s="79">
        <f>SUM(E49:E81)</f>
        <v>291</v>
      </c>
    </row>
    <row r="84" spans="2:13" s="82" customFormat="1" ht="15.6" x14ac:dyDescent="0.3">
      <c r="B84" s="80" t="s">
        <v>1353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8" t="s">
        <v>1320</v>
      </c>
      <c r="C87" s="218"/>
      <c r="D87" s="79">
        <f>DatosDelitos!N5+DatosDelitos!N13-DatosDelitos!N17</f>
        <v>1</v>
      </c>
    </row>
    <row r="88" spans="2:13" ht="13.2" customHeight="1" x14ac:dyDescent="0.3">
      <c r="B88" s="218" t="s">
        <v>329</v>
      </c>
      <c r="C88" s="218"/>
      <c r="D88" s="79">
        <f>DatosDelitos!N10</f>
        <v>0</v>
      </c>
    </row>
    <row r="89" spans="2:13" ht="13.2" customHeight="1" x14ac:dyDescent="0.3">
      <c r="B89" s="218" t="s">
        <v>347</v>
      </c>
      <c r="C89" s="218"/>
      <c r="D89" s="79">
        <f>DatosDelitos!N20</f>
        <v>0</v>
      </c>
    </row>
    <row r="90" spans="2:13" ht="13.2" customHeight="1" x14ac:dyDescent="0.3">
      <c r="B90" s="218" t="s">
        <v>352</v>
      </c>
      <c r="C90" s="218"/>
      <c r="D90" s="79">
        <f>DatosDelitos!N23</f>
        <v>0</v>
      </c>
    </row>
    <row r="91" spans="2:13" ht="13.2" customHeight="1" x14ac:dyDescent="0.3">
      <c r="B91" s="218" t="s">
        <v>1354</v>
      </c>
      <c r="C91" s="218"/>
      <c r="D91" s="79">
        <f>SUM(DatosDelitos!N17,DatosDelitos!N44)</f>
        <v>1</v>
      </c>
    </row>
    <row r="92" spans="2:13" ht="13.2" customHeight="1" x14ac:dyDescent="0.3">
      <c r="B92" s="218" t="s">
        <v>1322</v>
      </c>
      <c r="C92" s="218"/>
      <c r="D92" s="79">
        <f>DatosDelitos!N30</f>
        <v>0</v>
      </c>
    </row>
    <row r="93" spans="2:13" ht="13.2" customHeight="1" x14ac:dyDescent="0.3">
      <c r="B93" s="218" t="s">
        <v>1323</v>
      </c>
      <c r="C93" s="218"/>
      <c r="D93" s="79">
        <f>DatosDelitos!N42-DatosDelitos!N44</f>
        <v>0</v>
      </c>
    </row>
    <row r="94" spans="2:13" ht="13.2" customHeight="1" x14ac:dyDescent="0.3">
      <c r="B94" s="218" t="s">
        <v>1324</v>
      </c>
      <c r="C94" s="218"/>
      <c r="D94" s="79">
        <f>DatosDelitos!N50</f>
        <v>2</v>
      </c>
    </row>
    <row r="95" spans="2:13" ht="13.2" customHeight="1" x14ac:dyDescent="0.3">
      <c r="B95" s="218" t="s">
        <v>1325</v>
      </c>
      <c r="C95" s="218"/>
      <c r="D95" s="79">
        <f>DatosDelitos!N72</f>
        <v>0</v>
      </c>
    </row>
    <row r="96" spans="2:13" ht="27" customHeight="1" x14ac:dyDescent="0.3">
      <c r="B96" s="218" t="s">
        <v>1350</v>
      </c>
      <c r="C96" s="218"/>
      <c r="D96" s="79">
        <f>DatosDelitos!N74</f>
        <v>0</v>
      </c>
    </row>
    <row r="97" spans="2:4" ht="13.2" customHeight="1" x14ac:dyDescent="0.3">
      <c r="B97" s="218" t="s">
        <v>1327</v>
      </c>
      <c r="C97" s="218"/>
      <c r="D97" s="79">
        <f>DatosDelitos!N82</f>
        <v>0</v>
      </c>
    </row>
    <row r="98" spans="2:4" ht="13.2" customHeight="1" x14ac:dyDescent="0.3">
      <c r="B98" s="218" t="s">
        <v>1328</v>
      </c>
      <c r="C98" s="218"/>
      <c r="D98" s="79">
        <f>DatosDelitos!N85</f>
        <v>3</v>
      </c>
    </row>
    <row r="99" spans="2:4" ht="13.2" customHeight="1" x14ac:dyDescent="0.3">
      <c r="B99" s="218" t="s">
        <v>975</v>
      </c>
      <c r="C99" s="218"/>
      <c r="D99" s="79">
        <f>DatosDelitos!N97</f>
        <v>0</v>
      </c>
    </row>
    <row r="100" spans="2:4" ht="27" customHeight="1" x14ac:dyDescent="0.3">
      <c r="B100" s="218" t="s">
        <v>1351</v>
      </c>
      <c r="C100" s="218"/>
      <c r="D100" s="79">
        <f>DatosDelitos!N131</f>
        <v>0</v>
      </c>
    </row>
    <row r="101" spans="2:4" ht="13.2" customHeight="1" x14ac:dyDescent="0.3">
      <c r="B101" s="218" t="s">
        <v>1330</v>
      </c>
      <c r="C101" s="218"/>
      <c r="D101" s="79">
        <f>DatosDelitos!N137</f>
        <v>2</v>
      </c>
    </row>
    <row r="102" spans="2:4" ht="13.2" customHeight="1" x14ac:dyDescent="0.3">
      <c r="B102" s="218" t="s">
        <v>1331</v>
      </c>
      <c r="C102" s="218"/>
      <c r="D102" s="79">
        <f>DatosDelitos!N144</f>
        <v>1</v>
      </c>
    </row>
    <row r="103" spans="2:4" ht="13.2" customHeight="1" x14ac:dyDescent="0.3">
      <c r="B103" s="218" t="s">
        <v>1355</v>
      </c>
      <c r="C103" s="218"/>
      <c r="D103" s="79">
        <f>DatosDelitos!N148</f>
        <v>2</v>
      </c>
    </row>
    <row r="104" spans="2:4" ht="13.2" customHeight="1" x14ac:dyDescent="0.3">
      <c r="B104" s="218" t="s">
        <v>1186</v>
      </c>
      <c r="C104" s="218"/>
      <c r="D104" s="79">
        <f>SUM(DatosDelitos!N149,DatosDelitos!N150)</f>
        <v>4</v>
      </c>
    </row>
    <row r="105" spans="2:4" ht="13.2" customHeight="1" x14ac:dyDescent="0.3">
      <c r="B105" s="218" t="s">
        <v>1184</v>
      </c>
      <c r="C105" s="218"/>
      <c r="D105" s="79">
        <f>SUM(DatosDelitos!N151:N155)</f>
        <v>9</v>
      </c>
    </row>
    <row r="106" spans="2:4" ht="13.2" customHeight="1" x14ac:dyDescent="0.3">
      <c r="B106" s="218" t="s">
        <v>1333</v>
      </c>
      <c r="C106" s="218"/>
      <c r="D106" s="79">
        <f>SUM(SUM(DatosDelitos!N157:N160),SUM(DatosDelitos!N167:N172))</f>
        <v>0</v>
      </c>
    </row>
    <row r="107" spans="2:4" ht="13.2" customHeight="1" x14ac:dyDescent="0.3">
      <c r="B107" s="218" t="s">
        <v>1356</v>
      </c>
      <c r="C107" s="218"/>
      <c r="D107" s="79">
        <f>SUM(DatosDelitos!N161:N165)</f>
        <v>0</v>
      </c>
    </row>
    <row r="108" spans="2:4" ht="13.2" customHeight="1" x14ac:dyDescent="0.3">
      <c r="B108" s="218" t="s">
        <v>1334</v>
      </c>
      <c r="C108" s="218"/>
      <c r="D108" s="79">
        <f>SUM(DatosDelitos!N173:N177)</f>
        <v>0</v>
      </c>
    </row>
    <row r="109" spans="2:4" ht="13.2" customHeight="1" x14ac:dyDescent="0.3">
      <c r="B109" s="218" t="s">
        <v>1335</v>
      </c>
      <c r="C109" s="218"/>
      <c r="D109" s="79">
        <f>DatosDelitos!N178</f>
        <v>0</v>
      </c>
    </row>
    <row r="110" spans="2:4" ht="13.2" customHeight="1" x14ac:dyDescent="0.3">
      <c r="B110" s="218" t="s">
        <v>1336</v>
      </c>
      <c r="C110" s="218"/>
      <c r="D110" s="79">
        <f>DatosDelitos!N186</f>
        <v>1</v>
      </c>
    </row>
    <row r="111" spans="2:4" ht="13.2" customHeight="1" x14ac:dyDescent="0.3">
      <c r="B111" s="218" t="s">
        <v>1337</v>
      </c>
      <c r="C111" s="218"/>
      <c r="D111" s="79">
        <f>DatosDelitos!N201</f>
        <v>5</v>
      </c>
    </row>
    <row r="112" spans="2:4" ht="13.2" customHeight="1" x14ac:dyDescent="0.3">
      <c r="B112" s="218" t="s">
        <v>1338</v>
      </c>
      <c r="C112" s="218"/>
      <c r="D112" s="79">
        <f>DatosDelitos!N223</f>
        <v>0</v>
      </c>
    </row>
    <row r="113" spans="2:4" ht="13.2" customHeight="1" x14ac:dyDescent="0.3">
      <c r="B113" s="218" t="s">
        <v>1339</v>
      </c>
      <c r="C113" s="218"/>
      <c r="D113" s="79">
        <f>DatosDelitos!N244</f>
        <v>1</v>
      </c>
    </row>
    <row r="114" spans="2:4" ht="13.2" customHeight="1" x14ac:dyDescent="0.3">
      <c r="B114" s="218" t="s">
        <v>1340</v>
      </c>
      <c r="C114" s="218"/>
      <c r="D114" s="79">
        <f>DatosDelitos!N271</f>
        <v>0</v>
      </c>
    </row>
    <row r="115" spans="2:4" ht="38.25" customHeight="1" x14ac:dyDescent="0.3">
      <c r="B115" s="218" t="s">
        <v>1341</v>
      </c>
      <c r="C115" s="218"/>
      <c r="D115" s="79">
        <f>DatosDelitos!N301</f>
        <v>0</v>
      </c>
    </row>
    <row r="116" spans="2:4" ht="13.2" customHeight="1" x14ac:dyDescent="0.3">
      <c r="B116" s="218" t="s">
        <v>1342</v>
      </c>
      <c r="C116" s="218"/>
      <c r="D116" s="79">
        <f>DatosDelitos!N305</f>
        <v>0</v>
      </c>
    </row>
    <row r="117" spans="2:4" ht="13.2" customHeight="1" x14ac:dyDescent="0.3">
      <c r="B117" s="218" t="s">
        <v>1343</v>
      </c>
      <c r="C117" s="218"/>
      <c r="D117" s="79">
        <f>DatosDelitos!N312+DatosDelitos!N320</f>
        <v>0</v>
      </c>
    </row>
    <row r="118" spans="2:4" ht="13.2" customHeight="1" x14ac:dyDescent="0.3">
      <c r="B118" s="218" t="s">
        <v>918</v>
      </c>
      <c r="C118" s="218"/>
      <c r="D118" s="79">
        <f>DatosDelitos!N318</f>
        <v>0</v>
      </c>
    </row>
    <row r="119" spans="2:4" ht="13.95" customHeight="1" x14ac:dyDescent="0.3">
      <c r="B119" s="218" t="s">
        <v>1344</v>
      </c>
      <c r="C119" s="218"/>
      <c r="D119" s="79">
        <f>DatosDelitos!N323</f>
        <v>7</v>
      </c>
    </row>
    <row r="120" spans="2:4" ht="12.75" customHeight="1" x14ac:dyDescent="0.3">
      <c r="B120" s="220" t="s">
        <v>1345</v>
      </c>
      <c r="C120" s="220"/>
      <c r="D120" s="79">
        <f>DatosDelitos!N325</f>
        <v>0</v>
      </c>
    </row>
    <row r="121" spans="2:4" ht="15" customHeight="1" x14ac:dyDescent="0.3">
      <c r="B121" s="220" t="s">
        <v>952</v>
      </c>
      <c r="C121" s="220"/>
      <c r="D121" s="79">
        <f>DatosDelitos!N337</f>
        <v>0</v>
      </c>
    </row>
    <row r="122" spans="2:4" ht="15" customHeight="1" x14ac:dyDescent="0.3">
      <c r="B122" s="220" t="s">
        <v>1346</v>
      </c>
      <c r="C122" s="220"/>
      <c r="D122" s="79">
        <f>DatosDelitos!N339</f>
        <v>0</v>
      </c>
    </row>
    <row r="123" spans="2:4" ht="15" customHeight="1" x14ac:dyDescent="0.3">
      <c r="B123" s="218" t="s">
        <v>1352</v>
      </c>
      <c r="C123" s="218"/>
      <c r="D123" s="79">
        <f>SUM(D87:D122)</f>
        <v>39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2024-05-14T07:37:03Z</dcterms:created>
  <dcterms:modified xsi:type="dcterms:W3CDTF">2024-06-03T09:07:44Z</dcterms:modified>
</cp:coreProperties>
</file>