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9.xml" ContentType="application/vnd.openxmlformats-officedocument.drawing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2.xml" ContentType="application/vnd.openxmlformats-officedocument.drawing+xml"/>
  <Override PartName="/xl/charts/chart46.xml" ContentType="application/vnd.openxmlformats-officedocument.drawingml.chart+xml"/>
  <Override PartName="/xl/drawings/drawing23.xml" ContentType="application/vnd.openxmlformats-officedocument.drawingml.chartshapes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57" documentId="13_ncr:1_{43F01D2C-E33D-48F6-B8F3-C81B4F57D884}" xr6:coauthVersionLast="47" xr6:coauthVersionMax="47" xr10:uidLastSave="{D327B88D-7BF4-46D1-8B51-EF16EE064AD1}"/>
  <workbookProtection workbookAlgorithmName="SHA-512" workbookHashValue="50T7a8gMtIUSfexNata5Y98c6+mLsk0DjUaw0eAOKanj6jrZscIUzkf4MyoFEEM9uVlimM1/RmuiVf9F+MgVHQ==" workbookSaltValue="qTaDjvBEIqV+cafEhozlMw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2" r:id="rId15"/>
    <sheet name="InformeDelitos" sheetId="23" r:id="rId16"/>
    <sheet name="InformeDatosMenores" sheetId="24" r:id="rId17"/>
    <sheet name="InformeViolenciaDoméstica" sheetId="25" r:id="rId18"/>
    <sheet name="InformeViolenciaGénero" sheetId="26" r:id="rId19"/>
    <sheet name="InformeSinLaboral" sheetId="27" r:id="rId20"/>
    <sheet name="InformeSeguridadVial" sheetId="28" r:id="rId21"/>
    <sheet name="InformeMedioAmbiente" sheetId="29" r:id="rId22"/>
    <sheet name="Aux" sheetId="21" state="hidden" r:id="rId23"/>
    <sheet name="TablasVGeneroAux" sheetId="20" state="hidden" r:id="rId24"/>
    <sheet name="TablasVDomesticaAux" sheetId="19" state="hidden" r:id="rId25"/>
    <sheet name="TablasMenoresAux" sheetId="18" state="hidden" r:id="rId26"/>
    <sheet name="TablasDelitosAux" sheetId="17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9" l="1"/>
  <c r="Y6" i="29"/>
  <c r="X6" i="29"/>
  <c r="W6" i="29"/>
  <c r="V6" i="29"/>
  <c r="U6" i="29"/>
  <c r="R6" i="29"/>
  <c r="Q6" i="29"/>
  <c r="P6" i="29"/>
  <c r="O6" i="29"/>
  <c r="N6" i="29"/>
  <c r="M6" i="29"/>
  <c r="D11" i="26"/>
  <c r="D10" i="26"/>
  <c r="D9" i="26"/>
  <c r="D8" i="26"/>
  <c r="D7" i="26"/>
  <c r="D6" i="26"/>
  <c r="G5" i="26"/>
  <c r="D5" i="26"/>
  <c r="G4" i="26"/>
  <c r="D4" i="26"/>
  <c r="D9" i="25"/>
  <c r="D8" i="25"/>
  <c r="D7" i="25"/>
  <c r="D6" i="25"/>
  <c r="G5" i="25"/>
  <c r="D5" i="25"/>
  <c r="G4" i="25"/>
  <c r="D4" i="25"/>
  <c r="AX17" i="24"/>
  <c r="AX16" i="24"/>
  <c r="AX15" i="24"/>
  <c r="AX14" i="24"/>
  <c r="AX13" i="24"/>
  <c r="AX12" i="24"/>
  <c r="AX11" i="24"/>
  <c r="AT11" i="24"/>
  <c r="AS11" i="24"/>
  <c r="AR11" i="24"/>
  <c r="AQ11" i="24"/>
  <c r="AP11" i="24"/>
  <c r="AL11" i="24"/>
  <c r="AK11" i="24"/>
  <c r="AJ11" i="24"/>
  <c r="AI11" i="24"/>
  <c r="AH11" i="24"/>
  <c r="AG11" i="24"/>
  <c r="AF11" i="24"/>
  <c r="AE11" i="24"/>
  <c r="AX10" i="24"/>
  <c r="H10" i="24"/>
  <c r="G10" i="24"/>
  <c r="F10" i="24"/>
  <c r="E10" i="24"/>
  <c r="D10" i="24"/>
  <c r="AX9" i="24"/>
  <c r="AX8" i="24"/>
  <c r="AU8" i="24"/>
  <c r="AT8" i="24"/>
  <c r="AS8" i="24"/>
  <c r="AR8" i="24"/>
  <c r="AQ8" i="24"/>
  <c r="AP8" i="24"/>
  <c r="AM8" i="24"/>
  <c r="AL8" i="24"/>
  <c r="AK8" i="24"/>
  <c r="AJ8" i="24"/>
  <c r="AI8" i="24"/>
  <c r="AH8" i="24"/>
  <c r="AG8" i="24"/>
  <c r="AF8" i="24"/>
  <c r="AE8" i="24"/>
  <c r="AA8" i="24"/>
  <c r="Z8" i="24"/>
  <c r="Y8" i="24"/>
  <c r="X8" i="24"/>
  <c r="W8" i="24"/>
  <c r="V8" i="24"/>
  <c r="U8" i="24"/>
  <c r="T8" i="24"/>
  <c r="S8" i="24"/>
  <c r="P8" i="24"/>
  <c r="O8" i="24"/>
  <c r="N8" i="24"/>
  <c r="M8" i="24"/>
  <c r="L8" i="24"/>
  <c r="H8" i="24"/>
  <c r="G8" i="24"/>
  <c r="F8" i="24"/>
  <c r="E8" i="24"/>
  <c r="D8" i="24"/>
  <c r="AX7" i="24"/>
  <c r="BM66" i="22"/>
  <c r="BL66" i="22"/>
  <c r="BK66" i="22"/>
  <c r="BL53" i="22"/>
  <c r="BK53" i="22"/>
  <c r="CN7" i="22"/>
  <c r="CM7" i="22"/>
  <c r="CG7" i="22"/>
  <c r="CF7" i="22"/>
  <c r="CA7" i="22"/>
  <c r="BZ7" i="22"/>
  <c r="BY7" i="22"/>
  <c r="BU7" i="22"/>
  <c r="BT7" i="22"/>
  <c r="BS7" i="22"/>
  <c r="BR7" i="22"/>
  <c r="BQ7" i="22"/>
  <c r="BP7" i="22"/>
  <c r="BO7" i="22"/>
  <c r="BN7" i="22"/>
  <c r="BM7" i="22"/>
  <c r="BL7" i="22"/>
  <c r="BK7" i="22"/>
  <c r="BG7" i="22"/>
  <c r="BF7" i="22"/>
  <c r="BE7" i="22"/>
  <c r="BA7" i="22"/>
  <c r="AZ7" i="22"/>
  <c r="AY7" i="22"/>
  <c r="AX7" i="22"/>
  <c r="AW7" i="22"/>
  <c r="AV7" i="22"/>
  <c r="AR7" i="22"/>
  <c r="AQ7" i="22"/>
  <c r="AP7" i="22"/>
  <c r="AK7" i="22"/>
  <c r="AJ7" i="22"/>
  <c r="AI7" i="22"/>
  <c r="AH7" i="22"/>
  <c r="AC7" i="22"/>
  <c r="AB7" i="22"/>
  <c r="AA7" i="22"/>
  <c r="Z7" i="22"/>
  <c r="U7" i="22"/>
  <c r="T7" i="22"/>
  <c r="S7" i="22"/>
  <c r="R7" i="22"/>
  <c r="Q7" i="22"/>
  <c r="M7" i="22"/>
  <c r="L7" i="22"/>
  <c r="K7" i="22"/>
  <c r="J7" i="22"/>
  <c r="I7" i="22"/>
  <c r="E7" i="22"/>
  <c r="D7" i="22"/>
  <c r="C7" i="22"/>
  <c r="V7" i="22"/>
  <c r="N7" i="22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4" i="18"/>
  <c r="C13" i="18"/>
  <c r="C12" i="18"/>
  <c r="C11" i="18"/>
  <c r="C10" i="18"/>
  <c r="C9" i="18"/>
  <c r="C8" i="18"/>
  <c r="C7" i="18"/>
  <c r="C6" i="18"/>
  <c r="C5" i="18"/>
  <c r="C4" i="18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E81" i="17"/>
  <c r="D81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2" i="17"/>
  <c r="D72" i="17"/>
  <c r="E71" i="17"/>
  <c r="D71" i="17"/>
  <c r="E70" i="17"/>
  <c r="D70" i="17"/>
  <c r="E69" i="17"/>
  <c r="D69" i="17"/>
  <c r="E68" i="17"/>
  <c r="D68" i="17"/>
  <c r="E67" i="17"/>
  <c r="D67" i="17"/>
  <c r="E66" i="17"/>
  <c r="D66" i="17"/>
  <c r="E65" i="17"/>
  <c r="D65" i="17"/>
  <c r="E64" i="17"/>
  <c r="D64" i="17"/>
  <c r="E63" i="17"/>
  <c r="D63" i="17"/>
  <c r="E62" i="17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L42" i="17"/>
  <c r="K42" i="17"/>
  <c r="J42" i="17"/>
  <c r="I42" i="17"/>
  <c r="H42" i="17"/>
  <c r="G42" i="17"/>
  <c r="F42" i="17"/>
  <c r="E42" i="17"/>
  <c r="D42" i="17"/>
  <c r="L41" i="17"/>
  <c r="K41" i="17"/>
  <c r="J41" i="17"/>
  <c r="I41" i="17"/>
  <c r="H41" i="17"/>
  <c r="G41" i="17"/>
  <c r="F41" i="17"/>
  <c r="E41" i="17"/>
  <c r="D41" i="17"/>
  <c r="L40" i="17"/>
  <c r="K40" i="17"/>
  <c r="J40" i="17"/>
  <c r="I40" i="17"/>
  <c r="H40" i="17"/>
  <c r="G40" i="17"/>
  <c r="F40" i="17"/>
  <c r="E40" i="17"/>
  <c r="D40" i="17"/>
  <c r="L39" i="17"/>
  <c r="K39" i="17"/>
  <c r="J39" i="17"/>
  <c r="I39" i="17"/>
  <c r="H39" i="17"/>
  <c r="G39" i="17"/>
  <c r="F39" i="17"/>
  <c r="E39" i="17"/>
  <c r="D39" i="17"/>
  <c r="L38" i="17"/>
  <c r="K38" i="17"/>
  <c r="J38" i="17"/>
  <c r="I38" i="17"/>
  <c r="H38" i="17"/>
  <c r="G38" i="17"/>
  <c r="F38" i="17"/>
  <c r="E38" i="17"/>
  <c r="D38" i="17"/>
  <c r="L37" i="17"/>
  <c r="K37" i="17"/>
  <c r="J37" i="17"/>
  <c r="I37" i="17"/>
  <c r="H37" i="17"/>
  <c r="G37" i="17"/>
  <c r="F37" i="17"/>
  <c r="E37" i="17"/>
  <c r="D37" i="17"/>
  <c r="L36" i="17"/>
  <c r="K36" i="17"/>
  <c r="J36" i="17"/>
  <c r="I36" i="17"/>
  <c r="H36" i="17"/>
  <c r="G36" i="17"/>
  <c r="F36" i="17"/>
  <c r="E36" i="17"/>
  <c r="D36" i="17"/>
  <c r="L35" i="17"/>
  <c r="K35" i="17"/>
  <c r="J35" i="17"/>
  <c r="I35" i="17"/>
  <c r="H35" i="17"/>
  <c r="G35" i="17"/>
  <c r="F35" i="17"/>
  <c r="E35" i="17"/>
  <c r="D35" i="17"/>
  <c r="L34" i="17"/>
  <c r="K34" i="17"/>
  <c r="J34" i="17"/>
  <c r="I34" i="17"/>
  <c r="H34" i="17"/>
  <c r="G34" i="17"/>
  <c r="F34" i="17"/>
  <c r="E34" i="17"/>
  <c r="D34" i="17"/>
  <c r="L33" i="17"/>
  <c r="K33" i="17"/>
  <c r="J33" i="17"/>
  <c r="I33" i="17"/>
  <c r="H33" i="17"/>
  <c r="G33" i="17"/>
  <c r="F33" i="17"/>
  <c r="E33" i="17"/>
  <c r="D33" i="17"/>
  <c r="L32" i="17"/>
  <c r="K32" i="17"/>
  <c r="J32" i="17"/>
  <c r="I32" i="17"/>
  <c r="H32" i="17"/>
  <c r="G32" i="17"/>
  <c r="F32" i="17"/>
  <c r="E32" i="17"/>
  <c r="D32" i="17"/>
  <c r="L31" i="17"/>
  <c r="K31" i="17"/>
  <c r="J31" i="17"/>
  <c r="I31" i="17"/>
  <c r="H31" i="17"/>
  <c r="G31" i="17"/>
  <c r="F31" i="17"/>
  <c r="E31" i="17"/>
  <c r="D31" i="17"/>
  <c r="L30" i="17"/>
  <c r="K30" i="17"/>
  <c r="J30" i="17"/>
  <c r="I30" i="17"/>
  <c r="H30" i="17"/>
  <c r="G30" i="17"/>
  <c r="F30" i="17"/>
  <c r="E30" i="17"/>
  <c r="D30" i="17"/>
  <c r="L29" i="17"/>
  <c r="K29" i="17"/>
  <c r="J29" i="17"/>
  <c r="I29" i="17"/>
  <c r="H29" i="17"/>
  <c r="G29" i="17"/>
  <c r="F29" i="17"/>
  <c r="E29" i="17"/>
  <c r="D29" i="17"/>
  <c r="L28" i="17"/>
  <c r="K28" i="17"/>
  <c r="J28" i="17"/>
  <c r="I28" i="17"/>
  <c r="H28" i="17"/>
  <c r="G28" i="17"/>
  <c r="F28" i="17"/>
  <c r="E28" i="17"/>
  <c r="D28" i="17"/>
  <c r="L27" i="17"/>
  <c r="K27" i="17"/>
  <c r="J27" i="17"/>
  <c r="I27" i="17"/>
  <c r="H27" i="17"/>
  <c r="G27" i="17"/>
  <c r="F27" i="17"/>
  <c r="E27" i="17"/>
  <c r="D27" i="17"/>
  <c r="L26" i="17"/>
  <c r="K26" i="17"/>
  <c r="J26" i="17"/>
  <c r="I26" i="17"/>
  <c r="H26" i="17"/>
  <c r="G26" i="17"/>
  <c r="F26" i="17"/>
  <c r="E26" i="17"/>
  <c r="D26" i="17"/>
  <c r="L25" i="17"/>
  <c r="K25" i="17"/>
  <c r="J25" i="17"/>
  <c r="I25" i="17"/>
  <c r="H25" i="17"/>
  <c r="G25" i="17"/>
  <c r="F25" i="17"/>
  <c r="E25" i="17"/>
  <c r="D25" i="17"/>
  <c r="L24" i="17"/>
  <c r="K24" i="17"/>
  <c r="J24" i="17"/>
  <c r="I24" i="17"/>
  <c r="H24" i="17"/>
  <c r="G24" i="17"/>
  <c r="F24" i="17"/>
  <c r="E24" i="17"/>
  <c r="D24" i="17"/>
  <c r="L23" i="17"/>
  <c r="K23" i="17"/>
  <c r="J23" i="17"/>
  <c r="I23" i="17"/>
  <c r="H23" i="17"/>
  <c r="G23" i="17"/>
  <c r="F23" i="17"/>
  <c r="E23" i="17"/>
  <c r="D23" i="17"/>
  <c r="L22" i="17"/>
  <c r="K22" i="17"/>
  <c r="J22" i="17"/>
  <c r="I22" i="17"/>
  <c r="H22" i="17"/>
  <c r="G22" i="17"/>
  <c r="F22" i="17"/>
  <c r="E22" i="17"/>
  <c r="D22" i="17"/>
  <c r="L21" i="17"/>
  <c r="K21" i="17"/>
  <c r="J21" i="17"/>
  <c r="I21" i="17"/>
  <c r="H21" i="17"/>
  <c r="G21" i="17"/>
  <c r="F21" i="17"/>
  <c r="E21" i="17"/>
  <c r="D21" i="17"/>
  <c r="L20" i="17"/>
  <c r="K20" i="17"/>
  <c r="J20" i="17"/>
  <c r="I20" i="17"/>
  <c r="H20" i="17"/>
  <c r="G20" i="17"/>
  <c r="F20" i="17"/>
  <c r="E20" i="17"/>
  <c r="D20" i="17"/>
  <c r="L19" i="17"/>
  <c r="K19" i="17"/>
  <c r="J19" i="17"/>
  <c r="I19" i="17"/>
  <c r="H19" i="17"/>
  <c r="G19" i="17"/>
  <c r="F19" i="17"/>
  <c r="E19" i="17"/>
  <c r="D19" i="17"/>
  <c r="L18" i="17"/>
  <c r="K18" i="17"/>
  <c r="J18" i="17"/>
  <c r="I18" i="17"/>
  <c r="H18" i="17"/>
  <c r="G18" i="17"/>
  <c r="F18" i="17"/>
  <c r="E18" i="17"/>
  <c r="D18" i="17"/>
  <c r="L17" i="17"/>
  <c r="K17" i="17"/>
  <c r="J17" i="17"/>
  <c r="I17" i="17"/>
  <c r="H17" i="17"/>
  <c r="G17" i="17"/>
  <c r="F17" i="17"/>
  <c r="E17" i="17"/>
  <c r="D17" i="17"/>
  <c r="L16" i="17"/>
  <c r="K16" i="17"/>
  <c r="J16" i="17"/>
  <c r="I16" i="17"/>
  <c r="H16" i="17"/>
  <c r="G16" i="17"/>
  <c r="F16" i="17"/>
  <c r="E16" i="17"/>
  <c r="D16" i="17"/>
  <c r="L15" i="17"/>
  <c r="K15" i="17"/>
  <c r="J15" i="17"/>
  <c r="I15" i="17"/>
  <c r="H15" i="17"/>
  <c r="G15" i="17"/>
  <c r="F15" i="17"/>
  <c r="E15" i="17"/>
  <c r="D15" i="17"/>
  <c r="L14" i="17"/>
  <c r="K14" i="17"/>
  <c r="J14" i="17"/>
  <c r="I14" i="17"/>
  <c r="H14" i="17"/>
  <c r="G14" i="17"/>
  <c r="F14" i="17"/>
  <c r="E14" i="17"/>
  <c r="D14" i="17"/>
  <c r="L13" i="17"/>
  <c r="K13" i="17"/>
  <c r="J13" i="17"/>
  <c r="I13" i="17"/>
  <c r="H13" i="17"/>
  <c r="G13" i="17"/>
  <c r="F13" i="17"/>
  <c r="E13" i="17"/>
  <c r="D13" i="17"/>
  <c r="L12" i="17"/>
  <c r="K12" i="17"/>
  <c r="J12" i="17"/>
  <c r="I12" i="17"/>
  <c r="H12" i="17"/>
  <c r="G12" i="17"/>
  <c r="F12" i="17"/>
  <c r="E12" i="17"/>
  <c r="D12" i="17"/>
  <c r="L11" i="17"/>
  <c r="K11" i="17"/>
  <c r="J11" i="17"/>
  <c r="I11" i="17"/>
  <c r="H11" i="17"/>
  <c r="G11" i="17"/>
  <c r="F11" i="17"/>
  <c r="E11" i="17"/>
  <c r="D11" i="17"/>
  <c r="E82" i="17"/>
  <c r="D82" i="17"/>
  <c r="L43" i="17"/>
  <c r="K43" i="17"/>
  <c r="J43" i="17"/>
  <c r="I43" i="17"/>
  <c r="H43" i="17"/>
  <c r="G43" i="17"/>
  <c r="F43" i="17"/>
  <c r="E43" i="17"/>
  <c r="D43" i="17"/>
  <c r="D123" i="1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55DFF446-80FC-423A-A5F2-D37F5E81EE6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7E0F5A6-0C15-46F6-8210-65762FAC61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1A4A221-7093-4E52-9724-49E7909D0B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F04E99D-B8D8-4ABE-AFC3-E5D808CEF0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C1A6F47-CDE5-42B9-9952-4A7505A721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ACE6107-4234-47B3-9FA9-76F33D9198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BECE4F7-6529-43D4-A629-FB2DB55FE5A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9C3D16CE-0025-4348-A254-012E2995EF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CE120C44-F745-4074-B265-B09E60096C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31C59EC-436C-4BA8-A8EF-2F300622365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50C2F4E5-9F83-4866-B468-432EAD97734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461A9C6-C1EA-4FC6-B6AA-636CC7930A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CADC605-CB40-4FDB-B12F-6A34632A4C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38429FD-77AF-4891-9541-2DB29B4728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936FBD2-68B4-4ADD-BD07-8282CE15FB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F705659-9B81-4DDF-A585-B073E4D5B2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0D8974B-3720-4BE5-A158-8FDC9D2B4C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2D14820-872A-46A1-8473-E2D74AAEE8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E486801-71A1-4E50-8BAA-AC04B275754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E5C6AA6-8356-4983-8EF7-CD94B2FB24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BEF4933-DBEB-4E88-9279-ABA2E56A25F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FA1B458-8340-4F2C-94C5-2A8AD61DF1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C84F4D9-81B7-4907-A6A8-757BD2BF26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8DE7C1F-F2DB-4CC7-8A22-38A707A81C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D3840A8-570D-405F-AAE2-DF1AE386B69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8D2BB77-FB7A-4B12-A341-0E30F2830F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D1E9FEB-0FB0-4AB3-815F-15C4ECF67E9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1B94A8E-79B7-4DC2-BE2B-DE5CDA4E03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0780C79-E12C-432F-9614-E055D432478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346BC55-53C6-4A99-97B7-102E4BD057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CD075C7-80D1-406F-9E7F-781256899B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DE7876E-A2DA-4E6C-B516-90DDEBD294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<sst xmlns="http://schemas.openxmlformats.org/spreadsheetml/2006/main" count="2680" uniqueCount="1527">
  <si>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</si>
  <si>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</si>
  <si>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</si>
  <si>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</si>
  <si>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</si>
  <si>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</si>
  <si>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</si>
  <si>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Alicante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</si>
  <si>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</si>
  <si>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</si>
  <si>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</si>
  <si>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</si>
  <si>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</si>
  <si>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</si>
  <si>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</si>
  <si>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</si>
  <si>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</si>
  <si>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</si>
  <si>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</si>
  <si>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</si>
  <si>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</si>
  <si>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</si>
  <si>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</si>
  <si>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</si>
  <si>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</si>
  <si>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</si>
  <si>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</si>
  <si>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</si>
  <si>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</si>
  <si>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</si>
  <si>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</si>
  <si>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</si>
  <si>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</si>
  <si>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</si>
  <si>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</si>
  <si>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</si>
  <si>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</si>
  <si>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</si>
  <si>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</si>
  <si>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</si>
  <si>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</si>
  <si>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</si>
  <si>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</si>
  <si>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</si>
  <si>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</si>
  <si>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</si>
  <si>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</si>
  <si>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</si>
  <si>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</si>
  <si>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</si>
  <si>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</si>
  <si>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</si>
  <si>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</si>
  <si>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</si>
  <si>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</si>
  <si>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</si>
  <si>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</si>
  <si>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</si>
  <si>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</si>
  <si>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</si>
  <si>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</si>
  <si>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</si>
  <si>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</si>
  <si>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</si>
  <si>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</si>
  <si>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</si>
  <si>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</si>
  <si>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</si>
  <si>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</si>
  <si>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</si>
  <si>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</si>
  <si>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</si>
  <si>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</si>
  <si>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</si>
  <si>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</si>
  <si>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</si>
  <si>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</si>
  <si>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</si>
  <si>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</si>
  <si>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</si>
  <si>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</si>
  <si>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</si>
  <si>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</si>
  <si>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</si>
  <si>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</si>
  <si>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</si>
  <si>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</si>
  <si>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</si>
  <si>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</si>
  <si>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</si>
  <si>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</si>
  <si>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</si>
  <si>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</si>
  <si>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</si>
  <si>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</si>
  <si>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</si>
  <si>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</si>
  <si>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</si>
  <si>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</si>
  <si>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</si>
  <si>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</si>
  <si>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</si>
  <si>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</si>
  <si>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</si>
  <si>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</si>
  <si>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</si>
  <si>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</si>
  <si>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</si>
  <si>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</si>
  <si>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</si>
  <si>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</si>
  <si>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</si>
  <si>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</si>
  <si>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</si>
  <si>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</si>
  <si>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</si>
  <si>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</si>
  <si>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</si>
  <si>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</si>
  <si>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</si>
  <si>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</si>
  <si>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</si>
  <si>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</si>
  <si>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</si>
  <si>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</si>
  <si>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</si>
  <si>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</si>
  <si>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</si>
  <si>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</si>
  <si>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</si>
  <si>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</si>
  <si>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</si>
  <si>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</si>
  <si>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</si>
  <si>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</si>
  <si>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</si>
  <si>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</si>
  <si>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</si>
  <si>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</si>
  <si>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</si>
  <si>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</si>
  <si>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</si>
  <si>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</si>
  <si>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</si>
  <si>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</si>
  <si>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</si>
  <si>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</si>
  <si>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</si>
  <si>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</si>
  <si>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</si>
  <si>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</si>
  <si>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</si>
  <si>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</si>
  <si>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</si>
  <si>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</si>
  <si>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</si>
  <si>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</si>
  <si>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</si>
  <si>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</si>
  <si>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</si>
  <si>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</si>
  <si>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</si>
  <si>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</si>
  <si>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</si>
  <si>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</si>
  <si>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</si>
  <si>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</si>
  <si>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</si>
  <si>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</si>
  <si>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</si>
  <si>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</si>
  <si>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</si>
  <si>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</si>
  <si>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</si>
  <si>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</si>
  <si>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</si>
  <si>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</si>
  <si>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</si>
  <si>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</si>
  <si>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</si>
  <si>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</si>
  <si>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</si>
  <si>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</si>
  <si>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</si>
  <si>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</si>
  <si>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</si>
  <si>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</si>
  <si>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</si>
  <si>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</si>
  <si>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</si>
  <si>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</si>
  <si>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</si>
  <si>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</si>
  <si>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</si>
  <si>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</si>
  <si>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</si>
  <si>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</si>
  <si>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</si>
  <si>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</si>
  <si>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</si>
  <si>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</si>
  <si>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</si>
  <si>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</si>
  <si>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</si>
  <si>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</si>
  <si>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</si>
  <si>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</si>
  <si>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</si>
  <si>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</si>
  <si>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</si>
  <si>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</si>
  <si>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</si>
  <si>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</si>
  <si>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</si>
  <si>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</si>
  <si>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</si>
  <si>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</si>
  <si>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</si>
  <si>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</si>
  <si>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</si>
  <si>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</si>
  <si>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</si>
  <si>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</si>
  <si>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</si>
  <si>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</si>
  <si>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</si>
  <si>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</si>
  <si>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</si>
  <si>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</si>
  <si>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</si>
  <si>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</si>
  <si>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</si>
  <si>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</si>
  <si>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</si>
  <si>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</si>
  <si>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</si>
  <si>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</si>
  <si>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</si>
  <si>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</si>
  <si>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</si>
  <si>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</si>
  <si>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</si>
  <si>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</si>
  <si>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</si>
  <si>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</si>
  <si>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</si>
  <si>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</si>
  <si>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</si>
  <si>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</si>
  <si>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</si>
  <si>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</si>
  <si>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</si>
  <si>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</si>
  <si>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</si>
  <si>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</si>
  <si>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</si>
  <si>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</si>
  <si>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</si>
  <si>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</si>
  <si>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</si>
  <si>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</si>
  <si>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</si>
  <si>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</si>
  <si>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</si>
  <si>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</si>
  <si>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</si>
  <si>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</si>
  <si>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</si>
  <si>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</si>
  <si>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</si>
  <si>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</si>
  <si>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</si>
  <si>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</si>
  <si>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</si>
  <si>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</si>
  <si>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</si>
  <si>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</si>
  <si>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</si>
  <si>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</si>
  <si>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</si>
  <si>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</si>
  <si>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</si>
  <si>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</si>
  <si>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</si>
  <si>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</si>
  <si>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</si>
  <si>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</si>
  <si>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</si>
  <si>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</si>
  <si>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</si>
  <si>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</si>
  <si>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</si>
  <si>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</si>
  <si>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</si>
  <si>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</si>
  <si>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</si>
  <si>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</si>
  <si>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</si>
  <si>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</si>
  <si>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</si>
  <si>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</si>
  <si>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</si>
  <si>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</si>
  <si>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</si>
  <si>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</si>
  <si>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</si>
  <si>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</si>
  <si>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</si>
  <si>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</si>
  <si>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</si>
  <si>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</si>
  <si>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</si>
  <si>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</si>
  <si>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</si>
  <si>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</si>
  <si>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</si>
  <si>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</si>
  <si>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</si>
  <si>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</si>
  <si>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</si>
  <si>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</si>
  <si>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</si>
  <si>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</si>
  <si>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</si>
  <si>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</si>
  <si>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</si>
  <si>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</si>
  <si>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</si>
  <si>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</si>
  <si>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</si>
  <si>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</si>
  <si>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</si>
  <si>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</si>
  <si>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</si>
  <si>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</si>
  <si>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</si>
  <si>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</si>
  <si>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</si>
  <si>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</si>
  <si>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</si>
  <si>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</si>
  <si>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</si>
  <si>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</si>
  <si>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</si>
  <si>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</si>
  <si>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</si>
  <si>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</si>
  <si>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</si>
  <si>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</si>
  <si>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</si>
  <si>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</si>
  <si>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</si>
  <si>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</si>
  <si>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</si>
  <si>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</si>
  <si>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</si>
  <si>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</si>
  <si>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</si>
  <si>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</si>
  <si>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</si>
  <si>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</si>
  <si>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</si>
  <si>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</si>
  <si>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</si>
  <si>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</si>
  <si>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</si>
  <si>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</si>
  <si>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</si>
  <si>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</si>
  <si>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</si>
  <si>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</si>
  <si>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</si>
  <si>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</si>
  <si>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</si>
  <si>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</si>
  <si>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</si>
  <si>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</si>
  <si>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</si>
  <si>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</si>
  <si>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</si>
  <si>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</si>
  <si>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</si>
  <si>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</si>
  <si>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</si>
  <si>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</si>
  <si>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</si>
  <si>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</si>
  <si>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</si>
  <si>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</si>
  <si>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</si>
  <si>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</si>
  <si>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</si>
  <si>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</si>
  <si>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</si>
  <si>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</si>
  <si>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</si>
  <si>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</si>
  <si>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</si>
  <si>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</si>
  <si>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</si>
  <si>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</si>
  <si>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</si>
  <si>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</si>
  <si>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</si>
  <si>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</si>
  <si>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</si>
  <si>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</si>
  <si>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</si>
  <si>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</si>
  <si>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</si>
  <si>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</si>
  <si>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</si>
  <si>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</si>
  <si>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</si>
  <si>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</si>
  <si>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</si>
  <si>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</si>
  <si>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</si>
  <si>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</si>
  <si>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</si>
  <si>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</si>
  <si>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</si>
  <si>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</si>
  <si>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</si>
  <si>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</si>
  <si>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</si>
  <si>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</si>
  <si>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</si>
  <si>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</si>
  <si>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</si>
  <si>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</si>
  <si>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</si>
  <si>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</si>
  <si>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</si>
  <si>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</si>
  <si>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</si>
  <si>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</si>
  <si>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</si>
  <si>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</si>
  <si>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</si>
  <si>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</si>
  <si>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</si>
  <si>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</si>
  <si>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</si>
  <si>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</si>
  <si>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</si>
  <si>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</si>
  <si>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</si>
  <si>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</si>
  <si>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</si>
  <si>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</si>
  <si>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</si>
  <si>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</si>
  <si>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</si>
  <si>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</si>
  <si>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</si>
  <si>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</si>
  <si>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</si>
  <si>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</si>
  <si>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</si>
  <si>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</si>
  <si>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</si>
  <si>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</si>
  <si>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</si>
  <si>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</si>
  <si>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</si>
  <si>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</si>
  <si>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</si>
  <si>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</si>
  <si>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</si>
  <si>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</si>
  <si>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</si>
  <si>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</si>
  <si>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</si>
  <si>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</si>
  <si>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</si>
  <si>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</si>
  <si>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</si>
  <si>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</si>
  <si>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</si>
  <si>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</si>
  <si>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</si>
  <si>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</si>
  <si>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</si>
  <si>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</si>
  <si>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</si>
  <si>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</si>
  <si>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</si>
  <si>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</si>
  <si>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</si>
  <si>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</si>
  <si>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</si>
  <si>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</si>
  <si>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</si>
  <si>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</si>
  <si>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</si>
  <si>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</si>
  <si>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</si>
  <si>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</si>
  <si>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</si>
  <si>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</si>
  <si>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</si>
  <si>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</si>
  <si>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</si>
  <si>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</si>
  <si>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</si>
  <si>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</si>
  <si>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</si>
  <si>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</si>
  <si>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</si>
  <si>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</si>
  <si>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</si>
  <si>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</si>
  <si>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</si>
  <si>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</si>
  <si>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</si>
  <si>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</si>
  <si>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</si>
  <si>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</si>
  <si>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</si>
  <si>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</si>
  <si>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</si>
  <si>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</si>
  <si>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</si>
  <si>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</si>
  <si>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</si>
  <si>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</si>
  <si>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</si>
  <si>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</si>
  <si>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</si>
  <si>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</si>
  <si>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</si>
  <si>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</si>
  <si>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</si>
  <si>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</si>
  <si>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</si>
  <si>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</si>
  <si>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</si>
  <si>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</si>
  <si>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</si>
  <si>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</si>
  <si>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</si>
  <si>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</si>
  <si>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</si>
  <si>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</si>
  <si>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</si>
  <si>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</si>
  <si>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</si>
  <si>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</si>
  <si>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</si>
  <si>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</si>
  <si>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</si>
  <si>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</si>
  <si>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</si>
  <si>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</si>
  <si>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</si>
  <si>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</si>
  <si>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</si>
  <si>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</si>
  <si>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</si>
  <si>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</si>
  <si>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</si>
  <si>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</si>
  <si>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</si>
  <si>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</si>
  <si>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</si>
  <si>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</si>
  <si>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</si>
  <si>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</si>
  <si>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</si>
  <si>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</si>
  <si>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</si>
  <si>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</si>
  <si>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</si>
  <si>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</si>
  <si>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</si>
  <si>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</si>
  <si>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</si>
  <si>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</si>
  <si>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</si>
  <si>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</si>
  <si>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</si>
  <si>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</si>
  <si>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</si>
  <si>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</si>
  <si>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</si>
  <si>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</si>
  <si>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</si>
  <si>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</si>
  <si>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</si>
  <si>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</si>
  <si>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</si>
  <si>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</si>
  <si>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</si>
  <si>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</si>
  <si>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</si>
  <si>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</si>
  <si>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</si>
  <si>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</si>
  <si>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</si>
  <si>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</si>
  <si>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</si>
  <si>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</si>
  <si>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</si>
  <si>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</si>
  <si>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</si>
  <si>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</si>
  <si>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</si>
  <si>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</si>
  <si>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</si>
  <si>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</si>
  <si>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</si>
  <si>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</si>
  <si>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</si>
  <si>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</si>
  <si>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</si>
  <si>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</si>
  <si>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</si>
  <si>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</si>
  <si>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</si>
  <si>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</si>
  <si>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</si>
  <si>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</si>
  <si>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</si>
  <si>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</si>
  <si>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</si>
  <si>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</si>
  <si>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</si>
  <si>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</si>
  <si>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</si>
  <si>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</si>
  <si>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</si>
  <si>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</si>
  <si>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</si>
  <si>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</si>
  <si>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</si>
  <si>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</si>
  <si>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</si>
  <si>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</si>
  <si>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</si>
  <si>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</si>
  <si>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</si>
  <si>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</si>
  <si>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</si>
  <si>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</si>
  <si>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</si>
  <si>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</si>
  <si>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</si>
  <si>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</si>
  <si>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</si>
  <si>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</si>
  <si>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</si>
  <si>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</si>
  <si>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</si>
  <si>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</si>
  <si>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</si>
  <si>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</si>
  <si>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</si>
  <si>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</si>
  <si>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</si>
  <si>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</si>
  <si>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</si>
  <si>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</si>
  <si>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</si>
  <si>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</si>
  <si>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</si>
  <si>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</si>
  <si>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</si>
  <si>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</si>
  <si>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</si>
  <si>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</si>
  <si>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</si>
  <si>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</si>
  <si>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</si>
  <si>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</si>
  <si>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</si>
  <si>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</si>
  <si>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</si>
  <si>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</si>
  <si>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</si>
  <si>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</si>
  <si>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</si>
  <si>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</si>
  <si>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</si>
  <si>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</si>
  <si>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</si>
  <si>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</si>
  <si>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</si>
  <si>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</si>
  <si>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</si>
  <si>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</si>
  <si>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</si>
  <si>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</si>
  <si>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</si>
  <si>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</si>
  <si>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</si>
  <si>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</si>
  <si>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</si>
  <si>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</si>
  <si>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</si>
  <si>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</si>
  <si>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</si>
  <si>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</si>
  <si>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</si>
  <si>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</si>
  <si>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</si>
  <si>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</si>
  <si>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</si>
  <si>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</si>
  <si>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</si>
  <si>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</si>
  <si>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</si>
  <si>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</si>
  <si>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</si>
  <si>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</si>
  <si>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</si>
  <si>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</si>
  <si>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</si>
  <si>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</si>
  <si>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</si>
  <si>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</si>
  <si>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</si>
  <si>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</si>
  <si>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</si>
  <si>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</si>
  <si>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</si>
  <si>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</si>
  <si>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</si>
  <si>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</si>
  <si>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</si>
  <si>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</si>
  <si>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</si>
  <si>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</si>
  <si>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</si>
  <si>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</si>
  <si>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</si>
  <si>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</si>
  <si>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</si>
  <si>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</si>
  <si>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</si>
  <si>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</si>
  <si>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</si>
  <si>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</si>
  <si>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</si>
  <si>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</si>
  <si>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</si>
  <si>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</si>
  <si>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</si>
  <si>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</si>
  <si>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</si>
  <si>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</si>
  <si>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</si>
  <si>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</si>
  <si>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</si>
  <si>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</si>
  <si>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</si>
  <si>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</si>
  <si>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</si>
  <si>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</si>
  <si>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</si>
  <si>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</si>
  <si>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</si>
  <si>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</si>
  <si>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</si>
  <si>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</si>
  <si>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</si>
  <si>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</si>
  <si>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</si>
  <si>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</si>
  <si>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</si>
  <si>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</si>
  <si>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</si>
  <si>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</si>
  <si>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</si>
  <si>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</si>
  <si>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</si>
  <si>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</si>
  <si>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</si>
  <si>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</si>
  <si>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</si>
  <si>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</si>
  <si>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</si>
  <si>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</si>
  <si>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</si>
  <si>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</si>
  <si>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</si>
  <si>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</si>
  <si>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</si>
  <si>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</si>
  <si>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</si>
  <si>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</si>
  <si>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</si>
  <si>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</si>
  <si>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</si>
  <si>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</si>
  <si>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</si>
  <si>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</si>
  <si>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</si>
  <si>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</si>
  <si>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</si>
  <si>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</si>
  <si>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</si>
  <si>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</si>
  <si>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</si>
  <si>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</si>
  <si>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</si>
  <si>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</si>
  <si>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</si>
  <si>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</si>
  <si>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</si>
  <si>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</si>
  <si>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</si>
  <si>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</si>
  <si>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</si>
  <si>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</si>
  <si>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</si>
  <si>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</si>
  <si>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</si>
  <si>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</si>
  <si>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</si>
  <si>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</si>
  <si>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</si>
  <si>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</si>
  <si>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</si>
  <si>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</si>
  <si>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</si>
  <si>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</si>
  <si>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</si>
  <si>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</si>
  <si>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</si>
  <si>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</si>
  <si>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</si>
  <si>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</si>
  <si>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</si>
  <si>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</si>
  <si>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</si>
  <si>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</si>
  <si>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</si>
  <si>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</si>
  <si>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</si>
  <si>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</si>
  <si>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</si>
  <si>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</si>
  <si>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</si>
  <si>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</si>
  <si>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</si>
  <si>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</si>
  <si>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</si>
  <si>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</si>
  <si>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</si>
  <si>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</si>
  <si>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</si>
  <si>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</si>
  <si>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</si>
  <si>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</si>
  <si>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</si>
  <si>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</si>
  <si>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</si>
  <si>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</si>
  <si>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</si>
  <si>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</si>
  <si>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</si>
  <si>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</si>
  <si>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</si>
  <si>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</si>
  <si>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</si>
  <si>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</si>
  <si>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</si>
  <si>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</si>
  <si>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</si>
  <si>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</si>
  <si>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</si>
  <si>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</si>
  <si>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</si>
  <si>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</si>
  <si>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</si>
  <si>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</si>
  <si>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</si>
  <si>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</si>
  <si>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</si>
  <si>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</si>
  <si>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</si>
  <si>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</si>
  <si>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</si>
  <si>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</si>
  <si>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</si>
  <si>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</si>
  <si>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</si>
  <si>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</si>
  <si>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</si>
  <si>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</si>
  <si>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</si>
  <si>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</si>
  <si>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</si>
  <si>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</si>
  <si>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</si>
  <si>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</si>
  <si>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</si>
  <si>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</si>
  <si>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</si>
  <si>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</si>
  <si>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</si>
  <si>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</si>
  <si>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</si>
  <si>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</si>
  <si>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</si>
  <si>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</si>
  <si>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</si>
  <si>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</si>
  <si>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</si>
  <si>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</si>
  <si>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</si>
  <si>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</si>
  <si>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</si>
  <si>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</si>
  <si>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</si>
  <si>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</si>
  <si>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</si>
  <si>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</si>
  <si>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</si>
  <si>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</si>
  <si>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</si>
  <si>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</si>
  <si>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</si>
  <si>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</si>
  <si>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</si>
  <si>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</si>
  <si>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</si>
  <si>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</si>
  <si>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</si>
  <si>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</si>
  <si>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</si>
  <si>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</si>
  <si>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</si>
  <si>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</si>
  <si>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</si>
  <si>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</si>
  <si>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</si>
  <si>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</si>
  <si>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</si>
  <si>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</si>
  <si>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</si>
  <si>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</si>
  <si>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</si>
  <si>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</si>
  <si>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</si>
  <si>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</si>
  <si>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</si>
  <si>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</si>
  <si>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</si>
  <si>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</si>
  <si>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</si>
  <si>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</si>
  <si>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</si>
  <si>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</si>
  <si>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</si>
  <si>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</si>
  <si>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</si>
  <si>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</si>
  <si>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</si>
  <si>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</si>
  <si>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</si>
  <si>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</si>
  <si>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</si>
  <si>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</si>
  <si>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</si>
  <si>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</si>
  <si>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</si>
  <si>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</si>
  <si>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</si>
  <si>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</si>
  <si>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</si>
  <si>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</si>
  <si>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</si>
  <si>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</si>
  <si>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</si>
  <si>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</si>
  <si>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</si>
  <si>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</si>
  <si>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</si>
  <si>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</si>
  <si>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</si>
  <si>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</si>
  <si>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</si>
  <si>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</si>
  <si>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</si>
  <si>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</si>
  <si>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</si>
  <si>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</si>
  <si>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</si>
  <si>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</si>
  <si>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</si>
  <si>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</si>
  <si>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</si>
  <si>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</si>
  <si>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</si>
  <si>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</si>
  <si>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</si>
  <si>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</si>
  <si>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</si>
  <si>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</si>
  <si>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</si>
  <si>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</si>
  <si>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</si>
  <si>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</si>
  <si>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</si>
  <si>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</si>
  <si>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</si>
  <si>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</si>
  <si>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</si>
  <si>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</si>
  <si>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</si>
  <si>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</si>
  <si>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</si>
  <si>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</si>
  <si>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</si>
  <si>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</si>
  <si>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</si>
  <si>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</si>
  <si>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</si>
  <si>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</si>
  <si>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</si>
  <si>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</si>
  <si>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</si>
  <si>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</si>
  <si>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</si>
  <si>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</si>
  <si>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</si>
  <si>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</si>
  <si>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</si>
  <si>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</si>
  <si>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</si>
  <si>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</si>
  <si>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</si>
  <si>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</si>
  <si>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</si>
  <si>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</si>
  <si>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</si>
  <si>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</si>
  <si>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</si>
  <si>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</si>
  <si>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</si>
  <si>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</si>
  <si>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</si>
  <si>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</si>
  <si>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</si>
  <si>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</si>
  <si>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</si>
  <si>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</si>
  <si>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</si>
  <si>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</si>
  <si>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</si>
  <si>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</si>
  <si>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</si>
  <si>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</si>
  <si>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</si>
  <si>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</si>
  <si>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</si>
  <si>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</si>
  <si>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</si>
  <si>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</si>
  <si>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</si>
  <si>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</si>
  <si>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</si>
  <si>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</si>
  <si>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</si>
  <si>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</si>
  <si>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</si>
  <si>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</si>
  <si>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</si>
  <si>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</si>
  <si>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</si>
  <si>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</si>
  <si>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</si>
  <si>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</si>
  <si>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</si>
  <si>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</si>
  <si>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</si>
  <si>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</si>
  <si>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</si>
  <si>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</si>
  <si>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</si>
  <si>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</si>
  <si>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</si>
  <si>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</si>
  <si>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</si>
  <si>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</si>
  <si>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</si>
  <si>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</si>
  <si>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</si>
  <si>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</si>
  <si>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</si>
  <si>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</si>
  <si>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</si>
  <si>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</si>
  <si>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</si>
  <si>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</si>
  <si>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</si>
  <si>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</si>
  <si>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</si>
  <si>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</si>
  <si>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</si>
  <si>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</si>
  <si>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</si>
  <si>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</si>
  <si>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</si>
  <si>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</si>
  <si>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</si>
  <si>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</si>
  <si>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</si>
  <si>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</si>
  <si>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</si>
  <si>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</si>
  <si>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</si>
  <si>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</si>
  <si>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</si>
  <si>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</si>
  <si>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</si>
  <si>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</si>
  <si>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</si>
  <si>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</si>
  <si>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</si>
  <si>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</si>
  <si>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</si>
  <si>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</si>
  <si>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</si>
  <si>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</si>
  <si>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</si>
  <si>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</si>
  <si>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</si>
  <si>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</si>
  <si>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</si>
  <si>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</si>
  <si>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</si>
  <si>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</si>
  <si>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</si>
  <si>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</si>
  <si>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</si>
  <si>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</si>
  <si>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</si>
  <si>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</si>
  <si>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</si>
  <si>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</si>
  <si>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</si>
  <si>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</si>
  <si>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</si>
  <si>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</si>
  <si>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</si>
  <si>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</si>
  <si>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</si>
  <si>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</si>
  <si>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</si>
  <si>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</si>
  <si>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</si>
  <si>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</si>
  <si>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</si>
  <si>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</si>
  <si>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</si>
  <si>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</si>
  <si>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</si>
  <si>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</si>
  <si>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</si>
  <si>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</si>
  <si>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</si>
  <si>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</si>
  <si>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</si>
  <si>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</si>
  <si>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</si>
  <si>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</si>
  <si>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</si>
  <si>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</si>
  <si>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</si>
  <si>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</si>
  <si>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</si>
  <si>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</si>
  <si>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</si>
  <si>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</si>
  <si>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</si>
  <si>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</si>
  <si>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</si>
  <si>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</si>
  <si>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</si>
  <si>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</si>
  <si>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</si>
  <si>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</si>
  <si>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</si>
  <si>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</si>
  <si>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</si>
  <si>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</si>
  <si>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</si>
  <si>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</si>
  <si>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</si>
  <si>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</si>
  <si>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</si>
  <si>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</si>
  <si>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</si>
  <si>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</si>
  <si>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</si>
  <si>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</si>
  <si>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</si>
  <si>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</si>
  <si>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</si>
  <si>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</si>
  <si>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</si>
  <si>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</si>
  <si>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</si>
  <si>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</si>
  <si>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</si>
  <si>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</si>
  <si>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</si>
  <si>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</si>
  <si>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</si>
  <si>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</si>
  <si>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</si>
  <si>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</si>
  <si>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</si>
  <si>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</si>
  <si>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</si>
  <si>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</si>
  <si>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</si>
  <si>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</si>
  <si>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</si>
  <si>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</si>
  <si>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</si>
  <si>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</si>
  <si>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</si>
  <si>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</si>
  <si>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</si>
  <si>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</si>
  <si>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</si>
  <si>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</si>
  <si>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</si>
  <si>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</si>
  <si>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</si>
  <si>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</si>
  <si>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</si>
  <si>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</si>
  <si>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</si>
  <si>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</si>
  <si>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</si>
  <si>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</si>
  <si>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</si>
  <si>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</si>
  <si>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</si>
  <si>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</si>
  <si>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</si>
  <si>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</si>
  <si>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</si>
  <si>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</si>
  <si>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</si>
  <si>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</si>
  <si>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</si>
  <si>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</si>
  <si>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</si>
  <si>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</si>
  <si>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</si>
  <si>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</si>
  <si>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</si>
  <si>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</si>
  <si>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</si>
  <si>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Urgentes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</si>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</sst>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0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22" xfId="2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17" xfId="1" applyNumberFormat="1" applyFont="1" applyFill="1" applyBorder="1" applyAlignment="1">
      <alignment horizontal="left" wrapText="1"/>
    </xf>
  </cellXfs>
  <cellStyles count="4">
    <cellStyle name="Excel Built-in Normal" xfId="2" xr:uid="{692A8605-F89C-40E1-A8F7-38D009D1222E}"/>
    <cellStyle name="Normal" xfId="0" builtinId="0"/>
    <cellStyle name="Normal 2" xfId="1" xr:uid="{2B9A4725-CC2E-4871-9027-2496AE75FCD1}"/>
    <cellStyle name="Normal 3" xfId="3" xr:uid="{A50F3E1A-0ACC-4BAD-BAAD-46C111B5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3D-44F9-AB8D-F2063E90A4C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3D-44F9-AB8D-F2063E90A4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10488</c:v>
                </c:pt>
                <c:pt idx="1">
                  <c:v>36682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3D-44F9-AB8D-F2063E90A4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1CF-4970-9535-0ACEEB788A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1CF-4970-9535-0ACEEB788A1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1CF-4970-9535-0ACEEB788A19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56</c:v>
                </c:pt>
                <c:pt idx="1">
                  <c:v>2060</c:v>
                </c:pt>
                <c:pt idx="2">
                  <c:v>1676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CF-4970-9535-0ACEEB788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82-431C-AB47-D531E544ECB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82-431C-AB47-D531E544ECB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F82-431C-AB47-D531E544ECB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1</c:v>
                </c:pt>
                <c:pt idx="1">
                  <c:v>16</c:v>
                </c:pt>
                <c:pt idx="2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82-431C-AB47-D531E544EC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46-4A13-BCE4-611CF2DDBD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846-4A13-BCE4-611CF2DDBD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21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46-4A13-BCE4-611CF2DDB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CB-44B5-BA42-321C2A3EA95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CB-44B5-BA42-321C2A3EA9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8856</c:v>
                </c:pt>
                <c:pt idx="1">
                  <c:v>4410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CB-44B5-BA42-321C2A3EA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1398</c:v>
              </c:pt>
              <c:pt idx="1">
                <c:v>8407</c:v>
              </c:pt>
              <c:pt idx="2">
                <c:v>125</c:v>
              </c:pt>
              <c:pt idx="3">
                <c:v>18</c:v>
              </c:pt>
              <c:pt idx="4">
                <c:v>540</c:v>
              </c:pt>
            </c:numLit>
          </c:val>
          <c:extLst>
            <c:ext xmlns:c16="http://schemas.microsoft.com/office/drawing/2014/chart" uri="{C3380CC4-5D6E-409C-BE32-E72D297353CC}">
              <c16:uniqueId val="{00000000-E3F6-40C5-867C-C498ADEDE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8404</c:v>
              </c:pt>
              <c:pt idx="1">
                <c:v>6239</c:v>
              </c:pt>
              <c:pt idx="2">
                <c:v>555</c:v>
              </c:pt>
              <c:pt idx="3">
                <c:v>144</c:v>
              </c:pt>
              <c:pt idx="4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AE26-4067-9277-67DBA43B6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244</c:v>
              </c:pt>
              <c:pt idx="2">
                <c:v>29</c:v>
              </c:pt>
              <c:pt idx="3">
                <c:v>27</c:v>
              </c:pt>
              <c:pt idx="4">
                <c:v>113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7FC6-4A92-8F61-4F0DAB5B6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114</c:v>
              </c:pt>
              <c:pt idx="1">
                <c:v>294</c:v>
              </c:pt>
              <c:pt idx="2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ACC2-426B-9C3A-3C8C25E6D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5927</c:v>
              </c:pt>
              <c:pt idx="1">
                <c:v>62</c:v>
              </c:pt>
              <c:pt idx="2">
                <c:v>999</c:v>
              </c:pt>
              <c:pt idx="3">
                <c:v>226</c:v>
              </c:pt>
              <c:pt idx="4">
                <c:v>26</c:v>
              </c:pt>
              <c:pt idx="5">
                <c:v>6</c:v>
              </c:pt>
              <c:pt idx="6">
                <c:v>11</c:v>
              </c:pt>
              <c:pt idx="7">
                <c:v>95</c:v>
              </c:pt>
              <c:pt idx="8">
                <c:v>2141</c:v>
              </c:pt>
              <c:pt idx="9">
                <c:v>228</c:v>
              </c:pt>
            </c:numLit>
          </c:val>
          <c:extLst>
            <c:ext xmlns:c16="http://schemas.microsoft.com/office/drawing/2014/chart" uri="{C3380CC4-5D6E-409C-BE32-E72D297353CC}">
              <c16:uniqueId val="{00000000-4AF9-4A8B-84BA-DD498D581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Adopción</c:v>
                </c:pt>
                <c:pt idx="5">
                  <c:v>Autorización judicial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906</c:v>
              </c:pt>
              <c:pt idx="1">
                <c:v>770</c:v>
              </c:pt>
              <c:pt idx="2">
                <c:v>14</c:v>
              </c:pt>
              <c:pt idx="3">
                <c:v>42</c:v>
              </c:pt>
              <c:pt idx="4">
                <c:v>87</c:v>
              </c:pt>
              <c:pt idx="5">
                <c:v>452</c:v>
              </c:pt>
              <c:pt idx="6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7DEC-416F-8F55-9B459E882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E5-4D09-8042-C360958853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E5-4D09-8042-C3609588531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4E5-4D09-8042-C360958853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1337</c:v>
                </c:pt>
                <c:pt idx="1">
                  <c:v>829</c:v>
                </c:pt>
                <c:pt idx="2">
                  <c:v>8404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E5-4D09-8042-C36095885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Orden público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8821</c:v>
              </c:pt>
              <c:pt idx="1">
                <c:v>4897</c:v>
              </c:pt>
              <c:pt idx="2">
                <c:v>1791</c:v>
              </c:pt>
              <c:pt idx="3">
                <c:v>1016</c:v>
              </c:pt>
              <c:pt idx="4">
                <c:v>156</c:v>
              </c:pt>
              <c:pt idx="5">
                <c:v>219</c:v>
              </c:pt>
              <c:pt idx="6">
                <c:v>549</c:v>
              </c:pt>
              <c:pt idx="7">
                <c:v>11604</c:v>
              </c:pt>
              <c:pt idx="8">
                <c:v>243</c:v>
              </c:pt>
              <c:pt idx="9">
                <c:v>1197</c:v>
              </c:pt>
              <c:pt idx="10">
                <c:v>1414</c:v>
              </c:pt>
              <c:pt idx="11">
                <c:v>604</c:v>
              </c:pt>
              <c:pt idx="12">
                <c:v>112</c:v>
              </c:pt>
              <c:pt idx="13">
                <c:v>1683</c:v>
              </c:pt>
              <c:pt idx="14">
                <c:v>472</c:v>
              </c:pt>
              <c:pt idx="15">
                <c:v>10473</c:v>
              </c:pt>
              <c:pt idx="16">
                <c:v>249</c:v>
              </c:pt>
            </c:numLit>
          </c:val>
          <c:extLst>
            <c:ext xmlns:c16="http://schemas.microsoft.com/office/drawing/2014/chart" uri="{C3380CC4-5D6E-409C-BE32-E72D297353CC}">
              <c16:uniqueId val="{00000000-23EC-4667-B19A-523B992D84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0"/>
          <c:w val="0.2705738921787758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S / E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145</c:v>
              </c:pt>
              <c:pt idx="1">
                <c:v>3943</c:v>
              </c:pt>
              <c:pt idx="2">
                <c:v>644</c:v>
              </c:pt>
              <c:pt idx="3">
                <c:v>849</c:v>
              </c:pt>
              <c:pt idx="4">
                <c:v>4295</c:v>
              </c:pt>
              <c:pt idx="5">
                <c:v>127</c:v>
              </c:pt>
              <c:pt idx="6">
                <c:v>1042</c:v>
              </c:pt>
              <c:pt idx="7">
                <c:v>629</c:v>
              </c:pt>
              <c:pt idx="8">
                <c:v>161</c:v>
              </c:pt>
              <c:pt idx="9">
                <c:v>154</c:v>
              </c:pt>
            </c:numLit>
          </c:val>
          <c:extLst>
            <c:ext xmlns:c16="http://schemas.microsoft.com/office/drawing/2014/chart" uri="{C3380CC4-5D6E-409C-BE32-E72D297353CC}">
              <c16:uniqueId val="{00000000-7F91-4CDA-A3D1-4B34EC210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Aux!$H$2:$H$16</c:f>
              <c:strCache>
                <c:ptCount val="1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281</c:v>
              </c:pt>
              <c:pt idx="1">
                <c:v>1403</c:v>
              </c:pt>
              <c:pt idx="2">
                <c:v>699</c:v>
              </c:pt>
              <c:pt idx="3">
                <c:v>15</c:v>
              </c:pt>
              <c:pt idx="4">
                <c:v>16</c:v>
              </c:pt>
              <c:pt idx="5">
                <c:v>15</c:v>
              </c:pt>
              <c:pt idx="6">
                <c:v>681</c:v>
              </c:pt>
              <c:pt idx="7">
                <c:v>23</c:v>
              </c:pt>
              <c:pt idx="8">
                <c:v>806</c:v>
              </c:pt>
              <c:pt idx="9">
                <c:v>3823</c:v>
              </c:pt>
              <c:pt idx="10">
                <c:v>137</c:v>
              </c:pt>
              <c:pt idx="11">
                <c:v>19</c:v>
              </c:pt>
              <c:pt idx="12">
                <c:v>848</c:v>
              </c:pt>
              <c:pt idx="13">
                <c:v>512</c:v>
              </c:pt>
              <c:pt idx="1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DF22-441D-90E7-83412177E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0"/>
          <c:w val="0.27057389217877587"/>
          <c:h val="0.994563555006164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599</c:v>
              </c:pt>
              <c:pt idx="1">
                <c:v>817</c:v>
              </c:pt>
              <c:pt idx="2">
                <c:v>212</c:v>
              </c:pt>
              <c:pt idx="3">
                <c:v>272</c:v>
              </c:pt>
              <c:pt idx="4">
                <c:v>375</c:v>
              </c:pt>
              <c:pt idx="5">
                <c:v>3658</c:v>
              </c:pt>
              <c:pt idx="6">
                <c:v>801</c:v>
              </c:pt>
              <c:pt idx="7">
                <c:v>886</c:v>
              </c:pt>
              <c:pt idx="8">
                <c:v>320</c:v>
              </c:pt>
              <c:pt idx="9">
                <c:v>55</c:v>
              </c:pt>
              <c:pt idx="10">
                <c:v>681</c:v>
              </c:pt>
              <c:pt idx="11">
                <c:v>404</c:v>
              </c:pt>
              <c:pt idx="12">
                <c:v>255</c:v>
              </c:pt>
              <c:pt idx="13">
                <c:v>207</c:v>
              </c:pt>
            </c:numLit>
          </c:val>
          <c:extLst>
            <c:ext xmlns:c16="http://schemas.microsoft.com/office/drawing/2014/chart" uri="{C3380CC4-5D6E-409C-BE32-E72D297353CC}">
              <c16:uniqueId val="{00000000-2B83-402A-9699-A48322737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938</c:v>
              </c:pt>
              <c:pt idx="1">
                <c:v>177</c:v>
              </c:pt>
              <c:pt idx="2">
                <c:v>530</c:v>
              </c:pt>
              <c:pt idx="3">
                <c:v>221</c:v>
              </c:pt>
              <c:pt idx="4">
                <c:v>217</c:v>
              </c:pt>
              <c:pt idx="5">
                <c:v>2912</c:v>
              </c:pt>
              <c:pt idx="6">
                <c:v>586</c:v>
              </c:pt>
              <c:pt idx="7">
                <c:v>962</c:v>
              </c:pt>
              <c:pt idx="8">
                <c:v>334</c:v>
              </c:pt>
              <c:pt idx="9">
                <c:v>64</c:v>
              </c:pt>
              <c:pt idx="10">
                <c:v>551</c:v>
              </c:pt>
              <c:pt idx="11">
                <c:v>474</c:v>
              </c:pt>
              <c:pt idx="12">
                <c:v>194</c:v>
              </c:pt>
            </c:numLit>
          </c:val>
          <c:extLst>
            <c:ext xmlns:c16="http://schemas.microsoft.com/office/drawing/2014/chart" uri="{C3380CC4-5D6E-409C-BE32-E72D297353CC}">
              <c16:uniqueId val="{00000000-E629-4F30-81EB-B831894E1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27</c:v>
              </c:pt>
              <c:pt idx="1">
                <c:v>16</c:v>
              </c:pt>
              <c:pt idx="2">
                <c:v>1</c:v>
              </c:pt>
              <c:pt idx="3">
                <c:v>97</c:v>
              </c:pt>
              <c:pt idx="4">
                <c:v>2</c:v>
              </c:pt>
              <c:pt idx="5">
                <c:v>5</c:v>
              </c:pt>
              <c:pt idx="6">
                <c:v>1</c:v>
              </c:pt>
              <c:pt idx="7">
                <c:v>3</c:v>
              </c:pt>
              <c:pt idx="8">
                <c:v>2</c:v>
              </c:pt>
              <c:pt idx="9">
                <c:v>1</c:v>
              </c:pt>
              <c:pt idx="1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830E-4388-9876-D9F042622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4.6774870001482095E-2"/>
          <c:w val="0.27057389217877587"/>
          <c:h val="0.8103346062519117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44</c:v>
              </c:pt>
              <c:pt idx="1">
                <c:v>15</c:v>
              </c:pt>
              <c:pt idx="2">
                <c:v>14</c:v>
              </c:pt>
              <c:pt idx="3">
                <c:v>107</c:v>
              </c:pt>
              <c:pt idx="4">
                <c:v>1</c:v>
              </c:pt>
              <c:pt idx="5">
                <c:v>18</c:v>
              </c:pt>
              <c:pt idx="6">
                <c:v>4</c:v>
              </c:pt>
              <c:pt idx="7">
                <c:v>10</c:v>
              </c:pt>
              <c:pt idx="8">
                <c:v>3</c:v>
              </c:pt>
              <c:pt idx="9">
                <c:v>4</c:v>
              </c:pt>
              <c:pt idx="10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FA94-426E-B971-54D1EE1635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010438934900634"/>
          <c:y val="0"/>
          <c:w val="0.26536424712471607"/>
          <c:h val="0.9985762442490042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Falsedades</c:v>
                </c:pt>
                <c:pt idx="5">
                  <c:v>Administración Pública</c:v>
                </c:pt>
                <c:pt idx="6">
                  <c:v>Administración Justicia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</c:v>
              </c:pt>
              <c:pt idx="1">
                <c:v>3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  <c:pt idx="5">
                <c:v>2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A81-4EA7-9C21-E1E0410DE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2</c:v>
              </c:pt>
              <c:pt idx="2">
                <c:v>3</c:v>
              </c:pt>
              <c:pt idx="3">
                <c:v>1</c:v>
              </c:pt>
              <c:pt idx="4">
                <c:v>6</c:v>
              </c:pt>
              <c:pt idx="5">
                <c:v>3</c:v>
              </c:pt>
              <c:pt idx="6">
                <c:v>1</c:v>
              </c:pt>
              <c:pt idx="7">
                <c:v>1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391B-406B-8571-E054F6BE2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6.2786209593244172E-2"/>
          <c:w val="0.27057389217877587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Aux!$F$2:$F$14</c:f>
              <c:strCache>
                <c:ptCount val="13"/>
                <c:pt idx="0">
                  <c:v>Violencia doméstica/género</c:v>
                </c:pt>
                <c:pt idx="1">
                  <c:v>Libertad sexual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Hacienda Pública / Seguridad Social</c:v>
                </c:pt>
                <c:pt idx="5">
                  <c:v>Medio ambiente</c:v>
                </c:pt>
                <c:pt idx="6">
                  <c:v>Seguridad colectiva</c:v>
                </c:pt>
                <c:pt idx="7">
                  <c:v>Incendios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36</c:v>
              </c:pt>
              <c:pt idx="2">
                <c:v>35</c:v>
              </c:pt>
              <c:pt idx="3">
                <c:v>26</c:v>
              </c:pt>
              <c:pt idx="4">
                <c:v>11</c:v>
              </c:pt>
              <c:pt idx="5">
                <c:v>14</c:v>
              </c:pt>
              <c:pt idx="6">
                <c:v>15</c:v>
              </c:pt>
              <c:pt idx="7">
                <c:v>71</c:v>
              </c:pt>
              <c:pt idx="8">
                <c:v>15</c:v>
              </c:pt>
              <c:pt idx="9">
                <c:v>35</c:v>
              </c:pt>
              <c:pt idx="10">
                <c:v>25</c:v>
              </c:pt>
              <c:pt idx="11">
                <c:v>74</c:v>
              </c:pt>
              <c:pt idx="12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A140-4F89-A53D-5C14F45AA0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A45-4AFB-9589-38912F410F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A45-4AFB-9589-38912F410F6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6363</c:v>
                </c:pt>
                <c:pt idx="1">
                  <c:v>2041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45-4AFB-9589-38912F410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53</c:v>
              </c:pt>
              <c:pt idx="1">
                <c:v>43</c:v>
              </c:pt>
              <c:pt idx="2">
                <c:v>15</c:v>
              </c:pt>
              <c:pt idx="3">
                <c:v>49</c:v>
              </c:pt>
              <c:pt idx="4">
                <c:v>287</c:v>
              </c:pt>
              <c:pt idx="5">
                <c:v>12</c:v>
              </c:pt>
              <c:pt idx="6">
                <c:v>12</c:v>
              </c:pt>
              <c:pt idx="7">
                <c:v>289</c:v>
              </c:pt>
              <c:pt idx="8">
                <c:v>1</c:v>
              </c:pt>
              <c:pt idx="9">
                <c:v>1</c:v>
              </c:pt>
              <c:pt idx="10">
                <c:v>55</c:v>
              </c:pt>
              <c:pt idx="11">
                <c:v>10</c:v>
              </c:pt>
              <c:pt idx="1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8788-4943-82E2-217EABF7B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715137897321"/>
          <c:y val="9.2160040867939164E-2"/>
          <c:w val="0.2704737043638491"/>
          <c:h val="0.9078399591320608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1176</c:v>
              </c:pt>
              <c:pt idx="1">
                <c:v>1537</c:v>
              </c:pt>
              <c:pt idx="2">
                <c:v>882</c:v>
              </c:pt>
              <c:pt idx="3">
                <c:v>196</c:v>
              </c:pt>
              <c:pt idx="4">
                <c:v>53</c:v>
              </c:pt>
              <c:pt idx="5">
                <c:v>168</c:v>
              </c:pt>
              <c:pt idx="6">
                <c:v>2438</c:v>
              </c:pt>
              <c:pt idx="7">
                <c:v>384</c:v>
              </c:pt>
              <c:pt idx="8">
                <c:v>4882</c:v>
              </c:pt>
              <c:pt idx="9">
                <c:v>355</c:v>
              </c:pt>
              <c:pt idx="10">
                <c:v>80</c:v>
              </c:pt>
              <c:pt idx="11">
                <c:v>1087</c:v>
              </c:pt>
              <c:pt idx="12">
                <c:v>895</c:v>
              </c:pt>
              <c:pt idx="13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0-44ED-419B-9B70-5B570EA481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BC-4ADE-B9F5-983E18575D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BC-4ADE-B9F5-983E18575D7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BC-4ADE-B9F5-983E18575D7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DBC-4ADE-B9F5-983E18575D79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BC-4ADE-B9F5-983E18575D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16</c:v>
                </c:pt>
                <c:pt idx="1">
                  <c:v>242</c:v>
                </c:pt>
                <c:pt idx="2">
                  <c:v>2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BC-4ADE-B9F5-983E18575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092-42A0-971C-FA481DAD4D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092-42A0-971C-FA481DAD4D2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092-42A0-971C-FA481DAD4D2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092-42A0-971C-FA481DAD4D23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092-42A0-971C-FA481DAD4D23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92-42A0-971C-FA481DAD4D23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092-42A0-971C-FA481DAD4D2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92-42A0-971C-FA481DAD4D2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92-42A0-971C-FA481DAD4D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28</c:v>
                </c:pt>
                <c:pt idx="1">
                  <c:v>14</c:v>
                </c:pt>
                <c:pt idx="2">
                  <c:v>14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92-42A0-971C-FA481DAD4D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1875</c:v>
              </c:pt>
              <c:pt idx="1">
                <c:v>413</c:v>
              </c:pt>
              <c:pt idx="2">
                <c:v>232</c:v>
              </c:pt>
              <c:pt idx="3">
                <c:v>991</c:v>
              </c:pt>
              <c:pt idx="4">
                <c:v>239</c:v>
              </c:pt>
            </c:numLit>
          </c:val>
          <c:extLst>
            <c:ext xmlns:c16="http://schemas.microsoft.com/office/drawing/2014/chart" uri="{C3380CC4-5D6E-409C-BE32-E72D297353CC}">
              <c16:uniqueId val="{00000000-1020-4B8D-87AF-BE46A44D8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1373</c:v>
              </c:pt>
              <c:pt idx="1">
                <c:v>79</c:v>
              </c:pt>
              <c:pt idx="2">
                <c:v>158</c:v>
              </c:pt>
              <c:pt idx="3">
                <c:v>537</c:v>
              </c:pt>
              <c:pt idx="4">
                <c:v>599</c:v>
              </c:pt>
            </c:numLit>
          </c:val>
          <c:extLst>
            <c:ext xmlns:c16="http://schemas.microsoft.com/office/drawing/2014/chart" uri="{C3380CC4-5D6E-409C-BE32-E72D297353CC}">
              <c16:uniqueId val="{00000000-9C48-426E-A7A9-C9C3A3BF3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82</c:v>
              </c:pt>
              <c:pt idx="1">
                <c:v>107</c:v>
              </c:pt>
              <c:pt idx="2">
                <c:v>699</c:v>
              </c:pt>
            </c:numLit>
          </c:val>
          <c:extLst>
            <c:ext xmlns:c16="http://schemas.microsoft.com/office/drawing/2014/chart" uri="{C3380CC4-5D6E-409C-BE32-E72D297353CC}">
              <c16:uniqueId val="{00000000-AF9A-4C05-A470-3DB252FB3C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996</c:v>
              </c:pt>
              <c:pt idx="1">
                <c:v>274</c:v>
              </c:pt>
              <c:pt idx="2">
                <c:v>1</c:v>
              </c:pt>
              <c:pt idx="3">
                <c:v>516</c:v>
              </c:pt>
              <c:pt idx="4">
                <c:v>194</c:v>
              </c:pt>
              <c:pt idx="5">
                <c:v>23</c:v>
              </c:pt>
              <c:pt idx="6">
                <c:v>6</c:v>
              </c:pt>
              <c:pt idx="7">
                <c:v>248</c:v>
              </c:pt>
            </c:numLit>
          </c:val>
          <c:extLst>
            <c:ext xmlns:c16="http://schemas.microsoft.com/office/drawing/2014/chart" uri="{C3380CC4-5D6E-409C-BE32-E72D297353CC}">
              <c16:uniqueId val="{00000000-C48F-4748-A8F8-AF40A62E1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4</c:v>
              </c:pt>
              <c:pt idx="1">
                <c:v>634</c:v>
              </c:pt>
              <c:pt idx="2">
                <c:v>122</c:v>
              </c:pt>
              <c:pt idx="3">
                <c:v>13</c:v>
              </c:pt>
              <c:pt idx="4">
                <c:v>124</c:v>
              </c:pt>
              <c:pt idx="5">
                <c:v>100</c:v>
              </c:pt>
              <c:pt idx="6">
                <c:v>553</c:v>
              </c:pt>
              <c:pt idx="7">
                <c:v>157</c:v>
              </c:pt>
              <c:pt idx="8">
                <c:v>27</c:v>
              </c:pt>
              <c:pt idx="9">
                <c:v>6</c:v>
              </c:pt>
              <c:pt idx="10">
                <c:v>12</c:v>
              </c:pt>
              <c:pt idx="11">
                <c:v>61</c:v>
              </c:pt>
              <c:pt idx="12">
                <c:v>180</c:v>
              </c:pt>
              <c:pt idx="13">
                <c:v>58</c:v>
              </c:pt>
              <c:pt idx="14">
                <c:v>724</c:v>
              </c:pt>
              <c:pt idx="15">
                <c:v>53</c:v>
              </c:pt>
              <c:pt idx="16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A6A3-4167-9E27-C55DFACD8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Aux!$BE$2:$BE$9</c:f>
              <c:strCache>
                <c:ptCount val="8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Visitas a Centros</c:v>
                </c:pt>
                <c:pt idx="7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270</c:v>
              </c:pt>
              <c:pt idx="1">
                <c:v>287</c:v>
              </c:pt>
              <c:pt idx="2">
                <c:v>834</c:v>
              </c:pt>
              <c:pt idx="3">
                <c:v>44</c:v>
              </c:pt>
              <c:pt idx="4">
                <c:v>87</c:v>
              </c:pt>
              <c:pt idx="5">
                <c:v>2</c:v>
              </c:pt>
              <c:pt idx="6">
                <c:v>37</c:v>
              </c:pt>
              <c:pt idx="7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3F8-4461-BEFA-BA9E6ACE3F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70-4A3F-8127-CA1FC183858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70-4A3F-8127-CA1FC183858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4086</c:v>
                </c:pt>
                <c:pt idx="1">
                  <c:v>2408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70-4A3F-8127-CA1FC18385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CE-40CA-8166-51200A0F51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CE-40CA-8166-51200A0F51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91</c:v>
                </c:pt>
                <c:pt idx="1">
                  <c:v>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CE-40CA-8166-51200A0F5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40-4710-ACF1-AD67D6442F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40-4710-ACF1-AD67D6442F2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240-4710-ACF1-AD67D6442F2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240-4710-ACF1-AD67D6442F2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59</c:v>
                </c:pt>
                <c:pt idx="1">
                  <c:v>70</c:v>
                </c:pt>
                <c:pt idx="2">
                  <c:v>14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240-4710-ACF1-AD67D6442F2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1099</c:v>
              </c:pt>
              <c:pt idx="1">
                <c:v>24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107</c:v>
              </c:pt>
            </c:numLit>
          </c:val>
          <c:extLst>
            <c:ext xmlns:c16="http://schemas.microsoft.com/office/drawing/2014/chart" uri="{C3380CC4-5D6E-409C-BE32-E72D297353CC}">
              <c16:uniqueId val="{00000000-45B8-4882-A350-F5F896BA5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433</c:v>
              </c:pt>
              <c:pt idx="1">
                <c:v>23</c:v>
              </c:pt>
              <c:pt idx="2">
                <c:v>1</c:v>
              </c:pt>
              <c:pt idx="3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0-1217-49C4-9C18-971D5C6281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40</c:v>
              </c:pt>
              <c:pt idx="1">
                <c:v>15</c:v>
              </c:pt>
              <c:pt idx="2">
                <c:v>121</c:v>
              </c:pt>
              <c:pt idx="3">
                <c:v>108</c:v>
              </c:pt>
              <c:pt idx="4">
                <c:v>478</c:v>
              </c:pt>
              <c:pt idx="5">
                <c:v>274</c:v>
              </c:pt>
              <c:pt idx="6">
                <c:v>123</c:v>
              </c:pt>
              <c:pt idx="7">
                <c:v>6</c:v>
              </c:pt>
              <c:pt idx="8">
                <c:v>3</c:v>
              </c:pt>
              <c:pt idx="9">
                <c:v>149</c:v>
              </c:pt>
            </c:numLit>
          </c:val>
          <c:extLst>
            <c:ext xmlns:c16="http://schemas.microsoft.com/office/drawing/2014/chart" uri="{C3380CC4-5D6E-409C-BE32-E72D297353CC}">
              <c16:uniqueId val="{00000000-94D2-4E11-A300-2201E372E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413-4EA9-BD4E-63919E86D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F8-4AB6-8E41-85CD061319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F8-4AB6-8E41-85CD061319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532</c:v>
                </c:pt>
                <c:pt idx="1">
                  <c:v>1012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F8-4AB6-8E41-85CD06131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D4-4A46-B0F4-DDA2B633FC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D4-4A46-B0F4-DDA2B633FC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8D4-4A46-B0F4-DDA2B633FC9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8D4-4A46-B0F4-DDA2B633FC9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D4-4A46-B0F4-DDA2B633FC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288</c:v>
                </c:pt>
                <c:pt idx="1">
                  <c:v>523</c:v>
                </c:pt>
                <c:pt idx="2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D4-4A46-B0F4-DDA2B633F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5510</c:v>
              </c:pt>
              <c:pt idx="1">
                <c:v>147</c:v>
              </c:pt>
              <c:pt idx="2">
                <c:v>1</c:v>
              </c:pt>
              <c:pt idx="3">
                <c:v>36</c:v>
              </c:pt>
              <c:pt idx="4">
                <c:v>4</c:v>
              </c:pt>
              <c:pt idx="5">
                <c:v>1269</c:v>
              </c:pt>
            </c:numLit>
          </c:val>
          <c:extLst>
            <c:ext xmlns:c16="http://schemas.microsoft.com/office/drawing/2014/chart" uri="{C3380CC4-5D6E-409C-BE32-E72D297353CC}">
              <c16:uniqueId val="{00000000-EB05-4935-A09C-4AEEF1E1A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1675</c:v>
              </c:pt>
              <c:pt idx="1">
                <c:v>145</c:v>
              </c:pt>
              <c:pt idx="2">
                <c:v>17</c:v>
              </c:pt>
              <c:pt idx="3">
                <c:v>9</c:v>
              </c:pt>
              <c:pt idx="4">
                <c:v>3</c:v>
              </c:pt>
              <c:pt idx="5">
                <c:v>859</c:v>
              </c:pt>
            </c:numLit>
          </c:val>
          <c:extLst>
            <c:ext xmlns:c16="http://schemas.microsoft.com/office/drawing/2014/chart" uri="{C3380CC4-5D6E-409C-BE32-E72D297353CC}">
              <c16:uniqueId val="{00000000-034F-4250-A14F-946520022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8A-4259-9C1F-832FF5D7A8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8A-4259-9C1F-832FF5D7A8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3263</c:v>
                </c:pt>
                <c:pt idx="1">
                  <c:v>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8A-4259-9C1F-832FF5D7A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6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A4A-4821-9AE3-6DF302F31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lesiones imprudentes por accidente laboral (20303)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118</c:v>
              </c:pt>
              <c:pt idx="1">
                <c:v>90</c:v>
              </c:pt>
            </c:numLit>
          </c:val>
          <c:extLst>
            <c:ext xmlns:c16="http://schemas.microsoft.com/office/drawing/2014/chart" uri="{C3380CC4-5D6E-409C-BE32-E72D297353CC}">
              <c16:uniqueId val="{00000000-7837-4A18-BD55-FBA55595B5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</c:v>
              </c:pt>
              <c:pt idx="1">
                <c:v>21</c:v>
              </c:pt>
              <c:pt idx="2">
                <c:v>163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878-4D4E-9595-09380DA0A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9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DB8-462C-9A3B-5AD89E002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17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436-4C43-93E7-46144685F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A8B6-4D4C-8308-F68BE0B539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</c:v>
              </c:pt>
              <c:pt idx="1">
                <c:v>729</c:v>
              </c:pt>
              <c:pt idx="2">
                <c:v>77</c:v>
              </c:pt>
              <c:pt idx="3">
                <c:v>4</c:v>
              </c:pt>
              <c:pt idx="4">
                <c:v>14</c:v>
              </c:pt>
              <c:pt idx="5">
                <c:v>375</c:v>
              </c:pt>
              <c:pt idx="6">
                <c:v>206</c:v>
              </c:pt>
            </c:numLit>
          </c:val>
          <c:extLst>
            <c:ext xmlns:c16="http://schemas.microsoft.com/office/drawing/2014/chart" uri="{C3380CC4-5D6E-409C-BE32-E72D297353CC}">
              <c16:uniqueId val="{00000000-965A-4E33-B306-EB8E3E263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21</c:v>
              </c:pt>
              <c:pt idx="1">
                <c:v>2506</c:v>
              </c:pt>
              <c:pt idx="2">
                <c:v>52</c:v>
              </c:pt>
              <c:pt idx="3">
                <c:v>4</c:v>
              </c:pt>
              <c:pt idx="4">
                <c:v>36</c:v>
              </c:pt>
              <c:pt idx="5">
                <c:v>1673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6DB-47F3-B404-14BF1B684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BF-48DF-9F60-676DDA9164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BF-48DF-9F60-676DDA9164A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311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BF-48DF-9F60-676DDA916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</c:v>
              </c:pt>
              <c:pt idx="1">
                <c:v>2225</c:v>
              </c:pt>
              <c:pt idx="2">
                <c:v>41</c:v>
              </c:pt>
              <c:pt idx="3">
                <c:v>2</c:v>
              </c:pt>
              <c:pt idx="4">
                <c:v>159</c:v>
              </c:pt>
              <c:pt idx="5">
                <c:v>1378</c:v>
              </c:pt>
            </c:numLit>
          </c:val>
          <c:extLst>
            <c:ext xmlns:c16="http://schemas.microsoft.com/office/drawing/2014/chart" uri="{C3380CC4-5D6E-409C-BE32-E72D297353CC}">
              <c16:uniqueId val="{00000000-41DB-4295-8C91-FDAFCF149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519</c:v>
              </c:pt>
              <c:pt idx="2">
                <c:v>43</c:v>
              </c:pt>
              <c:pt idx="3">
                <c:v>1</c:v>
              </c:pt>
              <c:pt idx="4">
                <c:v>13</c:v>
              </c:pt>
              <c:pt idx="5">
                <c:v>300</c:v>
              </c:pt>
              <c:pt idx="6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2991-4C91-8A5E-8468DBBA9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480</c:v>
              </c:pt>
              <c:pt idx="2">
                <c:v>60</c:v>
              </c:pt>
              <c:pt idx="3">
                <c:v>1</c:v>
              </c:pt>
              <c:pt idx="4">
                <c:v>88</c:v>
              </c:pt>
              <c:pt idx="5">
                <c:v>329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1EA-4C66-A990-7EEE7136B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6FB-48E8-96F0-218790AC9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18</c:v>
              </c:pt>
              <c:pt idx="1">
                <c:v>2785</c:v>
              </c:pt>
              <c:pt idx="2">
                <c:v>99</c:v>
              </c:pt>
              <c:pt idx="3">
                <c:v>2</c:v>
              </c:pt>
              <c:pt idx="4">
                <c:v>256</c:v>
              </c:pt>
              <c:pt idx="5">
                <c:v>1719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6F1-4DC2-87F3-3B726D618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5</c:v>
              </c:pt>
              <c:pt idx="2">
                <c:v>1</c:v>
              </c:pt>
              <c:pt idx="3">
                <c:v>9</c:v>
              </c:pt>
              <c:pt idx="4">
                <c:v>71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B80D-4E63-A603-934E8E28F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131</c:v>
              </c:pt>
              <c:pt idx="3">
                <c:v>1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1-D218-4E20-B04F-DD2DEDCAB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5</c:v>
              </c:pt>
              <c:pt idx="3">
                <c:v>1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4784-4457-BAE8-39EE60F0E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1</c:v>
              </c:pt>
              <c:pt idx="2">
                <c:v>3</c:v>
              </c:pt>
              <c:pt idx="3">
                <c:v>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50C8-45A0-AF32-D98F15BAF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36-43D2-BE8E-F18CD69FCB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36-43D2-BE8E-F18CD69FCB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396</c:v>
                </c:pt>
                <c:pt idx="1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36-43D2-BE8E-F18CD69FC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3F8-44DE-B986-2E71AA59F5A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3F8-44DE-B986-2E71AA59F5A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3F8-44DE-B986-2E71AA59F5A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848</c:v>
                </c:pt>
                <c:pt idx="1">
                  <c:v>9</c:v>
                </c:pt>
                <c:pt idx="2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3F8-44DE-B986-2E71AA59F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5A3-42F0-BECD-D43F2BD595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5A3-42F0-BECD-D43F2BD595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1641</c:v>
                </c:pt>
                <c:pt idx="1">
                  <c:v>2151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A3-42F0-BECD-D43F2BD59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E55001F0-6A1F-48C3-81E1-50AD865006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34DCA0BC-BD0E-40FA-85C6-5ADF92401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6C5C2B05-DFCD-47D5-A8C4-4C7315B26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A76BF2B7-3750-473D-95E0-8F47E9EA17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BC969F6D-0FAB-4EAA-A08C-FCC6B41CC7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E34130E1-1CB3-4EA8-ADEE-436657B0B9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D568BE24-A3CE-43D7-922C-063117BB65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7C86E5FB-10C5-49E9-8783-BDFF303B5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A7395447-90B3-4128-BFDE-ADDBD737BE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30ADF933-3994-4FB9-813E-EFEFA2D915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72D43B0B-CF60-4B4E-8CBD-544035F119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99797819-52AD-4E62-85F5-FD98666F1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600376A7-6589-4568-AC25-23671B7144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44BAB4F-7627-AC14-1A12-24F3AF51E7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66040</xdr:colOff>
      <xdr:row>6</xdr:row>
      <xdr:rowOff>154305</xdr:rowOff>
    </xdr:from>
    <xdr:to>
      <xdr:col>21</xdr:col>
      <xdr:colOff>510540</xdr:colOff>
      <xdr:row>18</xdr:row>
      <xdr:rowOff>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ADC73F24-E40C-C95C-BDAE-6950B9EA2A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176530</xdr:colOff>
      <xdr:row>7</xdr:row>
      <xdr:rowOff>133350</xdr:rowOff>
    </xdr:from>
    <xdr:to>
      <xdr:col>53</xdr:col>
      <xdr:colOff>300355</xdr:colOff>
      <xdr:row>17</xdr:row>
      <xdr:rowOff>38100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AE658268-79BB-5A03-8173-144B7FB517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C4D2F33F-7FEB-8DCD-14B7-C48A753027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636E365D-4BB7-46AC-9BF3-877255841B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087ACE58-DD55-2B0B-2E98-C666442E42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24</xdr:row>
      <xdr:rowOff>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40464852-D68E-E927-DA56-75FA533689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5001C50C-28F6-8F54-1134-3A44784CDF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A24EFDE5-F161-0D54-6353-759E189E60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0A522982-BECF-4A6B-84B3-A1C5D78662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1D933D4C-8ADD-8BEF-E115-3589A095A2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7836D3F6-1574-C5A8-AA5F-51225E186D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28574</xdr:rowOff>
    </xdr:from>
    <xdr:to>
      <xdr:col>35</xdr:col>
      <xdr:colOff>47625</xdr:colOff>
      <xdr:row>20</xdr:row>
      <xdr:rowOff>83819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934A2DDB-648F-F409-FFE8-ABD5D2D70A3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CCEFA8ED-FF87-BC01-4AB2-8678BB17CB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22C8CAF9-A4CD-21EB-F0C1-AF7F5C0370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C023C52F-3404-69B1-D797-9C81FBA7E3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61F496E7-EBA0-3187-67F0-802D92EB5E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71C666A0-8B9A-4960-A10B-ECBED1430A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8C0A18E-F0E1-4E14-B010-053CB8BF0F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8D0406C9-ADFC-4D69-A387-B045818C97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541D6A1D-3A81-D7BA-42B4-9FF538F58D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73099425-B66C-4B10-B7A7-C635F73749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92708180-BCF6-B400-DAE8-1EAEC7FEEF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F4D1FA17-A220-90D0-06B3-AB06EB9A3D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4068A67B-8B11-BD55-6344-E13A797C61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44A18E8A-433A-2A5C-1E39-AFCF1DF3CD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1737AA4-B16B-4A88-BECA-330DA7A1F5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373380</xdr:colOff>
      <xdr:row>15</xdr:row>
      <xdr:rowOff>13335</xdr:rowOff>
    </xdr:from>
    <xdr:to>
      <xdr:col>27</xdr:col>
      <xdr:colOff>3408045</xdr:colOff>
      <xdr:row>29</xdr:row>
      <xdr:rowOff>66675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90D36CB-E03F-407A-A7CE-9E23A6A0E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54130D8B-BB4C-D61A-E38C-0395C13E88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197F81B8-E590-9B61-D18B-5F56087428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498BE14D-A2B1-EB8E-34E6-92988E570C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382D6062-74A7-1C4A-A64A-63D8521FFA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</xdr:colOff>
      <xdr:row>1</xdr:row>
      <xdr:rowOff>53340</xdr:rowOff>
    </xdr:from>
    <xdr:to>
      <xdr:col>27</xdr:col>
      <xdr:colOff>2476500</xdr:colOff>
      <xdr:row>16</xdr:row>
      <xdr:rowOff>1905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F6A9B2D-8753-4CDA-98C2-F5DEA90DF4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190500</xdr:colOff>
      <xdr:row>15</xdr:row>
      <xdr:rowOff>161925</xdr:rowOff>
    </xdr:from>
    <xdr:to>
      <xdr:col>27</xdr:col>
      <xdr:colOff>3255645</xdr:colOff>
      <xdr:row>30</xdr:row>
      <xdr:rowOff>47625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1B1E613-7E78-4831-A3C8-7056C1A7E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88293056-B2A4-0790-EA4E-AF815C8E2E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155342D5-7F2E-D02A-F36C-12B1705BCF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58E35DA5-0EDB-0979-AC79-CDAA53E519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BD63B13-A5E0-46D1-80FA-D06CDBEB7A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B7FDE72-1DEA-48F4-AA12-A08A8A870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1425275B-D430-E896-65EA-92342EB6E1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6494C882-83C2-BC46-23FE-97DEE4E9C5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34CF98A5-A46A-C912-14AD-BD3B54AF5A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818854E3-711C-3CAA-84E2-529FB7ACAF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BD4C31F7-E516-32E9-0FE7-F667011102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96BABAB0-AF33-CB66-3E01-67B66E44D5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9F63691C-69DA-AC85-55F9-BE29FDE509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887CBA4F-2824-AAB1-3CDD-5281958CA0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FDDDD0DF-E318-9E0E-E611-C609511389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E9DBEA8B-EF08-2536-CAEF-5FBDFEB76D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41CD2AAB-0F53-8679-0994-5582EFBA54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63642B74-BBC2-C5B8-736F-730F0B4C09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BF607225-8873-1F0B-C4A1-19228293A1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31BEF9E0-7EF5-A023-7830-F605EEF6F8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475A278F-48E2-6EA8-E113-73E84EA9D4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1AAAC70F-DE03-1D7D-8C1E-664D0CA89C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71" t="s">
        <v>1</v>
      </c>
      <c r="B3" s="171"/>
      <c r="C3" s="171"/>
      <c r="D3" s="171"/>
      <c r="E3" s="171"/>
      <c r="F3" s="171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3nCXZ/1wKhu9/M8GBWnQF5kZA4MW5ChNFmfM17EmC5D0X04jTFuJ2tgcC8GjK/Tf+bm0VrfWj+pwR+ZWRRMr6Q==" saltValue="s392QYKDz4fdEY7EMRamBQ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1" t="s">
        <v>1184</v>
      </c>
      <c r="B5" s="16"/>
      <c r="C5" s="14">
        <v>4</v>
      </c>
      <c r="D5" s="14">
        <v>0</v>
      </c>
      <c r="E5" s="23">
        <v>3</v>
      </c>
    </row>
    <row r="6" spans="1:5" x14ac:dyDescent="0.3">
      <c r="A6" s="21" t="s">
        <v>1185</v>
      </c>
      <c r="B6" s="16"/>
      <c r="C6" s="14">
        <v>5</v>
      </c>
      <c r="D6" s="14">
        <v>0</v>
      </c>
      <c r="E6" s="23">
        <v>5</v>
      </c>
    </row>
    <row r="7" spans="1:5" x14ac:dyDescent="0.3">
      <c r="A7" s="21" t="s">
        <v>1186</v>
      </c>
      <c r="B7" s="16"/>
      <c r="C7" s="14">
        <v>1</v>
      </c>
      <c r="D7" s="14">
        <v>0</v>
      </c>
      <c r="E7" s="23">
        <v>1</v>
      </c>
    </row>
    <row r="8" spans="1:5" x14ac:dyDescent="0.3">
      <c r="A8" s="21" t="s">
        <v>1187</v>
      </c>
      <c r="B8" s="16"/>
      <c r="C8" s="14">
        <v>9</v>
      </c>
      <c r="D8" s="14">
        <v>1</v>
      </c>
      <c r="E8" s="23">
        <v>8</v>
      </c>
    </row>
    <row r="9" spans="1:5" x14ac:dyDescent="0.3">
      <c r="A9" s="21" t="s">
        <v>615</v>
      </c>
      <c r="B9" s="16"/>
      <c r="C9" s="14">
        <v>71</v>
      </c>
      <c r="D9" s="14">
        <v>3</v>
      </c>
      <c r="E9" s="23">
        <v>67</v>
      </c>
    </row>
    <row r="10" spans="1:5" x14ac:dyDescent="0.3">
      <c r="A10" s="21" t="s">
        <v>1188</v>
      </c>
      <c r="B10" s="16"/>
      <c r="C10" s="14">
        <v>1</v>
      </c>
      <c r="D10" s="14">
        <v>0</v>
      </c>
      <c r="E10" s="23">
        <v>1</v>
      </c>
    </row>
    <row r="11" spans="1:5" x14ac:dyDescent="0.3">
      <c r="A11" s="195" t="s">
        <v>956</v>
      </c>
      <c r="B11" s="196"/>
      <c r="C11" s="30">
        <v>91</v>
      </c>
      <c r="D11" s="30">
        <v>4</v>
      </c>
      <c r="E11" s="30">
        <v>85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1" t="s">
        <v>1190</v>
      </c>
      <c r="B14" s="16"/>
      <c r="C14" s="22"/>
    </row>
    <row r="15" spans="1:5" x14ac:dyDescent="0.3">
      <c r="A15" s="21" t="s">
        <v>1191</v>
      </c>
      <c r="B15" s="16"/>
      <c r="C15" s="22"/>
    </row>
    <row r="16" spans="1:5" x14ac:dyDescent="0.3">
      <c r="A16" s="21" t="s">
        <v>1192</v>
      </c>
      <c r="B16" s="16"/>
      <c r="C16" s="22"/>
    </row>
    <row r="17" spans="1:3" x14ac:dyDescent="0.3">
      <c r="A17" s="195" t="s">
        <v>956</v>
      </c>
      <c r="B17" s="196"/>
      <c r="C17" s="46"/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1" t="s">
        <v>1184</v>
      </c>
      <c r="B21" s="16"/>
      <c r="C21" s="23">
        <v>1</v>
      </c>
    </row>
    <row r="22" spans="1:3" x14ac:dyDescent="0.3">
      <c r="A22" s="21" t="s">
        <v>1185</v>
      </c>
      <c r="B22" s="16"/>
      <c r="C22" s="23">
        <v>6</v>
      </c>
    </row>
    <row r="23" spans="1:3" x14ac:dyDescent="0.3">
      <c r="A23" s="21" t="s">
        <v>1186</v>
      </c>
      <c r="B23" s="16"/>
      <c r="C23" s="23">
        <v>19</v>
      </c>
    </row>
    <row r="24" spans="1:3" x14ac:dyDescent="0.3">
      <c r="A24" s="21" t="s">
        <v>1187</v>
      </c>
      <c r="B24" s="16"/>
      <c r="C24" s="23">
        <v>11</v>
      </c>
    </row>
    <row r="25" spans="1:3" x14ac:dyDescent="0.3">
      <c r="A25" s="21" t="s">
        <v>615</v>
      </c>
      <c r="B25" s="16"/>
      <c r="C25" s="23">
        <v>61</v>
      </c>
    </row>
    <row r="26" spans="1:3" x14ac:dyDescent="0.3">
      <c r="A26" s="21" t="s">
        <v>1188</v>
      </c>
      <c r="B26" s="16"/>
      <c r="C26" s="23">
        <v>27</v>
      </c>
    </row>
    <row r="27" spans="1:3" x14ac:dyDescent="0.3">
      <c r="A27" s="195" t="s">
        <v>956</v>
      </c>
      <c r="B27" s="196"/>
      <c r="C27" s="30">
        <v>125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1" t="s">
        <v>1087</v>
      </c>
      <c r="B31" s="16"/>
      <c r="C31" s="23">
        <v>1</v>
      </c>
    </row>
    <row r="32" spans="1:3" x14ac:dyDescent="0.3">
      <c r="A32" s="21" t="s">
        <v>1029</v>
      </c>
      <c r="B32" s="16"/>
      <c r="C32" s="23">
        <v>1</v>
      </c>
    </row>
    <row r="33" spans="1:3" x14ac:dyDescent="0.3">
      <c r="A33" s="21" t="s">
        <v>1194</v>
      </c>
      <c r="B33" s="16"/>
      <c r="C33" s="23">
        <v>131</v>
      </c>
    </row>
    <row r="34" spans="1:3" x14ac:dyDescent="0.3">
      <c r="A34" s="21" t="s">
        <v>1127</v>
      </c>
      <c r="B34" s="16"/>
      <c r="C34" s="23">
        <v>1</v>
      </c>
    </row>
    <row r="35" spans="1:3" x14ac:dyDescent="0.3">
      <c r="A35" s="21" t="s">
        <v>1195</v>
      </c>
      <c r="B35" s="16"/>
      <c r="C35" s="23">
        <v>30</v>
      </c>
    </row>
    <row r="36" spans="1:3" x14ac:dyDescent="0.3">
      <c r="A36" s="21" t="s">
        <v>1031</v>
      </c>
      <c r="B36" s="16"/>
      <c r="C36" s="22"/>
    </row>
    <row r="37" spans="1:3" x14ac:dyDescent="0.3">
      <c r="A37" s="21" t="s">
        <v>1032</v>
      </c>
      <c r="B37" s="16"/>
      <c r="C37" s="22"/>
    </row>
    <row r="38" spans="1:3" x14ac:dyDescent="0.3">
      <c r="A38" s="21" t="s">
        <v>1090</v>
      </c>
      <c r="B38" s="16"/>
      <c r="C38" s="22"/>
    </row>
    <row r="39" spans="1:3" x14ac:dyDescent="0.3">
      <c r="A39" s="21" t="s">
        <v>1091</v>
      </c>
      <c r="B39" s="16"/>
      <c r="C39" s="22"/>
    </row>
    <row r="40" spans="1:3" x14ac:dyDescent="0.3">
      <c r="A40" s="195" t="s">
        <v>956</v>
      </c>
      <c r="B40" s="196"/>
      <c r="C40" s="30">
        <v>164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1" t="s">
        <v>1184</v>
      </c>
      <c r="B44" s="16"/>
      <c r="C44" s="22"/>
    </row>
    <row r="45" spans="1:3" x14ac:dyDescent="0.3">
      <c r="A45" s="21" t="s">
        <v>1185</v>
      </c>
      <c r="B45" s="16"/>
      <c r="C45" s="23">
        <v>5</v>
      </c>
    </row>
    <row r="46" spans="1:3" x14ac:dyDescent="0.3">
      <c r="A46" s="21" t="s">
        <v>1186</v>
      </c>
      <c r="B46" s="16"/>
      <c r="C46" s="22"/>
    </row>
    <row r="47" spans="1:3" x14ac:dyDescent="0.3">
      <c r="A47" s="21" t="s">
        <v>1187</v>
      </c>
      <c r="B47" s="16"/>
      <c r="C47" s="23">
        <v>8</v>
      </c>
    </row>
    <row r="48" spans="1:3" x14ac:dyDescent="0.3">
      <c r="A48" s="21" t="s">
        <v>615</v>
      </c>
      <c r="B48" s="16"/>
      <c r="C48" s="23">
        <v>5</v>
      </c>
    </row>
    <row r="49" spans="1:3" x14ac:dyDescent="0.3">
      <c r="A49" s="21" t="s">
        <v>1188</v>
      </c>
      <c r="B49" s="16"/>
      <c r="C49" s="23">
        <v>4</v>
      </c>
    </row>
    <row r="50" spans="1:3" x14ac:dyDescent="0.3">
      <c r="A50" s="195" t="s">
        <v>956</v>
      </c>
      <c r="B50" s="196"/>
      <c r="C50" s="30">
        <v>22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8" t="s">
        <v>1184</v>
      </c>
      <c r="B53" s="13" t="s">
        <v>81</v>
      </c>
      <c r="C53" s="23">
        <v>1</v>
      </c>
    </row>
    <row r="54" spans="1:3" x14ac:dyDescent="0.3">
      <c r="A54" s="180"/>
      <c r="B54" s="13" t="s">
        <v>82</v>
      </c>
      <c r="C54" s="22"/>
    </row>
    <row r="55" spans="1:3" x14ac:dyDescent="0.3">
      <c r="A55" s="178" t="s">
        <v>1185</v>
      </c>
      <c r="B55" s="13" t="s">
        <v>81</v>
      </c>
      <c r="C55" s="23">
        <v>2</v>
      </c>
    </row>
    <row r="56" spans="1:3" x14ac:dyDescent="0.3">
      <c r="A56" s="180"/>
      <c r="B56" s="13" t="s">
        <v>82</v>
      </c>
      <c r="C56" s="23">
        <v>3</v>
      </c>
    </row>
    <row r="57" spans="1:3" x14ac:dyDescent="0.3">
      <c r="A57" s="178" t="s">
        <v>1186</v>
      </c>
      <c r="B57" s="13" t="s">
        <v>81</v>
      </c>
      <c r="C57" s="22"/>
    </row>
    <row r="58" spans="1:3" x14ac:dyDescent="0.3">
      <c r="A58" s="180"/>
      <c r="B58" s="13" t="s">
        <v>82</v>
      </c>
      <c r="C58" s="23">
        <v>1</v>
      </c>
    </row>
    <row r="59" spans="1:3" x14ac:dyDescent="0.3">
      <c r="A59" s="178" t="s">
        <v>1187</v>
      </c>
      <c r="B59" s="13" t="s">
        <v>81</v>
      </c>
      <c r="C59" s="23">
        <v>5</v>
      </c>
    </row>
    <row r="60" spans="1:3" x14ac:dyDescent="0.3">
      <c r="A60" s="180"/>
      <c r="B60" s="13" t="s">
        <v>82</v>
      </c>
      <c r="C60" s="23">
        <v>3</v>
      </c>
    </row>
    <row r="61" spans="1:3" x14ac:dyDescent="0.3">
      <c r="A61" s="178" t="s">
        <v>615</v>
      </c>
      <c r="B61" s="13" t="s">
        <v>81</v>
      </c>
      <c r="C61" s="23">
        <v>1</v>
      </c>
    </row>
    <row r="62" spans="1:3" x14ac:dyDescent="0.3">
      <c r="A62" s="180"/>
      <c r="B62" s="13" t="s">
        <v>82</v>
      </c>
      <c r="C62" s="23">
        <v>2</v>
      </c>
    </row>
    <row r="63" spans="1:3" x14ac:dyDescent="0.3">
      <c r="A63" s="178" t="s">
        <v>1188</v>
      </c>
      <c r="B63" s="13" t="s">
        <v>81</v>
      </c>
      <c r="C63" s="23">
        <v>10</v>
      </c>
    </row>
    <row r="64" spans="1:3" x14ac:dyDescent="0.3">
      <c r="A64" s="180"/>
      <c r="B64" s="13" t="s">
        <v>82</v>
      </c>
      <c r="C64" s="23">
        <v>2</v>
      </c>
    </row>
    <row r="65" spans="1:3" x14ac:dyDescent="0.3">
      <c r="A65" s="195" t="s">
        <v>956</v>
      </c>
      <c r="B65" s="196"/>
      <c r="C65" s="30">
        <v>30</v>
      </c>
    </row>
    <row r="66" spans="1:3" x14ac:dyDescent="0.3">
      <c r="A66" s="6"/>
    </row>
  </sheetData>
  <sheetProtection algorithmName="SHA-512" hashValue="IKfwsvHJjvn+d/N7S0Q8Ctn92dNHoWmQOXM8sZLnFyzngVDUcSxO9l4rjAaX7gTSsdeEK5h0kpiUlJanhx4gTA==" saltValue="tA08HWU5xVxMaRR3BMwp3A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2" t="s">
        <v>1199</v>
      </c>
    </row>
    <row r="4" spans="1:6" ht="20.399999999999999" x14ac:dyDescent="0.3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0.399999999999999" x14ac:dyDescent="0.3">
      <c r="A5" s="187" t="s">
        <v>1202</v>
      </c>
      <c r="B5" s="36" t="s">
        <v>1203</v>
      </c>
      <c r="C5" s="42">
        <v>0</v>
      </c>
      <c r="D5" s="42">
        <v>0</v>
      </c>
      <c r="E5" s="42">
        <v>4</v>
      </c>
      <c r="F5" s="37">
        <v>0</v>
      </c>
    </row>
    <row r="6" spans="1:6" x14ac:dyDescent="0.3">
      <c r="A6" s="189"/>
      <c r="B6" s="36" t="s">
        <v>1204</v>
      </c>
      <c r="C6" s="42">
        <v>1</v>
      </c>
      <c r="D6" s="42">
        <v>0</v>
      </c>
      <c r="E6" s="42">
        <v>0</v>
      </c>
      <c r="F6" s="37">
        <v>0</v>
      </c>
    </row>
    <row r="7" spans="1:6" x14ac:dyDescent="0.3">
      <c r="A7" s="35" t="s">
        <v>1205</v>
      </c>
      <c r="B7" s="36" t="s">
        <v>1206</v>
      </c>
      <c r="C7" s="42">
        <v>0</v>
      </c>
      <c r="D7" s="42">
        <v>0</v>
      </c>
      <c r="E7" s="42">
        <v>6</v>
      </c>
      <c r="F7" s="37">
        <v>0</v>
      </c>
    </row>
    <row r="8" spans="1:6" ht="20.399999999999999" x14ac:dyDescent="0.3">
      <c r="A8" s="187" t="s">
        <v>1207</v>
      </c>
      <c r="B8" s="36" t="s">
        <v>1208</v>
      </c>
      <c r="C8" s="42">
        <v>3</v>
      </c>
      <c r="D8" s="42">
        <v>6</v>
      </c>
      <c r="E8" s="42">
        <v>4</v>
      </c>
      <c r="F8" s="37">
        <v>0</v>
      </c>
    </row>
    <row r="9" spans="1:6" x14ac:dyDescent="0.3">
      <c r="A9" s="188"/>
      <c r="B9" s="36" t="s">
        <v>1209</v>
      </c>
      <c r="C9" s="42">
        <v>1</v>
      </c>
      <c r="D9" s="42">
        <v>0</v>
      </c>
      <c r="E9" s="42">
        <v>0</v>
      </c>
      <c r="F9" s="37">
        <v>0</v>
      </c>
    </row>
    <row r="10" spans="1:6" x14ac:dyDescent="0.3">
      <c r="A10" s="189"/>
      <c r="B10" s="36" t="s">
        <v>1210</v>
      </c>
      <c r="C10" s="42">
        <v>7</v>
      </c>
      <c r="D10" s="42">
        <v>3</v>
      </c>
      <c r="E10" s="42">
        <v>1</v>
      </c>
      <c r="F10" s="37">
        <v>0</v>
      </c>
    </row>
    <row r="11" spans="1:6" ht="20.399999999999999" x14ac:dyDescent="0.3">
      <c r="A11" s="187" t="s">
        <v>1211</v>
      </c>
      <c r="B11" s="36" t="s">
        <v>1212</v>
      </c>
      <c r="C11" s="17"/>
      <c r="D11" s="17"/>
      <c r="E11" s="17"/>
      <c r="F11" s="22"/>
    </row>
    <row r="12" spans="1:6" x14ac:dyDescent="0.3">
      <c r="A12" s="188"/>
      <c r="B12" s="36" t="s">
        <v>1213</v>
      </c>
      <c r="C12" s="17"/>
      <c r="D12" s="17"/>
      <c r="E12" s="17"/>
      <c r="F12" s="22"/>
    </row>
    <row r="13" spans="1:6" ht="20.399999999999999" x14ac:dyDescent="0.3">
      <c r="A13" s="189"/>
      <c r="B13" s="36" t="s">
        <v>1214</v>
      </c>
      <c r="C13" s="42">
        <v>2</v>
      </c>
      <c r="D13" s="42">
        <v>1</v>
      </c>
      <c r="E13" s="42">
        <v>2</v>
      </c>
      <c r="F13" s="37">
        <v>0</v>
      </c>
    </row>
    <row r="14" spans="1:6" ht="20.399999999999999" x14ac:dyDescent="0.3">
      <c r="A14" s="35" t="s">
        <v>1215</v>
      </c>
      <c r="B14" s="36" t="s">
        <v>1216</v>
      </c>
      <c r="C14" s="17"/>
      <c r="D14" s="17"/>
      <c r="E14" s="17"/>
      <c r="F14" s="22"/>
    </row>
    <row r="15" spans="1:6" x14ac:dyDescent="0.3">
      <c r="A15" s="187" t="s">
        <v>1217</v>
      </c>
      <c r="B15" s="36" t="s">
        <v>1218</v>
      </c>
      <c r="C15" s="42">
        <v>4</v>
      </c>
      <c r="D15" s="42">
        <v>3</v>
      </c>
      <c r="E15" s="42">
        <v>3</v>
      </c>
      <c r="F15" s="37">
        <v>3</v>
      </c>
    </row>
    <row r="16" spans="1:6" x14ac:dyDescent="0.3">
      <c r="A16" s="188"/>
      <c r="B16" s="36" t="s">
        <v>1219</v>
      </c>
      <c r="C16" s="17"/>
      <c r="D16" s="17"/>
      <c r="E16" s="17"/>
      <c r="F16" s="22"/>
    </row>
    <row r="17" spans="1:6" x14ac:dyDescent="0.3">
      <c r="A17" s="188"/>
      <c r="B17" s="36" t="s">
        <v>1220</v>
      </c>
      <c r="C17" s="42">
        <v>0</v>
      </c>
      <c r="D17" s="42">
        <v>0</v>
      </c>
      <c r="E17" s="42">
        <v>4</v>
      </c>
      <c r="F17" s="37">
        <v>0</v>
      </c>
    </row>
    <row r="18" spans="1:6" x14ac:dyDescent="0.3">
      <c r="A18" s="188"/>
      <c r="B18" s="36" t="s">
        <v>1221</v>
      </c>
      <c r="C18" s="42">
        <v>4</v>
      </c>
      <c r="D18" s="42">
        <v>0</v>
      </c>
      <c r="E18" s="42">
        <v>1</v>
      </c>
      <c r="F18" s="37">
        <v>0</v>
      </c>
    </row>
    <row r="19" spans="1:6" ht="20.399999999999999" x14ac:dyDescent="0.3">
      <c r="A19" s="189"/>
      <c r="B19" s="36" t="s">
        <v>1222</v>
      </c>
      <c r="C19" s="42">
        <v>0</v>
      </c>
      <c r="D19" s="42">
        <v>0</v>
      </c>
      <c r="E19" s="42">
        <v>3</v>
      </c>
      <c r="F19" s="37">
        <v>0</v>
      </c>
    </row>
    <row r="20" spans="1:6" x14ac:dyDescent="0.3">
      <c r="A20" s="35" t="s">
        <v>1223</v>
      </c>
      <c r="B20" s="36" t="s">
        <v>1224</v>
      </c>
      <c r="C20" s="42">
        <v>7</v>
      </c>
      <c r="D20" s="42">
        <v>4</v>
      </c>
      <c r="E20" s="42">
        <v>2</v>
      </c>
      <c r="F20" s="37">
        <v>0</v>
      </c>
    </row>
    <row r="21" spans="1:6" x14ac:dyDescent="0.3">
      <c r="A21" s="35" t="s">
        <v>1225</v>
      </c>
      <c r="B21" s="36" t="s">
        <v>1226</v>
      </c>
      <c r="C21" s="17"/>
      <c r="D21" s="17"/>
      <c r="E21" s="17"/>
      <c r="F21" s="22"/>
    </row>
    <row r="22" spans="1:6" x14ac:dyDescent="0.3">
      <c r="A22" s="185" t="s">
        <v>956</v>
      </c>
      <c r="B22" s="186"/>
      <c r="C22" s="43">
        <v>29</v>
      </c>
      <c r="D22" s="43">
        <v>17</v>
      </c>
      <c r="E22" s="43">
        <v>30</v>
      </c>
      <c r="F22" s="43">
        <v>3</v>
      </c>
    </row>
    <row r="23" spans="1:6" x14ac:dyDescent="0.3">
      <c r="A23" s="32" t="s">
        <v>1059</v>
      </c>
    </row>
    <row r="24" spans="1:6" x14ac:dyDescent="0.3">
      <c r="A24" s="33" t="s">
        <v>14</v>
      </c>
      <c r="B24" s="33" t="s">
        <v>15</v>
      </c>
      <c r="C24" s="34" t="s">
        <v>3</v>
      </c>
    </row>
    <row r="25" spans="1:6" x14ac:dyDescent="0.3">
      <c r="A25" s="40" t="s">
        <v>104</v>
      </c>
      <c r="B25" s="16"/>
      <c r="C25" s="37">
        <v>3</v>
      </c>
    </row>
    <row r="26" spans="1:6" x14ac:dyDescent="0.3">
      <c r="A26" s="40" t="s">
        <v>114</v>
      </c>
      <c r="B26" s="16"/>
      <c r="C26" s="22"/>
    </row>
    <row r="27" spans="1:6" x14ac:dyDescent="0.3">
      <c r="A27" s="40" t="s">
        <v>1060</v>
      </c>
      <c r="B27" s="16"/>
      <c r="C27" s="22"/>
    </row>
    <row r="28" spans="1:6" x14ac:dyDescent="0.3">
      <c r="A28" s="185" t="s">
        <v>956</v>
      </c>
      <c r="B28" s="186"/>
      <c r="C28" s="43">
        <v>3</v>
      </c>
    </row>
    <row r="29" spans="1:6" x14ac:dyDescent="0.3">
      <c r="A29" s="3"/>
    </row>
    <row r="30" spans="1:6" x14ac:dyDescent="0.3">
      <c r="A30" s="32" t="s">
        <v>1227</v>
      </c>
    </row>
    <row r="31" spans="1:6" x14ac:dyDescent="0.3">
      <c r="A31" s="33" t="s">
        <v>14</v>
      </c>
      <c r="B31" s="33" t="s">
        <v>15</v>
      </c>
      <c r="C31" s="34" t="s">
        <v>3</v>
      </c>
    </row>
    <row r="32" spans="1:6" x14ac:dyDescent="0.3">
      <c r="A32" s="40" t="s">
        <v>1228</v>
      </c>
      <c r="B32" s="16"/>
      <c r="C32" s="37">
        <v>6</v>
      </c>
    </row>
    <row r="33" spans="1:3" x14ac:dyDescent="0.3">
      <c r="A33" s="40" t="s">
        <v>1229</v>
      </c>
      <c r="B33" s="16"/>
      <c r="C33" s="37">
        <v>14</v>
      </c>
    </row>
    <row r="34" spans="1:3" x14ac:dyDescent="0.3">
      <c r="A34" s="40" t="s">
        <v>82</v>
      </c>
      <c r="B34" s="16"/>
      <c r="C34" s="37">
        <v>12</v>
      </c>
    </row>
    <row r="35" spans="1:3" x14ac:dyDescent="0.3">
      <c r="A35" s="185" t="s">
        <v>956</v>
      </c>
      <c r="B35" s="186"/>
      <c r="C35" s="43">
        <v>32</v>
      </c>
    </row>
    <row r="36" spans="1:3" x14ac:dyDescent="0.3">
      <c r="A36" s="3"/>
    </row>
    <row r="37" spans="1:3" x14ac:dyDescent="0.3">
      <c r="A37" s="32" t="s">
        <v>1230</v>
      </c>
    </row>
    <row r="38" spans="1:3" x14ac:dyDescent="0.3">
      <c r="A38" s="33" t="s">
        <v>14</v>
      </c>
      <c r="B38" s="33" t="s">
        <v>15</v>
      </c>
      <c r="C38" s="34" t="s">
        <v>3</v>
      </c>
    </row>
    <row r="39" spans="1:3" x14ac:dyDescent="0.3">
      <c r="A39" s="40" t="s">
        <v>1231</v>
      </c>
      <c r="B39" s="16"/>
      <c r="C39" s="37">
        <v>109</v>
      </c>
    </row>
    <row r="40" spans="1:3" x14ac:dyDescent="0.3">
      <c r="A40" s="40" t="s">
        <v>1232</v>
      </c>
      <c r="B40" s="16"/>
      <c r="C40" s="37">
        <v>20</v>
      </c>
    </row>
    <row r="41" spans="1:3" x14ac:dyDescent="0.3">
      <c r="A41" s="185" t="s">
        <v>956</v>
      </c>
      <c r="B41" s="186"/>
      <c r="C41" s="43">
        <v>129</v>
      </c>
    </row>
    <row r="42" spans="1:3" x14ac:dyDescent="0.3">
      <c r="A42" s="6"/>
    </row>
  </sheetData>
  <sheetProtection algorithmName="SHA-512" hashValue="wWvD+u4+8YpdFZx7l1Nv1Aktgs5du7lv15AUYHOCH1UoZ3n9YoynEVLB9TpDbn+TvOFUY95J5/+8bUxEk1ZyBw==" saltValue="h7Ca1woyx4dHQY1gGzShz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4" width="4.88671875" bestFit="1" customWidth="1"/>
    <col min="5" max="5" width="7.88671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7" t="s">
        <v>1234</v>
      </c>
    </row>
    <row r="4" spans="1:5" x14ac:dyDescent="0.3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2" t="s">
        <v>1235</v>
      </c>
      <c r="B5" s="13" t="s">
        <v>1236</v>
      </c>
      <c r="C5" s="14">
        <v>3093</v>
      </c>
      <c r="D5" s="14">
        <v>3900</v>
      </c>
      <c r="E5" s="15">
        <v>-0.20692307692307699</v>
      </c>
    </row>
    <row r="6" spans="1:5" x14ac:dyDescent="0.3">
      <c r="A6" s="173"/>
      <c r="B6" s="13" t="s">
        <v>1237</v>
      </c>
      <c r="C6" s="14">
        <v>507</v>
      </c>
      <c r="D6" s="14">
        <v>687</v>
      </c>
      <c r="E6" s="15">
        <v>-0.26200873362445398</v>
      </c>
    </row>
    <row r="7" spans="1:5" x14ac:dyDescent="0.3">
      <c r="A7" s="174"/>
      <c r="B7" s="13" t="s">
        <v>1238</v>
      </c>
      <c r="C7" s="14">
        <v>710</v>
      </c>
      <c r="D7" s="14">
        <v>675</v>
      </c>
      <c r="E7" s="15">
        <v>5.1851851851851899E-2</v>
      </c>
    </row>
    <row r="8" spans="1:5" x14ac:dyDescent="0.3">
      <c r="A8" s="3"/>
    </row>
    <row r="9" spans="1:5" x14ac:dyDescent="0.3">
      <c r="A9" s="47" t="s">
        <v>1239</v>
      </c>
    </row>
    <row r="10" spans="1:5" x14ac:dyDescent="0.3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3">
      <c r="A11" s="172" t="s">
        <v>1240</v>
      </c>
      <c r="B11" s="13" t="s">
        <v>1241</v>
      </c>
      <c r="C11" s="14">
        <v>60</v>
      </c>
      <c r="D11" s="14">
        <v>40</v>
      </c>
      <c r="E11" s="15">
        <v>0.5</v>
      </c>
    </row>
    <row r="12" spans="1:5" x14ac:dyDescent="0.3">
      <c r="A12" s="173"/>
      <c r="B12" s="13" t="s">
        <v>1242</v>
      </c>
      <c r="C12" s="14">
        <v>282</v>
      </c>
      <c r="D12" s="14">
        <v>357</v>
      </c>
      <c r="E12" s="15">
        <v>-0.21008403361344499</v>
      </c>
    </row>
    <row r="13" spans="1:5" x14ac:dyDescent="0.3">
      <c r="A13" s="173"/>
      <c r="B13" s="13" t="s">
        <v>1243</v>
      </c>
      <c r="C13" s="14">
        <v>828</v>
      </c>
      <c r="D13" s="14">
        <v>932</v>
      </c>
      <c r="E13" s="15">
        <v>-0.111587982832618</v>
      </c>
    </row>
    <row r="14" spans="1:5" x14ac:dyDescent="0.3">
      <c r="A14" s="173"/>
      <c r="B14" s="13" t="s">
        <v>1244</v>
      </c>
      <c r="C14" s="14">
        <v>266</v>
      </c>
      <c r="D14" s="14">
        <v>271</v>
      </c>
      <c r="E14" s="15">
        <v>-1.8450184501845001E-2</v>
      </c>
    </row>
    <row r="15" spans="1:5" x14ac:dyDescent="0.3">
      <c r="A15" s="173"/>
      <c r="B15" s="13" t="s">
        <v>1245</v>
      </c>
      <c r="C15" s="14">
        <v>1</v>
      </c>
      <c r="D15" s="14">
        <v>1</v>
      </c>
      <c r="E15" s="15">
        <v>0</v>
      </c>
    </row>
    <row r="16" spans="1:5" x14ac:dyDescent="0.3">
      <c r="A16" s="173"/>
      <c r="B16" s="13" t="s">
        <v>1246</v>
      </c>
      <c r="C16" s="14">
        <v>25</v>
      </c>
      <c r="D16" s="14">
        <v>37</v>
      </c>
      <c r="E16" s="15">
        <v>-0.32432432432432401</v>
      </c>
    </row>
    <row r="17" spans="1:5" x14ac:dyDescent="0.3">
      <c r="A17" s="173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3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3">
      <c r="A19" s="174"/>
      <c r="B19" s="13" t="s">
        <v>1249</v>
      </c>
      <c r="C19" s="14">
        <v>0</v>
      </c>
      <c r="D19" s="14">
        <v>2</v>
      </c>
      <c r="E19" s="15">
        <v>-1</v>
      </c>
    </row>
    <row r="20" spans="1:5" x14ac:dyDescent="0.3">
      <c r="A20" s="3"/>
    </row>
    <row r="21" spans="1:5" x14ac:dyDescent="0.3">
      <c r="A21" s="47" t="s">
        <v>1250</v>
      </c>
    </row>
    <row r="22" spans="1:5" x14ac:dyDescent="0.3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3">
      <c r="A23" s="172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3">
      <c r="A24" s="173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3">
      <c r="A25" s="173"/>
      <c r="B25" s="13" t="s">
        <v>174</v>
      </c>
      <c r="C25" s="14">
        <v>0</v>
      </c>
      <c r="D25" s="14">
        <v>1</v>
      </c>
      <c r="E25" s="15">
        <v>-1</v>
      </c>
    </row>
    <row r="26" spans="1:5" x14ac:dyDescent="0.3">
      <c r="A26" s="174"/>
      <c r="B26" s="13" t="s">
        <v>1254</v>
      </c>
      <c r="C26" s="14">
        <v>0</v>
      </c>
      <c r="D26" s="14">
        <v>1</v>
      </c>
      <c r="E26" s="15">
        <v>-1</v>
      </c>
    </row>
    <row r="27" spans="1:5" x14ac:dyDescent="0.3">
      <c r="A27" s="3"/>
    </row>
    <row r="28" spans="1:5" x14ac:dyDescent="0.3">
      <c r="A28" s="47" t="s">
        <v>1255</v>
      </c>
    </row>
    <row r="29" spans="1:5" x14ac:dyDescent="0.3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3">
      <c r="A30" s="172" t="s">
        <v>1256</v>
      </c>
      <c r="B30" s="13" t="s">
        <v>1257</v>
      </c>
      <c r="C30" s="14">
        <v>15</v>
      </c>
      <c r="D30" s="14">
        <v>47</v>
      </c>
      <c r="E30" s="15">
        <v>-0.680851063829787</v>
      </c>
    </row>
    <row r="31" spans="1:5" x14ac:dyDescent="0.3">
      <c r="A31" s="173"/>
      <c r="B31" s="13" t="s">
        <v>1258</v>
      </c>
      <c r="C31" s="14">
        <v>4</v>
      </c>
      <c r="D31" s="14">
        <v>7</v>
      </c>
      <c r="E31" s="15">
        <v>-0.42857142857142799</v>
      </c>
    </row>
    <row r="32" spans="1:5" x14ac:dyDescent="0.3">
      <c r="A32" s="174"/>
      <c r="B32" s="13" t="s">
        <v>1259</v>
      </c>
      <c r="C32" s="14">
        <v>3</v>
      </c>
      <c r="D32" s="14">
        <v>6</v>
      </c>
      <c r="E32" s="15">
        <v>-0.5</v>
      </c>
    </row>
    <row r="33" spans="1:1" x14ac:dyDescent="0.3">
      <c r="A33" s="6"/>
    </row>
  </sheetData>
  <sheetProtection algorithmName="SHA-512" hashValue="VjJjtyMIY3kLGYO0hr0/zq8PtaDwtP2ckcoan5aeyN0io0xSQi8JFzDjDxIB9KiuagbxALsajk/gSQdfRI1nLA==" saltValue="pxfMYNmekNKdiuBjvRqjp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17"/>
  <sheetViews>
    <sheetView showGridLines="0" workbookViewId="0"/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1261</v>
      </c>
    </row>
    <row r="3" spans="1:5" x14ac:dyDescent="0.3">
      <c r="A3" s="47" t="s">
        <v>1262</v>
      </c>
    </row>
    <row r="4" spans="1:5" x14ac:dyDescent="0.3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3">
      <c r="A5" s="172" t="s">
        <v>1263</v>
      </c>
      <c r="B5" s="13" t="s">
        <v>1264</v>
      </c>
      <c r="C5" s="14">
        <v>0</v>
      </c>
      <c r="D5" s="14">
        <v>0</v>
      </c>
      <c r="E5" s="15">
        <v>0</v>
      </c>
    </row>
    <row r="6" spans="1:5" x14ac:dyDescent="0.3">
      <c r="A6" s="173"/>
      <c r="B6" s="13" t="s">
        <v>1265</v>
      </c>
      <c r="C6" s="14">
        <v>0</v>
      </c>
      <c r="D6" s="14">
        <v>1</v>
      </c>
      <c r="E6" s="15">
        <v>-1</v>
      </c>
    </row>
    <row r="7" spans="1:5" x14ac:dyDescent="0.3">
      <c r="A7" s="173"/>
      <c r="B7" s="13" t="s">
        <v>1266</v>
      </c>
      <c r="C7" s="14">
        <v>12</v>
      </c>
      <c r="D7" s="14">
        <v>6</v>
      </c>
      <c r="E7" s="15">
        <v>1</v>
      </c>
    </row>
    <row r="8" spans="1:5" x14ac:dyDescent="0.3">
      <c r="A8" s="173"/>
      <c r="B8" s="13" t="s">
        <v>1267</v>
      </c>
      <c r="C8" s="14">
        <v>79</v>
      </c>
      <c r="D8" s="14">
        <v>79</v>
      </c>
      <c r="E8" s="15">
        <v>0</v>
      </c>
    </row>
    <row r="9" spans="1:5" x14ac:dyDescent="0.3">
      <c r="A9" s="173"/>
      <c r="B9" s="13" t="s">
        <v>1268</v>
      </c>
      <c r="C9" s="14">
        <v>13</v>
      </c>
      <c r="D9" s="14">
        <v>13</v>
      </c>
      <c r="E9" s="15">
        <v>0</v>
      </c>
    </row>
    <row r="10" spans="1:5" x14ac:dyDescent="0.3">
      <c r="A10" s="173"/>
      <c r="B10" s="13" t="s">
        <v>1269</v>
      </c>
      <c r="C10" s="14">
        <v>3</v>
      </c>
      <c r="D10" s="14">
        <v>2</v>
      </c>
      <c r="E10" s="15">
        <v>0.5</v>
      </c>
    </row>
    <row r="11" spans="1:5" x14ac:dyDescent="0.3">
      <c r="A11" s="173"/>
      <c r="B11" s="13" t="s">
        <v>1270</v>
      </c>
      <c r="C11" s="14">
        <v>24</v>
      </c>
      <c r="D11" s="14">
        <v>38</v>
      </c>
      <c r="E11" s="15">
        <v>-0.36842105263157898</v>
      </c>
    </row>
    <row r="12" spans="1:5" x14ac:dyDescent="0.3">
      <c r="A12" s="173"/>
      <c r="B12" s="13" t="s">
        <v>1271</v>
      </c>
      <c r="C12" s="14">
        <v>22</v>
      </c>
      <c r="D12" s="14">
        <v>17</v>
      </c>
      <c r="E12" s="15">
        <v>0.29411764705882298</v>
      </c>
    </row>
    <row r="13" spans="1:5" x14ac:dyDescent="0.3">
      <c r="A13" s="173"/>
      <c r="B13" s="13" t="s">
        <v>1272</v>
      </c>
      <c r="C13" s="14">
        <v>22</v>
      </c>
      <c r="D13" s="14">
        <v>9</v>
      </c>
      <c r="E13" s="15">
        <v>1.44444444444444</v>
      </c>
    </row>
    <row r="14" spans="1:5" x14ac:dyDescent="0.3">
      <c r="A14" s="173"/>
      <c r="B14" s="13" t="s">
        <v>1273</v>
      </c>
      <c r="C14" s="14">
        <v>58</v>
      </c>
      <c r="D14" s="14">
        <v>47</v>
      </c>
      <c r="E14" s="15">
        <v>0.23404255319148901</v>
      </c>
    </row>
    <row r="15" spans="1:5" x14ac:dyDescent="0.3">
      <c r="A15" s="173"/>
      <c r="B15" s="13" t="s">
        <v>1274</v>
      </c>
      <c r="C15" s="14">
        <v>4</v>
      </c>
      <c r="D15" s="14">
        <v>4</v>
      </c>
      <c r="E15" s="15">
        <v>0</v>
      </c>
    </row>
    <row r="16" spans="1:5" x14ac:dyDescent="0.3">
      <c r="A16" s="174"/>
      <c r="B16" s="13" t="s">
        <v>111</v>
      </c>
      <c r="C16" s="14">
        <v>345</v>
      </c>
      <c r="D16" s="14">
        <v>160</v>
      </c>
      <c r="E16" s="15">
        <v>1.15625</v>
      </c>
    </row>
    <row r="17" spans="1:1" x14ac:dyDescent="0.3">
      <c r="A17" s="6"/>
    </row>
  </sheetData>
  <sheetProtection algorithmName="SHA-512" hashValue="wjLs14G2ebVnMKcLJ4AtkXkgRLxnTUUra3oUVWclykBbCThGIXEFudbpWOhzXeDVwMMj9iXK8IU1RfmfOAC13w==" saltValue="z+jKGjI7OgP+RufRYki19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E31"/>
  <sheetViews>
    <sheetView showGridLines="0" workbookViewId="0"/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1275</v>
      </c>
    </row>
    <row r="3" spans="1:5" x14ac:dyDescent="0.3">
      <c r="A3" s="32" t="s">
        <v>1276</v>
      </c>
    </row>
    <row r="4" spans="1:5" x14ac:dyDescent="0.3">
      <c r="A4" s="33" t="s">
        <v>14</v>
      </c>
      <c r="B4" s="33" t="s">
        <v>15</v>
      </c>
      <c r="C4" s="48" t="s">
        <v>3</v>
      </c>
      <c r="D4" s="48" t="s">
        <v>16</v>
      </c>
      <c r="E4" s="34" t="s">
        <v>17</v>
      </c>
    </row>
    <row r="5" spans="1:5" x14ac:dyDescent="0.3">
      <c r="A5" s="35" t="s">
        <v>1277</v>
      </c>
      <c r="B5" s="41" t="s">
        <v>1278</v>
      </c>
      <c r="C5" s="42">
        <v>21</v>
      </c>
      <c r="D5" s="42">
        <v>189</v>
      </c>
      <c r="E5" s="49">
        <v>-0.88888888888888895</v>
      </c>
    </row>
    <row r="6" spans="1:5" x14ac:dyDescent="0.3">
      <c r="A6" s="35" t="s">
        <v>1279</v>
      </c>
      <c r="B6" s="41" t="s">
        <v>1280</v>
      </c>
      <c r="C6" s="42">
        <v>300</v>
      </c>
      <c r="D6" s="42">
        <v>35</v>
      </c>
      <c r="E6" s="49">
        <v>7.5714285714285703</v>
      </c>
    </row>
    <row r="7" spans="1:5" ht="20.399999999999999" x14ac:dyDescent="0.3">
      <c r="A7" s="35" t="s">
        <v>1281</v>
      </c>
      <c r="B7" s="41" t="s">
        <v>1282</v>
      </c>
      <c r="C7" s="42">
        <v>91</v>
      </c>
      <c r="D7" s="17"/>
      <c r="E7" s="49">
        <v>0</v>
      </c>
    </row>
    <row r="8" spans="1:5" ht="20.399999999999999" x14ac:dyDescent="0.3">
      <c r="A8" s="35" t="s">
        <v>1283</v>
      </c>
      <c r="B8" s="41" t="s">
        <v>1284</v>
      </c>
      <c r="C8" s="42">
        <v>53</v>
      </c>
      <c r="D8" s="42">
        <v>174</v>
      </c>
      <c r="E8" s="49">
        <v>-0.69540229885057503</v>
      </c>
    </row>
    <row r="9" spans="1:5" ht="20.399999999999999" x14ac:dyDescent="0.3">
      <c r="A9" s="35" t="s">
        <v>1285</v>
      </c>
      <c r="B9" s="41" t="s">
        <v>1286</v>
      </c>
      <c r="C9" s="42">
        <v>6</v>
      </c>
      <c r="D9" s="17"/>
      <c r="E9" s="49">
        <v>0</v>
      </c>
    </row>
    <row r="10" spans="1:5" ht="20.399999999999999" x14ac:dyDescent="0.3">
      <c r="A10" s="35" t="s">
        <v>1287</v>
      </c>
      <c r="B10" s="41" t="s">
        <v>1288</v>
      </c>
      <c r="C10" s="42">
        <v>10</v>
      </c>
      <c r="D10" s="42">
        <v>49</v>
      </c>
      <c r="E10" s="49">
        <v>-0.79591836734693899</v>
      </c>
    </row>
    <row r="11" spans="1:5" ht="20.399999999999999" x14ac:dyDescent="0.3">
      <c r="A11" s="35" t="s">
        <v>1289</v>
      </c>
      <c r="B11" s="16"/>
      <c r="C11" s="42">
        <v>26</v>
      </c>
      <c r="D11" s="42">
        <v>287</v>
      </c>
      <c r="E11" s="49">
        <v>-0.909407665505226</v>
      </c>
    </row>
    <row r="12" spans="1:5" x14ac:dyDescent="0.3">
      <c r="A12" s="35" t="s">
        <v>1290</v>
      </c>
      <c r="B12" s="16"/>
      <c r="C12" s="42">
        <v>580</v>
      </c>
      <c r="D12" s="17"/>
      <c r="E12" s="49">
        <v>0</v>
      </c>
    </row>
    <row r="13" spans="1:5" x14ac:dyDescent="0.3">
      <c r="A13" s="187" t="s">
        <v>1291</v>
      </c>
      <c r="B13" s="41" t="s">
        <v>1292</v>
      </c>
      <c r="C13" s="42">
        <v>102</v>
      </c>
      <c r="D13" s="42">
        <v>58</v>
      </c>
      <c r="E13" s="49">
        <v>0.75862068965517204</v>
      </c>
    </row>
    <row r="14" spans="1:5" x14ac:dyDescent="0.3">
      <c r="A14" s="189"/>
      <c r="B14" s="41" t="s">
        <v>1293</v>
      </c>
      <c r="C14" s="42">
        <v>0</v>
      </c>
      <c r="D14" s="42">
        <v>10</v>
      </c>
      <c r="E14" s="49">
        <v>-1</v>
      </c>
    </row>
    <row r="15" spans="1:5" x14ac:dyDescent="0.3">
      <c r="A15" s="32" t="s">
        <v>1294</v>
      </c>
    </row>
    <row r="16" spans="1:5" x14ac:dyDescent="0.3">
      <c r="A16" s="33" t="s">
        <v>14</v>
      </c>
      <c r="B16" s="33" t="s">
        <v>15</v>
      </c>
      <c r="C16" s="50" t="s">
        <v>118</v>
      </c>
      <c r="D16" s="50" t="s">
        <v>161</v>
      </c>
      <c r="E16" s="51" t="s">
        <v>197</v>
      </c>
    </row>
    <row r="17" spans="1:5" x14ac:dyDescent="0.3">
      <c r="A17" s="190" t="s">
        <v>1295</v>
      </c>
      <c r="B17" s="41" t="s">
        <v>1296</v>
      </c>
      <c r="C17" s="42">
        <v>1</v>
      </c>
      <c r="D17" s="42">
        <v>0</v>
      </c>
      <c r="E17" s="37">
        <v>0</v>
      </c>
    </row>
    <row r="18" spans="1:5" x14ac:dyDescent="0.3">
      <c r="A18" s="191"/>
      <c r="B18" s="41" t="s">
        <v>1297</v>
      </c>
      <c r="C18" s="42">
        <v>353</v>
      </c>
      <c r="D18" s="42">
        <v>494</v>
      </c>
      <c r="E18" s="37">
        <v>131</v>
      </c>
    </row>
    <row r="19" spans="1:5" x14ac:dyDescent="0.3">
      <c r="A19" s="191"/>
      <c r="B19" s="41" t="s">
        <v>1298</v>
      </c>
      <c r="C19" s="17"/>
      <c r="D19" s="17"/>
      <c r="E19" s="22"/>
    </row>
    <row r="20" spans="1:5" x14ac:dyDescent="0.3">
      <c r="A20" s="191"/>
      <c r="B20" s="41" t="s">
        <v>1299</v>
      </c>
      <c r="C20" s="17"/>
      <c r="D20" s="17"/>
      <c r="E20" s="22"/>
    </row>
    <row r="21" spans="1:5" x14ac:dyDescent="0.3">
      <c r="A21" s="191"/>
      <c r="B21" s="41" t="s">
        <v>1300</v>
      </c>
      <c r="C21" s="17"/>
      <c r="D21" s="17"/>
      <c r="E21" s="22"/>
    </row>
    <row r="22" spans="1:5" x14ac:dyDescent="0.3">
      <c r="A22" s="191"/>
      <c r="B22" s="41" t="s">
        <v>980</v>
      </c>
      <c r="C22" s="42">
        <v>3168</v>
      </c>
      <c r="D22" s="42">
        <v>5881</v>
      </c>
      <c r="E22" s="37">
        <v>0</v>
      </c>
    </row>
    <row r="23" spans="1:5" x14ac:dyDescent="0.3">
      <c r="A23" s="191"/>
      <c r="B23" s="41" t="s">
        <v>1301</v>
      </c>
      <c r="C23" s="42">
        <v>24</v>
      </c>
      <c r="D23" s="42">
        <v>29</v>
      </c>
      <c r="E23" s="37">
        <v>8</v>
      </c>
    </row>
    <row r="24" spans="1:5" x14ac:dyDescent="0.3">
      <c r="A24" s="191"/>
      <c r="B24" s="41" t="s">
        <v>1302</v>
      </c>
      <c r="C24" s="42">
        <v>0</v>
      </c>
      <c r="D24" s="42">
        <v>4</v>
      </c>
      <c r="E24" s="37">
        <v>0</v>
      </c>
    </row>
    <row r="25" spans="1:5" x14ac:dyDescent="0.3">
      <c r="A25" s="191"/>
      <c r="B25" s="41" t="s">
        <v>1303</v>
      </c>
      <c r="C25" s="42">
        <v>15</v>
      </c>
      <c r="D25" s="42">
        <v>46</v>
      </c>
      <c r="E25" s="37">
        <v>9</v>
      </c>
    </row>
    <row r="26" spans="1:5" x14ac:dyDescent="0.3">
      <c r="A26" s="191"/>
      <c r="B26" s="41" t="s">
        <v>1304</v>
      </c>
      <c r="C26" s="42">
        <v>53</v>
      </c>
      <c r="D26" s="42">
        <v>332</v>
      </c>
      <c r="E26" s="37">
        <v>0</v>
      </c>
    </row>
    <row r="27" spans="1:5" x14ac:dyDescent="0.3">
      <c r="A27" s="191"/>
      <c r="B27" s="41" t="s">
        <v>1305</v>
      </c>
      <c r="C27" s="42">
        <v>3</v>
      </c>
      <c r="D27" s="42">
        <v>5</v>
      </c>
      <c r="E27" s="37">
        <v>1</v>
      </c>
    </row>
    <row r="28" spans="1:5" x14ac:dyDescent="0.3">
      <c r="A28" s="191"/>
      <c r="B28" s="41" t="s">
        <v>1306</v>
      </c>
      <c r="C28" s="42">
        <v>802</v>
      </c>
      <c r="D28" s="42">
        <v>918</v>
      </c>
      <c r="E28" s="37">
        <v>132</v>
      </c>
    </row>
    <row r="29" spans="1:5" x14ac:dyDescent="0.3">
      <c r="A29" s="191"/>
      <c r="B29" s="41" t="s">
        <v>1307</v>
      </c>
      <c r="C29" s="42">
        <v>483</v>
      </c>
      <c r="D29" s="42">
        <v>192</v>
      </c>
      <c r="E29" s="37">
        <v>347</v>
      </c>
    </row>
    <row r="30" spans="1:5" x14ac:dyDescent="0.3">
      <c r="A30" s="192"/>
      <c r="B30" s="41" t="s">
        <v>1308</v>
      </c>
      <c r="C30" s="17"/>
      <c r="D30" s="17"/>
      <c r="E30" s="22"/>
    </row>
    <row r="31" spans="1:5" x14ac:dyDescent="0.3">
      <c r="A31" s="6"/>
    </row>
  </sheetData>
  <sheetProtection algorithmName="SHA-512" hashValue="wrvrxzf+xWIl5b5LirOAHyMTQGkkuZvcM7VvogqFN5h7sBvIggZF1gUY51wwCSwopTlc6xOjnMeDTcpF9NmpvA==" saltValue="QIrvzoHc9aXGN82jUYOUj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16FE-F8A5-454F-AAF3-2834CD4EF46D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100" customWidth="1"/>
    <col min="2" max="2" width="4.44140625" style="100" customWidth="1"/>
    <col min="3" max="3" width="18.6640625" style="100" customWidth="1"/>
    <col min="4" max="4" width="36.44140625" style="100" customWidth="1"/>
    <col min="5" max="5" width="18.6640625" style="100" customWidth="1"/>
    <col min="6" max="6" width="7.44140625" style="100" customWidth="1"/>
    <col min="7" max="7" width="2.6640625" style="100" customWidth="1"/>
    <col min="8" max="8" width="10.109375" style="100" customWidth="1"/>
    <col min="9" max="13" width="11.44140625" style="100"/>
    <col min="14" max="14" width="5.5546875" style="100" customWidth="1"/>
    <col min="15" max="15" width="11" style="100" customWidth="1"/>
    <col min="16" max="16" width="2.6640625" style="100" customWidth="1"/>
    <col min="17" max="17" width="11.44140625" style="100"/>
    <col min="18" max="19" width="12.88671875" style="100" customWidth="1"/>
    <col min="20" max="23" width="11.44140625" style="100"/>
    <col min="24" max="24" width="2.6640625" style="100" customWidth="1"/>
    <col min="25" max="25" width="6.33203125" style="100" customWidth="1"/>
    <col min="26" max="29" width="13.88671875" style="100" customWidth="1"/>
    <col min="30" max="30" width="11.44140625" style="100"/>
    <col min="31" max="31" width="9.44140625" style="100" customWidth="1"/>
    <col min="32" max="32" width="2.6640625" style="100" customWidth="1"/>
    <col min="33" max="38" width="11.44140625" style="100"/>
    <col min="39" max="39" width="14.5546875" style="100" customWidth="1"/>
    <col min="40" max="40" width="2.6640625" style="100" customWidth="1"/>
    <col min="41" max="41" width="11.44140625" style="100"/>
    <col min="42" max="44" width="19.33203125" style="100" customWidth="1"/>
    <col min="45" max="45" width="14.88671875" style="100" customWidth="1"/>
    <col min="46" max="46" width="2.6640625" style="100" customWidth="1"/>
    <col min="47" max="47" width="7" style="100" customWidth="1"/>
    <col min="48" max="48" width="14" style="100" customWidth="1"/>
    <col min="49" max="53" width="11.44140625" style="100"/>
    <col min="54" max="54" width="5.44140625" style="100" customWidth="1"/>
    <col min="55" max="55" width="2.6640625" style="100" customWidth="1"/>
    <col min="56" max="56" width="11.44140625" style="100"/>
    <col min="57" max="59" width="13.88671875" style="100" customWidth="1"/>
    <col min="60" max="60" width="11.44140625" style="100"/>
    <col min="61" max="61" width="19.33203125" style="100" customWidth="1"/>
    <col min="62" max="62" width="2.6640625" style="100" customWidth="1"/>
    <col min="63" max="63" width="7.109375" style="100" customWidth="1"/>
    <col min="64" max="65" width="6.5546875" style="100" customWidth="1"/>
    <col min="66" max="66" width="9" style="100" customWidth="1"/>
    <col min="67" max="67" width="7.109375" style="100" bestFit="1" customWidth="1"/>
    <col min="68" max="68" width="7" style="100" customWidth="1"/>
    <col min="69" max="69" width="8.6640625" style="100" customWidth="1"/>
    <col min="70" max="70" width="6.6640625" style="100" customWidth="1"/>
    <col min="71" max="71" width="9" style="100" customWidth="1"/>
    <col min="72" max="73" width="6.109375" style="100" customWidth="1"/>
    <col min="74" max="74" width="6.6640625" style="100" customWidth="1"/>
    <col min="75" max="75" width="2.6640625" style="100" customWidth="1"/>
    <col min="76" max="76" width="21.109375" style="100" customWidth="1"/>
    <col min="77" max="80" width="11.44140625" style="100"/>
    <col min="81" max="81" width="16.44140625" style="100" customWidth="1"/>
    <col min="82" max="82" width="2.6640625" style="100" customWidth="1"/>
    <col min="83" max="83" width="17" style="100" customWidth="1"/>
    <col min="84" max="85" width="21.109375" style="100" customWidth="1"/>
    <col min="86" max="88" width="11.44140625" style="100"/>
    <col min="89" max="89" width="2.6640625" style="100" customWidth="1"/>
    <col min="90" max="90" width="15.109375" style="100" customWidth="1"/>
    <col min="91" max="91" width="8.33203125" style="100" customWidth="1"/>
    <col min="92" max="92" width="23.44140625" style="100" customWidth="1"/>
    <col min="93" max="93" width="14.88671875" style="100" customWidth="1"/>
    <col min="94" max="94" width="18" style="100" customWidth="1"/>
    <col min="95" max="16384" width="11.44140625" style="100"/>
  </cols>
  <sheetData>
    <row r="1" spans="1:93" ht="17.399999999999999" x14ac:dyDescent="0.3">
      <c r="A1" s="98"/>
      <c r="B1" s="99"/>
      <c r="C1" s="204" t="s">
        <v>1431</v>
      </c>
      <c r="D1" s="204"/>
      <c r="E1" s="204"/>
      <c r="G1" s="98"/>
      <c r="P1" s="98"/>
      <c r="X1" s="98"/>
      <c r="AF1" s="98"/>
      <c r="AN1" s="98"/>
      <c r="AT1" s="98"/>
      <c r="BC1" s="98"/>
      <c r="BJ1" s="98"/>
      <c r="BW1" s="98"/>
      <c r="CD1" s="98"/>
      <c r="CK1" s="98"/>
    </row>
    <row r="2" spans="1:93" s="102" customFormat="1" ht="10.199999999999999" x14ac:dyDescent="0.3">
      <c r="A2" s="101">
        <v>0</v>
      </c>
      <c r="H2" s="103"/>
      <c r="Z2" s="197"/>
      <c r="AA2" s="197"/>
      <c r="AB2" s="197"/>
      <c r="AC2" s="197"/>
      <c r="AH2" s="197"/>
      <c r="AI2" s="197"/>
      <c r="AJ2" s="197"/>
      <c r="AK2" s="197"/>
      <c r="AV2" s="203"/>
      <c r="AW2" s="203"/>
      <c r="AX2" s="203"/>
      <c r="AY2" s="203"/>
      <c r="AZ2" s="203"/>
      <c r="BA2" s="203"/>
      <c r="BK2" s="203" t="s">
        <v>1432</v>
      </c>
      <c r="BL2" s="203"/>
      <c r="BM2" s="203"/>
      <c r="BN2" s="203"/>
      <c r="BO2" s="203"/>
      <c r="BP2" s="203"/>
      <c r="BQ2" s="203"/>
      <c r="BR2" s="203"/>
      <c r="BS2" s="203"/>
      <c r="BT2" s="203"/>
      <c r="BU2" s="203"/>
      <c r="CL2" s="103"/>
    </row>
    <row r="3" spans="1:93" s="102" customFormat="1" ht="10.199999999999999" x14ac:dyDescent="0.3">
      <c r="Z3" s="197" t="s">
        <v>1433</v>
      </c>
      <c r="AA3" s="197"/>
      <c r="AB3" s="197"/>
      <c r="AC3" s="197"/>
      <c r="AH3" s="197" t="s">
        <v>1434</v>
      </c>
      <c r="AI3" s="197"/>
      <c r="AJ3" s="197"/>
      <c r="AK3" s="197"/>
      <c r="AV3" s="203" t="s">
        <v>1059</v>
      </c>
      <c r="AW3" s="203"/>
      <c r="AX3" s="203"/>
      <c r="AY3" s="203"/>
      <c r="AZ3" s="203"/>
      <c r="BA3" s="203"/>
      <c r="CL3" s="103"/>
    </row>
    <row r="4" spans="1:93" s="104" customFormat="1" ht="21.75" customHeight="1" x14ac:dyDescent="0.3">
      <c r="C4" s="197" t="s">
        <v>13</v>
      </c>
      <c r="D4" s="197"/>
      <c r="E4" s="197"/>
      <c r="I4" s="197" t="s">
        <v>40</v>
      </c>
      <c r="J4" s="197"/>
      <c r="K4" s="197"/>
      <c r="L4" s="197"/>
      <c r="M4" s="197"/>
      <c r="Q4" s="197" t="s">
        <v>1435</v>
      </c>
      <c r="R4" s="197"/>
      <c r="S4" s="197"/>
      <c r="T4" s="197"/>
      <c r="U4" s="197"/>
      <c r="V4" s="197"/>
      <c r="AP4" s="197" t="s">
        <v>1436</v>
      </c>
      <c r="AQ4" s="197"/>
      <c r="AR4" s="197"/>
      <c r="BE4" s="197" t="s">
        <v>1059</v>
      </c>
      <c r="BF4" s="197"/>
      <c r="BG4" s="197"/>
      <c r="BK4" s="198" t="s">
        <v>1437</v>
      </c>
      <c r="BL4" s="199" t="s">
        <v>1438</v>
      </c>
      <c r="BM4" s="199" t="s">
        <v>1439</v>
      </c>
      <c r="BN4" s="199" t="s">
        <v>174</v>
      </c>
      <c r="BO4" s="199" t="s">
        <v>1440</v>
      </c>
      <c r="BP4" s="199" t="s">
        <v>1441</v>
      </c>
      <c r="BQ4" s="199" t="s">
        <v>1442</v>
      </c>
      <c r="BR4" s="199" t="s">
        <v>209</v>
      </c>
      <c r="BS4" s="200" t="s">
        <v>1443</v>
      </c>
      <c r="BT4" s="200" t="s">
        <v>1444</v>
      </c>
      <c r="BU4" s="200" t="s">
        <v>289</v>
      </c>
      <c r="BV4" s="201"/>
      <c r="BY4" s="202" t="s">
        <v>168</v>
      </c>
      <c r="BZ4" s="202"/>
      <c r="CA4" s="202"/>
      <c r="CF4" s="197" t="s">
        <v>1445</v>
      </c>
      <c r="CG4" s="197"/>
      <c r="CL4" s="197" t="s">
        <v>48</v>
      </c>
      <c r="CM4" s="197"/>
      <c r="CN4" s="197"/>
      <c r="CO4" s="197"/>
    </row>
    <row r="5" spans="1:93" s="104" customFormat="1" ht="14.25" customHeight="1" x14ac:dyDescent="0.3">
      <c r="Z5" s="108" t="s">
        <v>1446</v>
      </c>
      <c r="AA5" s="109" t="s">
        <v>1447</v>
      </c>
      <c r="AB5" s="109" t="s">
        <v>81</v>
      </c>
      <c r="AC5" s="110" t="s">
        <v>81</v>
      </c>
      <c r="AH5" s="108" t="s">
        <v>1446</v>
      </c>
      <c r="AI5" s="109" t="s">
        <v>1447</v>
      </c>
      <c r="AJ5" s="109" t="s">
        <v>81</v>
      </c>
      <c r="AK5" s="110" t="s">
        <v>81</v>
      </c>
      <c r="AV5" s="198" t="s">
        <v>1448</v>
      </c>
      <c r="AW5" s="199" t="s">
        <v>1449</v>
      </c>
      <c r="AX5" s="199" t="s">
        <v>1450</v>
      </c>
      <c r="AY5" s="199" t="s">
        <v>109</v>
      </c>
      <c r="AZ5" s="199" t="s">
        <v>110</v>
      </c>
      <c r="BA5" s="200" t="s">
        <v>111</v>
      </c>
      <c r="BK5" s="198"/>
      <c r="BL5" s="199"/>
      <c r="BM5" s="199"/>
      <c r="BN5" s="199"/>
      <c r="BO5" s="199"/>
      <c r="BP5" s="199"/>
      <c r="BQ5" s="199"/>
      <c r="BR5" s="199"/>
      <c r="BS5" s="200"/>
      <c r="BT5" s="200"/>
      <c r="BU5" s="200"/>
      <c r="BV5" s="201"/>
    </row>
    <row r="6" spans="1:93" s="104" customFormat="1" ht="14.25" customHeight="1" x14ac:dyDescent="0.3">
      <c r="C6" s="111" t="s">
        <v>20</v>
      </c>
      <c r="D6" s="112" t="s">
        <v>1451</v>
      </c>
      <c r="E6" s="111" t="s">
        <v>24</v>
      </c>
      <c r="I6" s="113" t="s">
        <v>49</v>
      </c>
      <c r="J6" s="112" t="s">
        <v>1452</v>
      </c>
      <c r="K6" s="112" t="s">
        <v>63</v>
      </c>
      <c r="L6" s="112" t="s">
        <v>65</v>
      </c>
      <c r="M6" s="114" t="s">
        <v>1453</v>
      </c>
      <c r="N6" s="115" t="s">
        <v>1454</v>
      </c>
      <c r="O6" s="115"/>
      <c r="Q6" s="113" t="s">
        <v>1260</v>
      </c>
      <c r="R6" s="112" t="s">
        <v>1455</v>
      </c>
      <c r="S6" s="112" t="s">
        <v>1456</v>
      </c>
      <c r="T6" s="112" t="s">
        <v>1031</v>
      </c>
      <c r="U6" s="112" t="s">
        <v>1457</v>
      </c>
      <c r="V6" s="114" t="s">
        <v>1352</v>
      </c>
      <c r="Z6" s="116" t="s">
        <v>1458</v>
      </c>
      <c r="AA6" s="117" t="s">
        <v>1458</v>
      </c>
      <c r="AB6" s="117" t="s">
        <v>1459</v>
      </c>
      <c r="AC6" s="118" t="s">
        <v>1460</v>
      </c>
      <c r="AH6" s="116" t="s">
        <v>1458</v>
      </c>
      <c r="AI6" s="117" t="s">
        <v>1458</v>
      </c>
      <c r="AJ6" s="117" t="s">
        <v>1459</v>
      </c>
      <c r="AK6" s="118" t="s">
        <v>1460</v>
      </c>
      <c r="AP6" s="113" t="s">
        <v>1461</v>
      </c>
      <c r="AQ6" s="112" t="s">
        <v>100</v>
      </c>
      <c r="AR6" s="114" t="s">
        <v>1462</v>
      </c>
      <c r="AV6" s="198"/>
      <c r="AW6" s="199"/>
      <c r="AX6" s="199"/>
      <c r="AY6" s="199"/>
      <c r="AZ6" s="199"/>
      <c r="BA6" s="200"/>
      <c r="BE6" s="113" t="s">
        <v>113</v>
      </c>
      <c r="BF6" s="112" t="s">
        <v>114</v>
      </c>
      <c r="BG6" s="114" t="s">
        <v>1463</v>
      </c>
      <c r="BK6" s="198"/>
      <c r="BL6" s="199"/>
      <c r="BM6" s="199"/>
      <c r="BN6" s="199"/>
      <c r="BO6" s="199"/>
      <c r="BP6" s="199"/>
      <c r="BQ6" s="199"/>
      <c r="BR6" s="199"/>
      <c r="BS6" s="200"/>
      <c r="BT6" s="200"/>
      <c r="BU6" s="200"/>
      <c r="BV6" s="201"/>
      <c r="BY6" s="113" t="s">
        <v>1437</v>
      </c>
      <c r="BZ6" s="112" t="s">
        <v>1464</v>
      </c>
      <c r="CA6" s="114" t="s">
        <v>111</v>
      </c>
      <c r="CF6" s="113" t="s">
        <v>1465</v>
      </c>
      <c r="CG6" s="114" t="s">
        <v>1466</v>
      </c>
      <c r="CM6" s="113" t="s">
        <v>49</v>
      </c>
      <c r="CN6" s="114" t="s">
        <v>50</v>
      </c>
    </row>
    <row r="7" spans="1:93" s="119" customFormat="1" ht="21" customHeight="1" x14ac:dyDescent="0.3">
      <c r="C7" s="120">
        <f>DatosGenerales!C8</f>
        <v>45695</v>
      </c>
      <c r="D7" s="121">
        <f>SUM(DatosGenerales!C15:C19)</f>
        <v>10488</v>
      </c>
      <c r="E7" s="120">
        <f>SUM(DatosGenerales!C12:C14)</f>
        <v>36682</v>
      </c>
      <c r="I7" s="122">
        <f>DatosGenerales!C31</f>
        <v>12074</v>
      </c>
      <c r="J7" s="121">
        <f>DatosGenerales!C32</f>
        <v>1337</v>
      </c>
      <c r="K7" s="120">
        <f>SUM(DatosGenerales!C33:C34)</f>
        <v>829</v>
      </c>
      <c r="L7" s="121">
        <f>DatosGenerales!C36</f>
        <v>8404</v>
      </c>
      <c r="M7" s="120">
        <f>DatosGenerales!C95</f>
        <v>6363</v>
      </c>
      <c r="N7" s="123">
        <f>L7-M7</f>
        <v>2041</v>
      </c>
      <c r="O7" s="123"/>
      <c r="Q7" s="122">
        <f>DatosGenerales!C36</f>
        <v>8404</v>
      </c>
      <c r="R7" s="121">
        <f>DatosGenerales!C49</f>
        <v>6239</v>
      </c>
      <c r="S7" s="121">
        <f>DatosGenerales!C50</f>
        <v>555</v>
      </c>
      <c r="T7" s="121">
        <f>DatosGenerales!C62</f>
        <v>144</v>
      </c>
      <c r="U7" s="121">
        <f>DatosGenerales!C78</f>
        <v>16</v>
      </c>
      <c r="V7" s="124">
        <f>SUM(Q7:U7)</f>
        <v>15358</v>
      </c>
      <c r="Z7" s="122">
        <f>SUM(DatosGenerales!C106,DatosGenerales!C107,DatosGenerales!C109)</f>
        <v>4086</v>
      </c>
      <c r="AA7" s="121">
        <f>SUM(DatosGenerales!C108,DatosGenerales!C110)</f>
        <v>2408</v>
      </c>
      <c r="AB7" s="121">
        <f>DatosGenerales!C106</f>
        <v>3263</v>
      </c>
      <c r="AC7" s="124">
        <f>DatosGenerales!C107</f>
        <v>446</v>
      </c>
      <c r="AH7" s="122">
        <f>SUM(DatosGenerales!C115,DatosGenerales!C116,DatosGenerales!C118)</f>
        <v>396</v>
      </c>
      <c r="AI7" s="121">
        <f>SUM(DatosGenerales!C117,DatosGenerales!C119)</f>
        <v>247</v>
      </c>
      <c r="AJ7" s="121">
        <f>DatosGenerales!C115</f>
        <v>311</v>
      </c>
      <c r="AK7" s="124">
        <f>DatosGenerales!C116</f>
        <v>70</v>
      </c>
      <c r="AP7" s="122">
        <f>SUM(DatosGenerales!C135:C136)</f>
        <v>848</v>
      </c>
      <c r="AQ7" s="121">
        <f>SUM(DatosGenerales!C137:C138)</f>
        <v>9</v>
      </c>
      <c r="AR7" s="124">
        <f>SUM(DatosGenerales!C139:C140)</f>
        <v>117</v>
      </c>
      <c r="AV7" s="122">
        <f>DatosGenerales!C145</f>
        <v>6</v>
      </c>
      <c r="AW7" s="121">
        <f>DatosGenerales!C146</f>
        <v>244</v>
      </c>
      <c r="AX7" s="121">
        <f>DatosGenerales!C147</f>
        <v>29</v>
      </c>
      <c r="AY7" s="121">
        <f>DatosGenerales!C148</f>
        <v>27</v>
      </c>
      <c r="AZ7" s="121">
        <f>DatosGenerales!C149</f>
        <v>113</v>
      </c>
      <c r="BA7" s="124">
        <f>DatosGenerales!C150</f>
        <v>3</v>
      </c>
      <c r="BE7" s="122">
        <f>DatosGenerales!C151</f>
        <v>114</v>
      </c>
      <c r="BF7" s="121">
        <f>DatosGenerales!C152</f>
        <v>294</v>
      </c>
      <c r="BG7" s="124">
        <f>DatosGenerales!C154</f>
        <v>152</v>
      </c>
      <c r="BK7" s="122">
        <f>SUM(DatosGenerales!C297:C311)</f>
        <v>5927</v>
      </c>
      <c r="BL7" s="121">
        <f>SUM(DatosGenerales!C294:C296)</f>
        <v>62</v>
      </c>
      <c r="BM7" s="121">
        <f>SUM(DatosGenerales!C312:C344)</f>
        <v>999</v>
      </c>
      <c r="BN7" s="121">
        <f>SUM(DatosGenerales!C289)</f>
        <v>226</v>
      </c>
      <c r="BO7" s="121">
        <f>SUM(DatosGenerales!C356:C364)</f>
        <v>26</v>
      </c>
      <c r="BP7" s="121">
        <f>SUM(DatosGenerales!C286:C288)</f>
        <v>6</v>
      </c>
      <c r="BQ7" s="121">
        <f>SUM(DatosGenerales!C345:C355)</f>
        <v>11</v>
      </c>
      <c r="BR7" s="121">
        <f>SUM(DatosGenerales!C290:C292)</f>
        <v>95</v>
      </c>
      <c r="BS7" s="124">
        <f>SUM(DatosGenerales!C283:C285)</f>
        <v>2141</v>
      </c>
      <c r="BT7" s="124">
        <f>SUM(DatosGenerales!C293)</f>
        <v>0</v>
      </c>
      <c r="BU7" s="124">
        <f>SUM(DatosGenerales!C365:C377)</f>
        <v>228</v>
      </c>
      <c r="BY7" s="122">
        <f>DatosGenerales!C246</f>
        <v>1</v>
      </c>
      <c r="BZ7" s="121">
        <f>DatosGenerales!C247</f>
        <v>16</v>
      </c>
      <c r="CA7" s="124">
        <f>DatosGenerales!C248</f>
        <v>307</v>
      </c>
      <c r="CF7" s="122">
        <f>DatosDiscapacidad!C5</f>
        <v>21</v>
      </c>
      <c r="CG7" s="124">
        <f>DatosDiscapacidad!C11</f>
        <v>26</v>
      </c>
      <c r="CM7" s="122">
        <f>DatosGenerales!C40</f>
        <v>8856</v>
      </c>
      <c r="CN7" s="124">
        <f>DatosGenerales!C41</f>
        <v>4410</v>
      </c>
    </row>
    <row r="8" spans="1:93" x14ac:dyDescent="0.3">
      <c r="B8" s="125"/>
    </row>
    <row r="11" spans="1:93" x14ac:dyDescent="0.3">
      <c r="R11" s="100" t="s">
        <v>1467</v>
      </c>
    </row>
    <row r="16" spans="1:93" ht="12.75" customHeight="1" x14ac:dyDescent="0.3">
      <c r="AV16" s="126"/>
      <c r="AW16" s="126"/>
      <c r="AX16" s="126"/>
      <c r="AY16" s="126"/>
      <c r="AZ16" s="126"/>
      <c r="BA16" s="126"/>
    </row>
    <row r="17" spans="19:93" x14ac:dyDescent="0.3">
      <c r="AV17" s="126"/>
      <c r="AW17" s="126"/>
      <c r="AX17" s="126"/>
      <c r="AY17" s="126"/>
      <c r="AZ17" s="126"/>
      <c r="BA17" s="126"/>
    </row>
    <row r="19" spans="19:93" x14ac:dyDescent="0.3">
      <c r="CO19" s="100" t="s">
        <v>1468</v>
      </c>
    </row>
    <row r="22" spans="19:93" x14ac:dyDescent="0.2">
      <c r="BK22" s="127" t="s">
        <v>1469</v>
      </c>
      <c r="BO22" s="127"/>
    </row>
    <row r="23" spans="19:93" x14ac:dyDescent="0.3">
      <c r="S23" s="128"/>
      <c r="Z23" s="129"/>
      <c r="AH23" s="129"/>
    </row>
    <row r="30" spans="19:93" x14ac:dyDescent="0.3">
      <c r="BJ30" s="130"/>
    </row>
    <row r="31" spans="19:93" s="104" customFormat="1" ht="12.75" customHeight="1" x14ac:dyDescent="0.3">
      <c r="BJ31" s="131"/>
    </row>
    <row r="32" spans="19:93" s="119" customFormat="1" ht="12" x14ac:dyDescent="0.3">
      <c r="BJ32" s="132"/>
    </row>
    <row r="33" spans="62:67" x14ac:dyDescent="0.3">
      <c r="BJ33" s="130"/>
    </row>
    <row r="38" spans="62:67" ht="15.6" x14ac:dyDescent="0.3">
      <c r="BN38" s="133" t="s">
        <v>1470</v>
      </c>
      <c r="BO38" s="134">
        <v>13</v>
      </c>
    </row>
    <row r="41" spans="62:67" x14ac:dyDescent="0.2">
      <c r="BK41" s="127" t="s">
        <v>1471</v>
      </c>
    </row>
    <row r="51" spans="63:74" x14ac:dyDescent="0.3">
      <c r="BK51" s="131" t="s">
        <v>1472</v>
      </c>
      <c r="BL51" s="131" t="s">
        <v>1472</v>
      </c>
      <c r="BM51" s="130"/>
    </row>
    <row r="52" spans="63:74" x14ac:dyDescent="0.3">
      <c r="BK52" s="131" t="s">
        <v>1473</v>
      </c>
      <c r="BL52" s="131" t="s">
        <v>1474</v>
      </c>
      <c r="BM52" s="131"/>
      <c r="BN52" s="104"/>
      <c r="BO52" s="104"/>
      <c r="BP52" s="104"/>
      <c r="BQ52" s="104"/>
      <c r="BR52" s="104"/>
      <c r="BS52" s="104"/>
      <c r="BT52" s="104"/>
      <c r="BU52" s="104"/>
      <c r="BV52" s="104"/>
    </row>
    <row r="53" spans="63:74" x14ac:dyDescent="0.3">
      <c r="BK53" s="132">
        <f>SUM(DatosGenerales!C310,DatosGenerales!C299,DatosGenerales!C308)</f>
        <v>1641</v>
      </c>
      <c r="BL53" s="132">
        <f>SUM(DatosGenerales!C311,DatosGenerales!C300,DatosGenerales!C309)</f>
        <v>2151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1475</v>
      </c>
    </row>
    <row r="65" spans="63:71" x14ac:dyDescent="0.3">
      <c r="BK65" s="131" t="s">
        <v>1476</v>
      </c>
      <c r="BL65" s="131" t="s">
        <v>1477</v>
      </c>
      <c r="BM65" s="131" t="s">
        <v>1478</v>
      </c>
      <c r="BN65" s="131"/>
    </row>
    <row r="66" spans="63:71" x14ac:dyDescent="0.3">
      <c r="BK66" s="132">
        <f>SUM(DatosGenerales!C310:C311)</f>
        <v>56</v>
      </c>
      <c r="BL66" s="132">
        <f>SUM(DatosGenerales!C299:C300)</f>
        <v>2060</v>
      </c>
      <c r="BM66" s="132">
        <f>SUM(DatosGenerales!C308:C309)</f>
        <v>1676</v>
      </c>
      <c r="BN66" s="132"/>
      <c r="BO66" s="119"/>
      <c r="BP66" s="119"/>
      <c r="BQ66" s="119"/>
      <c r="BR66" s="119"/>
      <c r="BS66" s="119"/>
    </row>
  </sheetData>
  <sheetProtection algorithmName="SHA-512" hashValue="0Fxn4QgPVxKyW6umsrUZX4Zaloy0WCeg6bqtWKbEB/B0GSt/DKLMUhjPDhJP0z0um320Y59pJI4hHXBI4s1cgg==" saltValue="r1OnDeEZN7hxVH01BaSVig==" spinCount="100000" sheet="1" selectLockedCells="1" selectUnlockedCells="1"/>
  <mergeCells count="34">
    <mergeCell ref="Z3:AC3"/>
    <mergeCell ref="AH3:AK3"/>
    <mergeCell ref="AV3:BA3"/>
    <mergeCell ref="C1:E1"/>
    <mergeCell ref="Z2:AC2"/>
    <mergeCell ref="AH2:AK2"/>
    <mergeCell ref="AV2:BA2"/>
    <mergeCell ref="BK2:BU2"/>
    <mergeCell ref="BN4:BN6"/>
    <mergeCell ref="BO4:BO6"/>
    <mergeCell ref="BP4:BP6"/>
    <mergeCell ref="BQ4:BQ6"/>
    <mergeCell ref="BK4:BK6"/>
    <mergeCell ref="C4:E4"/>
    <mergeCell ref="I4:M4"/>
    <mergeCell ref="Q4:V4"/>
    <mergeCell ref="AP4:AR4"/>
    <mergeCell ref="BE4:BG4"/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81736-39B2-4110-9888-FD6B1EFD96CB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6" customWidth="1"/>
    <col min="2" max="2" width="7.88671875" style="136" customWidth="1"/>
    <col min="3" max="3" width="11.44140625" style="136"/>
    <col min="4" max="4" width="12" style="136" customWidth="1"/>
    <col min="5" max="5" width="51.33203125" style="136" customWidth="1"/>
    <col min="6" max="6" width="2.6640625" style="136" customWidth="1"/>
    <col min="7" max="7" width="7.88671875" style="136" customWidth="1"/>
    <col min="8" max="9" width="11.44140625" style="136"/>
    <col min="10" max="10" width="51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1.332031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1.332031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1.33203125" style="136" customWidth="1"/>
    <col min="26" max="26" width="2.6640625" style="136" customWidth="1"/>
    <col min="27" max="27" width="7.88671875" style="136" customWidth="1"/>
    <col min="28" max="29" width="11.44140625" style="136"/>
    <col min="30" max="30" width="51.33203125" style="136" customWidth="1"/>
    <col min="31" max="31" width="2.6640625" style="136" customWidth="1"/>
    <col min="32" max="32" width="7.88671875" style="136" customWidth="1"/>
    <col min="33" max="34" width="11.44140625" style="136"/>
    <col min="35" max="35" width="51.33203125" style="136" customWidth="1"/>
    <col min="36" max="36" width="2.6640625" style="136" customWidth="1"/>
    <col min="37" max="37" width="7.88671875" style="136" customWidth="1"/>
    <col min="38" max="39" width="11.44140625" style="136"/>
    <col min="40" max="40" width="51.33203125" style="136" customWidth="1"/>
    <col min="41" max="41" width="2.6640625" style="136" customWidth="1"/>
    <col min="42" max="42" width="7.88671875" style="136" customWidth="1"/>
    <col min="43" max="44" width="11.44140625" style="136"/>
    <col min="45" max="45" width="51.33203125" style="136" customWidth="1"/>
    <col min="46" max="46" width="2.6640625" style="136" customWidth="1"/>
    <col min="47" max="47" width="7.88671875" style="136" customWidth="1"/>
    <col min="48" max="49" width="11.44140625" style="136"/>
    <col min="50" max="50" width="51.33203125" style="136" customWidth="1"/>
    <col min="51" max="51" width="2.6640625" style="136" customWidth="1"/>
    <col min="52" max="52" width="7.88671875" style="136" customWidth="1"/>
    <col min="53" max="54" width="11.44140625" style="136"/>
    <col min="55" max="55" width="51.33203125" style="136" customWidth="1"/>
    <col min="56" max="56" width="2.6640625" style="136" customWidth="1"/>
    <col min="57" max="57" width="7.88671875" style="136" customWidth="1"/>
    <col min="58" max="59" width="11.44140625" style="136"/>
    <col min="60" max="60" width="51.33203125" style="136" customWidth="1"/>
    <col min="61" max="61" width="2.6640625" style="136" customWidth="1"/>
    <col min="62" max="16384" width="11.44140625" style="136"/>
  </cols>
  <sheetData>
    <row r="1" spans="1:61" ht="18.75" customHeight="1" x14ac:dyDescent="0.25">
      <c r="A1" s="135"/>
      <c r="C1" s="127" t="s">
        <v>1479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5">
      <c r="BG2" s="137"/>
    </row>
    <row r="3" spans="1:61" s="127" customFormat="1" ht="11.4" x14ac:dyDescent="0.2">
      <c r="C3" s="127" t="s">
        <v>1480</v>
      </c>
      <c r="H3" s="127" t="s">
        <v>1481</v>
      </c>
      <c r="M3" s="127" t="s">
        <v>1482</v>
      </c>
      <c r="R3" s="127" t="s">
        <v>1483</v>
      </c>
      <c r="W3" s="127" t="s">
        <v>1484</v>
      </c>
      <c r="AB3" s="127" t="s">
        <v>1485</v>
      </c>
      <c r="AG3" s="127" t="s">
        <v>1486</v>
      </c>
      <c r="AL3" s="127" t="s">
        <v>1487</v>
      </c>
      <c r="AQ3" s="127" t="s">
        <v>1488</v>
      </c>
      <c r="AV3" s="127" t="s">
        <v>1489</v>
      </c>
      <c r="BA3" s="127" t="s">
        <v>1490</v>
      </c>
      <c r="BF3" s="127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8" customFormat="1" ht="15.6" x14ac:dyDescent="0.3">
      <c r="C25" s="133" t="s">
        <v>1470</v>
      </c>
      <c r="D25" s="134">
        <v>100</v>
      </c>
      <c r="H25" s="133" t="s">
        <v>1470</v>
      </c>
      <c r="I25" s="134">
        <v>50</v>
      </c>
      <c r="M25" s="133" t="s">
        <v>1470</v>
      </c>
      <c r="N25" s="134">
        <v>10</v>
      </c>
      <c r="R25" s="133" t="s">
        <v>1470</v>
      </c>
      <c r="S25" s="134">
        <v>50</v>
      </c>
      <c r="W25" s="133" t="s">
        <v>1470</v>
      </c>
      <c r="X25" s="134">
        <v>50</v>
      </c>
      <c r="AB25" s="133" t="s">
        <v>1470</v>
      </c>
      <c r="AC25" s="134">
        <v>0</v>
      </c>
      <c r="AG25" s="133" t="s">
        <v>1470</v>
      </c>
      <c r="AH25" s="134">
        <v>0</v>
      </c>
      <c r="AL25" s="133" t="s">
        <v>1470</v>
      </c>
      <c r="AM25" s="134">
        <v>0</v>
      </c>
      <c r="AQ25" s="133" t="s">
        <v>1470</v>
      </c>
      <c r="AR25" s="134">
        <v>0</v>
      </c>
      <c r="AV25" s="133" t="s">
        <v>1470</v>
      </c>
      <c r="AW25" s="134">
        <v>10</v>
      </c>
      <c r="BA25" s="133" t="s">
        <v>1470</v>
      </c>
      <c r="BB25" s="134">
        <v>0</v>
      </c>
      <c r="BF25" s="133" t="s">
        <v>1470</v>
      </c>
      <c r="BG25" s="134">
        <v>50</v>
      </c>
    </row>
  </sheetData>
  <sheetProtection algorithmName="SHA-512" hashValue="0YFyokgDMkSXiBlUnbmIDXMqGpc3uUd8K2GA2VhVgqyFFcGruNQZi3hlMoM7AQ5lyRUKvNj6/lwPKufWheWjfg==" saltValue="MG9uR1/efc1UpMONe9inO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4CD59-C0FB-4A07-8FC3-99391F219E52}">
  <dimension ref="A1:AX17"/>
  <sheetViews>
    <sheetView showGridLines="0" zoomScale="110" zoomScaleNormal="110" workbookViewId="0"/>
  </sheetViews>
  <sheetFormatPr baseColWidth="10" defaultColWidth="11.44140625" defaultRowHeight="12.75" customHeight="1" x14ac:dyDescent="0.3"/>
  <cols>
    <col min="1" max="1" width="2.6640625" style="100" customWidth="1"/>
    <col min="2" max="2" width="4.44140625" style="100" customWidth="1"/>
    <col min="3" max="8" width="18.88671875" style="100" customWidth="1"/>
    <col min="9" max="9" width="4.44140625" style="100" customWidth="1"/>
    <col min="10" max="10" width="2.6640625" style="100" customWidth="1"/>
    <col min="11" max="11" width="4.5546875" style="100" customWidth="1"/>
    <col min="12" max="12" width="20.88671875" style="100" customWidth="1"/>
    <col min="13" max="13" width="20.6640625" style="100" customWidth="1"/>
    <col min="14" max="16" width="20.88671875" style="100" customWidth="1"/>
    <col min="17" max="17" width="2.6640625" style="100" customWidth="1"/>
    <col min="18" max="18" width="4.5546875" style="100" customWidth="1"/>
    <col min="19" max="27" width="14.88671875" style="100" customWidth="1"/>
    <col min="28" max="28" width="4.5546875" style="100" customWidth="1"/>
    <col min="29" max="29" width="2.6640625" style="100" customWidth="1"/>
    <col min="30" max="30" width="4.5546875" style="100" customWidth="1"/>
    <col min="31" max="38" width="13.88671875" style="100" customWidth="1"/>
    <col min="39" max="39" width="13.44140625" style="100" customWidth="1"/>
    <col min="40" max="40" width="2.6640625" style="100" customWidth="1"/>
    <col min="41" max="41" width="4.5546875" style="100" customWidth="1"/>
    <col min="42" max="47" width="13.88671875" style="100" customWidth="1"/>
    <col min="48" max="48" width="4.5546875" style="100" customWidth="1"/>
    <col min="49" max="50" width="11.44140625" style="100" hidden="1" customWidth="1"/>
    <col min="51" max="16384" width="11.44140625" style="100"/>
  </cols>
  <sheetData>
    <row r="1" spans="1:50" ht="19.649999999999999" customHeight="1" x14ac:dyDescent="0.3">
      <c r="A1" s="98"/>
      <c r="B1" s="99"/>
      <c r="C1" s="206" t="s">
        <v>1492</v>
      </c>
      <c r="D1" s="206"/>
      <c r="E1" s="206"/>
      <c r="F1" s="206"/>
      <c r="G1" s="206"/>
      <c r="H1" s="206"/>
      <c r="J1" s="98"/>
      <c r="Q1" s="98"/>
      <c r="AC1" s="98"/>
      <c r="AN1" s="98"/>
    </row>
    <row r="2" spans="1:50" s="102" customFormat="1" ht="12.45" customHeight="1" x14ac:dyDescent="0.3">
      <c r="I2" s="103"/>
      <c r="S2" s="103"/>
      <c r="T2" s="103"/>
    </row>
    <row r="3" spans="1:50" s="102" customFormat="1" ht="14.85" customHeight="1" x14ac:dyDescent="0.3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3">
      <c r="C4" s="197" t="s">
        <v>1003</v>
      </c>
      <c r="D4" s="197"/>
      <c r="E4" s="197"/>
      <c r="F4" s="197"/>
      <c r="G4" s="197"/>
      <c r="H4" s="197"/>
      <c r="I4" s="100"/>
      <c r="L4" s="197" t="s">
        <v>1227</v>
      </c>
      <c r="M4" s="197"/>
      <c r="N4" s="197"/>
      <c r="O4" s="197"/>
      <c r="P4" s="197"/>
      <c r="T4" s="197" t="s">
        <v>978</v>
      </c>
      <c r="U4" s="197"/>
      <c r="V4" s="197"/>
      <c r="W4" s="197"/>
      <c r="X4" s="197"/>
      <c r="Y4" s="197"/>
      <c r="Z4" s="197"/>
      <c r="AA4" s="197"/>
      <c r="AE4" s="197" t="s">
        <v>1493</v>
      </c>
      <c r="AF4" s="197"/>
      <c r="AG4" s="197"/>
      <c r="AH4" s="197"/>
      <c r="AI4" s="197"/>
      <c r="AJ4" s="197"/>
      <c r="AK4" s="197"/>
      <c r="AL4" s="197"/>
      <c r="AP4" s="197" t="s">
        <v>1357</v>
      </c>
      <c r="AQ4" s="197"/>
      <c r="AR4" s="197"/>
      <c r="AS4" s="197"/>
      <c r="AT4" s="197"/>
      <c r="AU4" s="197"/>
    </row>
    <row r="5" spans="1:50" s="104" customFormat="1" ht="14.25" customHeight="1" x14ac:dyDescent="0.3">
      <c r="I5" s="100"/>
      <c r="AC5" s="102"/>
      <c r="AN5" s="102"/>
    </row>
    <row r="6" spans="1:50" s="104" customFormat="1" ht="14.25" customHeight="1" x14ac:dyDescent="0.3">
      <c r="I6" s="100"/>
      <c r="L6" s="207" t="s">
        <v>82</v>
      </c>
      <c r="M6" s="208" t="s">
        <v>1494</v>
      </c>
      <c r="N6" s="208" t="s">
        <v>1495</v>
      </c>
      <c r="O6" s="209" t="s">
        <v>1000</v>
      </c>
      <c r="P6" s="209"/>
      <c r="AC6" s="102"/>
      <c r="AN6" s="102"/>
    </row>
    <row r="7" spans="1:50" s="104" customFormat="1" ht="20.85" customHeight="1" x14ac:dyDescent="0.3">
      <c r="C7" s="205" t="s">
        <v>245</v>
      </c>
      <c r="D7" s="111" t="s">
        <v>20</v>
      </c>
      <c r="E7" s="107" t="s">
        <v>1004</v>
      </c>
      <c r="F7" s="107" t="s">
        <v>1005</v>
      </c>
      <c r="G7" s="114" t="s">
        <v>1006</v>
      </c>
      <c r="H7" s="114" t="s">
        <v>1007</v>
      </c>
      <c r="I7" s="100"/>
      <c r="L7" s="207"/>
      <c r="M7" s="208"/>
      <c r="N7" s="208"/>
      <c r="O7" s="112" t="s">
        <v>1001</v>
      </c>
      <c r="P7" s="114" t="s">
        <v>1002</v>
      </c>
      <c r="S7" s="139" t="s">
        <v>979</v>
      </c>
      <c r="T7" s="106" t="s">
        <v>980</v>
      </c>
      <c r="U7" s="106" t="s">
        <v>1496</v>
      </c>
      <c r="V7" s="106" t="s">
        <v>986</v>
      </c>
      <c r="W7" s="106" t="s">
        <v>987</v>
      </c>
      <c r="X7" s="106" t="s">
        <v>988</v>
      </c>
      <c r="Y7" s="106" t="s">
        <v>1497</v>
      </c>
      <c r="Z7" s="106" t="s">
        <v>989</v>
      </c>
      <c r="AA7" s="139" t="s">
        <v>977</v>
      </c>
      <c r="AE7" s="105" t="s">
        <v>960</v>
      </c>
      <c r="AF7" s="106" t="s">
        <v>334</v>
      </c>
      <c r="AG7" s="106" t="s">
        <v>961</v>
      </c>
      <c r="AH7" s="106" t="s">
        <v>962</v>
      </c>
      <c r="AI7" s="106" t="s">
        <v>963</v>
      </c>
      <c r="AJ7" s="139" t="s">
        <v>964</v>
      </c>
      <c r="AK7" s="106" t="s">
        <v>965</v>
      </c>
      <c r="AL7" s="106" t="s">
        <v>518</v>
      </c>
      <c r="AM7" s="139" t="s">
        <v>966</v>
      </c>
      <c r="AP7" s="105" t="s">
        <v>1358</v>
      </c>
      <c r="AQ7" s="106" t="s">
        <v>1359</v>
      </c>
      <c r="AR7" s="106" t="s">
        <v>1360</v>
      </c>
      <c r="AS7" s="106" t="s">
        <v>1361</v>
      </c>
      <c r="AT7" s="106" t="s">
        <v>1021</v>
      </c>
      <c r="AU7" s="139" t="s">
        <v>1362</v>
      </c>
      <c r="AW7" s="140" t="s">
        <v>1358</v>
      </c>
      <c r="AX7" s="141">
        <f>DatosMenores!C69</f>
        <v>270</v>
      </c>
    </row>
    <row r="8" spans="1:50" s="119" customFormat="1" ht="14.85" customHeight="1" x14ac:dyDescent="0.3">
      <c r="C8" s="205"/>
      <c r="D8" s="121">
        <f>DatosMenores!C56</f>
        <v>1875</v>
      </c>
      <c r="E8" s="121">
        <f>DatosMenores!C57</f>
        <v>413</v>
      </c>
      <c r="F8" s="121">
        <f>DatosMenores!C58</f>
        <v>232</v>
      </c>
      <c r="G8" s="121">
        <f>DatosMenores!C59</f>
        <v>991</v>
      </c>
      <c r="H8" s="120">
        <f>DatosMenores!C60</f>
        <v>239</v>
      </c>
      <c r="I8" s="100"/>
      <c r="L8" s="120">
        <f>DatosMenores!C48</f>
        <v>82</v>
      </c>
      <c r="M8" s="121">
        <f>DatosMenores!C49</f>
        <v>107</v>
      </c>
      <c r="N8" s="121">
        <f>DatosMenores!C50</f>
        <v>699</v>
      </c>
      <c r="O8" s="121">
        <f>DatosMenores!C51</f>
        <v>0</v>
      </c>
      <c r="P8" s="120">
        <f>DatosMenores!C52</f>
        <v>0</v>
      </c>
      <c r="S8" s="120">
        <f>DatosMenores!C28</f>
        <v>996</v>
      </c>
      <c r="T8" s="121">
        <f>SUM(DatosMenores!C29:C32)</f>
        <v>274</v>
      </c>
      <c r="U8" s="121">
        <f>DatosMenores!C33</f>
        <v>1</v>
      </c>
      <c r="V8" s="121">
        <f>DatosMenores!C34</f>
        <v>516</v>
      </c>
      <c r="W8" s="121">
        <f>DatosMenores!C35</f>
        <v>194</v>
      </c>
      <c r="X8" s="121">
        <f>DatosMenores!C36</f>
        <v>0</v>
      </c>
      <c r="Y8" s="121">
        <f>DatosMenores!C38</f>
        <v>23</v>
      </c>
      <c r="Z8" s="121">
        <f>DatosMenores!C37</f>
        <v>6</v>
      </c>
      <c r="AA8" s="120">
        <f>DatosMenores!C39</f>
        <v>248</v>
      </c>
      <c r="AC8" s="102"/>
      <c r="AE8" s="122">
        <f>DatosMenores!C5</f>
        <v>4</v>
      </c>
      <c r="AF8" s="121">
        <f>DatosMenores!C6</f>
        <v>634</v>
      </c>
      <c r="AG8" s="121">
        <f>DatosMenores!C7</f>
        <v>122</v>
      </c>
      <c r="AH8" s="121">
        <f>DatosMenores!C8</f>
        <v>13</v>
      </c>
      <c r="AI8" s="121">
        <f>DatosMenores!C9</f>
        <v>124</v>
      </c>
      <c r="AJ8" s="120">
        <f>DatosMenores!C10</f>
        <v>100</v>
      </c>
      <c r="AK8" s="121">
        <f>DatosMenores!C11</f>
        <v>553</v>
      </c>
      <c r="AL8" s="121">
        <f>DatosMenores!C12</f>
        <v>157</v>
      </c>
      <c r="AM8" s="120">
        <f>DatosMenores!C13</f>
        <v>27</v>
      </c>
      <c r="AN8" s="102"/>
      <c r="AP8" s="122">
        <f>DatosMenores!C69</f>
        <v>270</v>
      </c>
      <c r="AQ8" s="122">
        <f>DatosMenores!C70</f>
        <v>287</v>
      </c>
      <c r="AR8" s="121">
        <f>DatosMenores!C71</f>
        <v>834</v>
      </c>
      <c r="AS8" s="121">
        <f>DatosMenores!C74</f>
        <v>0</v>
      </c>
      <c r="AT8" s="121">
        <f>DatosMenores!C75</f>
        <v>87</v>
      </c>
      <c r="AU8" s="120">
        <f>DatosMenores!C76</f>
        <v>2</v>
      </c>
      <c r="AW8" s="140" t="s">
        <v>1359</v>
      </c>
      <c r="AX8" s="141">
        <f>DatosMenores!C70</f>
        <v>287</v>
      </c>
    </row>
    <row r="9" spans="1:50" ht="14.85" customHeight="1" x14ac:dyDescent="0.3">
      <c r="B9" s="125"/>
      <c r="C9" s="205" t="s">
        <v>1008</v>
      </c>
      <c r="D9" s="111" t="s">
        <v>1009</v>
      </c>
      <c r="E9" s="112" t="s">
        <v>1010</v>
      </c>
      <c r="F9" s="114" t="s">
        <v>1011</v>
      </c>
      <c r="G9" s="114" t="s">
        <v>1012</v>
      </c>
      <c r="H9" s="114" t="s">
        <v>1007</v>
      </c>
      <c r="AC9" s="104"/>
      <c r="AE9" s="142"/>
      <c r="AN9" s="104"/>
      <c r="AQ9" s="143"/>
      <c r="AR9" s="144"/>
      <c r="AW9" s="140" t="s">
        <v>1360</v>
      </c>
      <c r="AX9" s="141">
        <f>DatosMenores!C71</f>
        <v>834</v>
      </c>
    </row>
    <row r="10" spans="1:50" ht="29.85" customHeight="1" x14ac:dyDescent="0.3">
      <c r="C10" s="205"/>
      <c r="D10" s="120">
        <f>DatosMenores!C61</f>
        <v>1373</v>
      </c>
      <c r="E10" s="121">
        <f>DatosMenores!C62</f>
        <v>79</v>
      </c>
      <c r="F10" s="124">
        <f>DatosMenores!C63</f>
        <v>158</v>
      </c>
      <c r="G10" s="124">
        <f>DatosMenores!C64</f>
        <v>537</v>
      </c>
      <c r="H10" s="124">
        <f>DatosMenores!C65</f>
        <v>599</v>
      </c>
      <c r="AE10" s="105" t="s">
        <v>967</v>
      </c>
      <c r="AF10" s="106" t="s">
        <v>651</v>
      </c>
      <c r="AG10" s="106" t="s">
        <v>968</v>
      </c>
      <c r="AH10" s="106" t="s">
        <v>1498</v>
      </c>
      <c r="AI10" s="106" t="s">
        <v>970</v>
      </c>
      <c r="AJ10" s="106" t="s">
        <v>972</v>
      </c>
      <c r="AK10" s="106" t="s">
        <v>973</v>
      </c>
      <c r="AL10" s="139" t="s">
        <v>111</v>
      </c>
      <c r="AP10" s="105" t="s">
        <v>265</v>
      </c>
      <c r="AQ10" s="106" t="s">
        <v>1363</v>
      </c>
      <c r="AR10" s="106" t="s">
        <v>1364</v>
      </c>
      <c r="AS10" s="105" t="s">
        <v>1499</v>
      </c>
      <c r="AT10" s="139" t="s">
        <v>1500</v>
      </c>
      <c r="AW10" s="140" t="s">
        <v>1499</v>
      </c>
      <c r="AX10" s="141">
        <f>DatosMenores!C72</f>
        <v>0</v>
      </c>
    </row>
    <row r="11" spans="1:50" ht="14.85" customHeight="1" x14ac:dyDescent="0.3">
      <c r="AE11" s="122">
        <f>DatosMenores!C14</f>
        <v>6</v>
      </c>
      <c r="AF11" s="121">
        <f>DatosMenores!C15</f>
        <v>12</v>
      </c>
      <c r="AG11" s="121">
        <f>DatosMenores!C16</f>
        <v>61</v>
      </c>
      <c r="AH11" s="121">
        <f>DatosMenores!C17</f>
        <v>180</v>
      </c>
      <c r="AI11" s="121">
        <f>DatosMenores!C18</f>
        <v>58</v>
      </c>
      <c r="AJ11" s="121">
        <f>DatosMenores!C20</f>
        <v>53</v>
      </c>
      <c r="AK11" s="121">
        <f>DatosMenores!C21</f>
        <v>7</v>
      </c>
      <c r="AL11" s="120">
        <f>DatosMenores!C19</f>
        <v>724</v>
      </c>
      <c r="AP11" s="122">
        <f>DatosMenores!C78</f>
        <v>2</v>
      </c>
      <c r="AQ11" s="121">
        <f>DatosMenores!C77</f>
        <v>37</v>
      </c>
      <c r="AR11" s="121">
        <f>DatosMenores!C79</f>
        <v>0</v>
      </c>
      <c r="AS11" s="122">
        <f>DatosMenores!C72</f>
        <v>0</v>
      </c>
      <c r="AT11" s="120">
        <f>DatosMenores!C73</f>
        <v>44</v>
      </c>
      <c r="AW11" s="140" t="s">
        <v>1500</v>
      </c>
      <c r="AX11" s="141">
        <f>DatosMenores!C73</f>
        <v>44</v>
      </c>
    </row>
    <row r="12" spans="1:50" ht="12.75" customHeight="1" x14ac:dyDescent="0.3">
      <c r="AW12" s="140" t="s">
        <v>1361</v>
      </c>
      <c r="AX12" s="141">
        <f>DatosMenores!C74</f>
        <v>0</v>
      </c>
    </row>
    <row r="13" spans="1:50" ht="12.75" customHeight="1" x14ac:dyDescent="0.3">
      <c r="AW13" s="140" t="s">
        <v>1021</v>
      </c>
      <c r="AX13" s="141">
        <f>DatosMenores!C75</f>
        <v>87</v>
      </c>
    </row>
    <row r="14" spans="1:50" ht="12.75" customHeight="1" x14ac:dyDescent="0.3">
      <c r="AW14" s="140" t="s">
        <v>1362</v>
      </c>
      <c r="AX14" s="141">
        <f>DatosMenores!C76</f>
        <v>2</v>
      </c>
    </row>
    <row r="15" spans="1:50" ht="12.75" customHeight="1" x14ac:dyDescent="0.3">
      <c r="AW15" s="140" t="s">
        <v>1363</v>
      </c>
      <c r="AX15" s="141">
        <f>DatosMenores!C77</f>
        <v>37</v>
      </c>
    </row>
    <row r="16" spans="1:50" ht="12.75" customHeight="1" x14ac:dyDescent="0.3">
      <c r="AW16" s="140" t="s">
        <v>265</v>
      </c>
      <c r="AX16" s="141">
        <f>DatosMenores!C78</f>
        <v>2</v>
      </c>
    </row>
    <row r="17" spans="49:50" ht="12.75" customHeight="1" x14ac:dyDescent="0.3">
      <c r="AW17" s="140" t="s">
        <v>1364</v>
      </c>
      <c r="AX17" s="141">
        <f>DatosMenores!C79</f>
        <v>0</v>
      </c>
    </row>
  </sheetData>
  <sheetProtection algorithmName="SHA-512" hashValue="Qv7wkqA15x4mmQv2+0xHUW/a03nLmD9/QP8GH1SjfZwofR3SnLvJk84sBvdym4zP3JEU8ScsxwCp1T9NPKlqOg==" saltValue="r2t3Mna154Um/+WBp0Qa2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1D662-5BC0-474F-BFDB-FD26F61FF8F7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88671875" style="147" customWidth="1"/>
    <col min="4" max="4" width="17" style="147" customWidth="1"/>
    <col min="5" max="5" width="6.109375" style="147" customWidth="1"/>
    <col min="6" max="6" width="30.8867187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.33203125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.33203125" style="149" customWidth="1"/>
    <col min="19" max="19" width="2.6640625" style="149" customWidth="1"/>
    <col min="20" max="20" width="7.88671875" style="149" customWidth="1"/>
    <col min="21" max="22" width="11.44140625" style="149"/>
    <col min="23" max="23" width="51.33203125" style="149" customWidth="1"/>
    <col min="24" max="24" width="2.6640625" style="149" customWidth="1"/>
    <col min="25" max="25" width="7.88671875" style="149" customWidth="1"/>
    <col min="26" max="27" width="11.44140625" style="149"/>
    <col min="28" max="28" width="51.33203125" style="149" customWidth="1"/>
    <col min="29" max="29" width="2.6640625" style="149" customWidth="1"/>
    <col min="30" max="16384" width="11.44140625" style="147"/>
  </cols>
  <sheetData>
    <row r="1" spans="1:30" ht="17.399999999999999" x14ac:dyDescent="0.25">
      <c r="A1" s="145"/>
      <c r="B1" s="146"/>
      <c r="C1" s="210" t="s">
        <v>1501</v>
      </c>
      <c r="D1" s="210"/>
      <c r="E1" s="210"/>
      <c r="F1" s="210"/>
      <c r="I1" s="148"/>
      <c r="N1" s="148"/>
      <c r="S1" s="148"/>
      <c r="X1" s="148"/>
      <c r="AC1" s="148"/>
    </row>
    <row r="2" spans="1:30" s="150" customFormat="1" ht="12" x14ac:dyDescent="0.25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" customHeight="1" x14ac:dyDescent="0.25">
      <c r="C3" s="211" t="s">
        <v>1502</v>
      </c>
      <c r="D3" s="211"/>
      <c r="F3" s="211" t="s">
        <v>1227</v>
      </c>
      <c r="G3" s="211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5">
      <c r="C4" s="154" t="s">
        <v>1507</v>
      </c>
      <c r="D4" s="155">
        <f>DatosViolenciaDoméstica!C5</f>
        <v>116</v>
      </c>
      <c r="F4" s="154" t="s">
        <v>1508</v>
      </c>
      <c r="G4" s="156">
        <f>DatosViolenciaDoméstica!E67</f>
        <v>112</v>
      </c>
      <c r="H4" s="157"/>
    </row>
    <row r="5" spans="1:30" x14ac:dyDescent="0.25">
      <c r="C5" s="154" t="s">
        <v>13</v>
      </c>
      <c r="D5" s="155">
        <f>DatosViolenciaDoméstica!C6</f>
        <v>733</v>
      </c>
      <c r="F5" s="154" t="s">
        <v>1509</v>
      </c>
      <c r="G5" s="158">
        <f>DatosViolenciaDoméstica!F67</f>
        <v>215</v>
      </c>
      <c r="H5" s="157"/>
    </row>
    <row r="6" spans="1:30" ht="26.4" x14ac:dyDescent="0.25">
      <c r="C6" s="154" t="s">
        <v>1510</v>
      </c>
      <c r="D6" s="155">
        <f>DatosViolenciaDoméstica!C7</f>
        <v>136</v>
      </c>
    </row>
    <row r="7" spans="1:30" x14ac:dyDescent="0.25">
      <c r="C7" s="154" t="s">
        <v>60</v>
      </c>
      <c r="D7" s="155">
        <f>DatosViolenciaDoméstica!C8</f>
        <v>0</v>
      </c>
    </row>
    <row r="8" spans="1:30" x14ac:dyDescent="0.25">
      <c r="C8" s="154" t="s">
        <v>1511</v>
      </c>
      <c r="D8" s="155">
        <f>DatosViolenciaDoméstica!C9</f>
        <v>0</v>
      </c>
    </row>
    <row r="9" spans="1:30" x14ac:dyDescent="0.25">
      <c r="C9" s="154" t="s">
        <v>1512</v>
      </c>
      <c r="D9" s="155">
        <f>SUM(DatosViolenciaDoméstica!C10:C11)</f>
        <v>1</v>
      </c>
    </row>
    <row r="21" spans="6:32" x14ac:dyDescent="0.25">
      <c r="F21" s="159"/>
      <c r="G21" s="159"/>
    </row>
    <row r="22" spans="6:32" s="159" customFormat="1" ht="12.75" customHeight="1" x14ac:dyDescent="0.25">
      <c r="F22" s="160"/>
      <c r="G22" s="160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0" customFormat="1" x14ac:dyDescent="0.25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5">
      <c r="AB24" s="147"/>
    </row>
    <row r="25" spans="6:32" ht="15.6" x14ac:dyDescent="0.3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1470</v>
      </c>
      <c r="AF25" s="163">
        <v>0</v>
      </c>
    </row>
  </sheetData>
  <sheetProtection algorithmName="SHA-512" hashValue="Bvzt7ZtnpJiwaxQ0WW7x6JRx+CyotAz/ETys7rzTOXwfxATlji4KkEbatjzA33jSo0LA8UrcfxRaVZipIfPEJA==" saltValue="Wf5l7i68+rS7bmdctCqlQ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29280-7304-4D76-B02C-88D3B1C07192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7" customWidth="1"/>
    <col min="2" max="2" width="4.44140625" style="147" customWidth="1"/>
    <col min="3" max="3" width="26.88671875" style="147" customWidth="1"/>
    <col min="4" max="4" width="17" style="147" customWidth="1"/>
    <col min="5" max="5" width="6.109375" style="147" customWidth="1"/>
    <col min="6" max="6" width="30.88671875" style="147" customWidth="1"/>
    <col min="7" max="7" width="10" style="147" customWidth="1"/>
    <col min="8" max="8" width="3.88671875" style="147" customWidth="1"/>
    <col min="9" max="9" width="2.6640625" style="149" customWidth="1"/>
    <col min="10" max="10" width="7.88671875" style="149" customWidth="1"/>
    <col min="11" max="12" width="11.44140625" style="149"/>
    <col min="13" max="13" width="51.33203125" style="149" customWidth="1"/>
    <col min="14" max="14" width="2.6640625" style="149" customWidth="1"/>
    <col min="15" max="15" width="7.88671875" style="149" customWidth="1"/>
    <col min="16" max="17" width="11.44140625" style="149"/>
    <col min="18" max="18" width="51.33203125" style="149" customWidth="1"/>
    <col min="19" max="19" width="2.6640625" style="149" hidden="1" customWidth="1"/>
    <col min="20" max="20" width="7.88671875" style="149" hidden="1" customWidth="1"/>
    <col min="21" max="22" width="0" style="149" hidden="1" customWidth="1"/>
    <col min="23" max="23" width="51.33203125" style="149" hidden="1" customWidth="1"/>
    <col min="24" max="24" width="2.6640625" style="149" customWidth="1"/>
    <col min="25" max="25" width="7.88671875" style="149" customWidth="1"/>
    <col min="26" max="27" width="11.44140625" style="149"/>
    <col min="28" max="28" width="51.33203125" style="149" customWidth="1"/>
    <col min="29" max="29" width="2.6640625" style="149" customWidth="1"/>
    <col min="30" max="16384" width="11.44140625" style="147"/>
  </cols>
  <sheetData>
    <row r="1" spans="1:30" ht="17.399999999999999" x14ac:dyDescent="0.25">
      <c r="A1" s="145"/>
      <c r="B1" s="146"/>
      <c r="C1" s="210" t="s">
        <v>1513</v>
      </c>
      <c r="D1" s="210"/>
      <c r="E1" s="210"/>
      <c r="F1" s="210"/>
      <c r="I1" s="148"/>
      <c r="N1" s="148"/>
      <c r="S1" s="148"/>
      <c r="X1" s="148"/>
      <c r="AC1" s="148"/>
    </row>
    <row r="2" spans="1:30" s="150" customFormat="1" ht="12" x14ac:dyDescent="0.25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" customHeight="1" x14ac:dyDescent="0.25">
      <c r="C3" s="211" t="s">
        <v>1502</v>
      </c>
      <c r="D3" s="211"/>
      <c r="F3" s="211" t="s">
        <v>1227</v>
      </c>
      <c r="G3" s="211"/>
      <c r="H3" s="152"/>
      <c r="I3" s="153"/>
      <c r="J3" s="153"/>
      <c r="K3" s="153" t="s">
        <v>1503</v>
      </c>
      <c r="L3" s="153"/>
      <c r="M3" s="153"/>
      <c r="N3" s="153"/>
      <c r="O3" s="153"/>
      <c r="P3" s="153" t="s">
        <v>1504</v>
      </c>
      <c r="Q3" s="153"/>
      <c r="R3" s="153"/>
      <c r="S3" s="153"/>
      <c r="T3" s="153"/>
      <c r="U3" s="153" t="s">
        <v>1505</v>
      </c>
      <c r="V3" s="153"/>
      <c r="W3" s="153"/>
      <c r="X3" s="153"/>
      <c r="Y3" s="153"/>
      <c r="Z3" s="153" t="s">
        <v>205</v>
      </c>
      <c r="AA3" s="153"/>
      <c r="AB3" s="153"/>
      <c r="AC3" s="153"/>
      <c r="AD3" s="153" t="s">
        <v>1506</v>
      </c>
    </row>
    <row r="4" spans="1:30" x14ac:dyDescent="0.25">
      <c r="C4" s="154" t="s">
        <v>13</v>
      </c>
      <c r="D4" s="155">
        <f>DatosViolenciaGénero!C7</f>
        <v>5113</v>
      </c>
      <c r="F4" s="154" t="s">
        <v>1508</v>
      </c>
      <c r="G4" s="156">
        <f>DatosViolenciaGénero!E82</f>
        <v>502</v>
      </c>
      <c r="H4" s="157"/>
    </row>
    <row r="5" spans="1:30" x14ac:dyDescent="0.25">
      <c r="C5" s="154" t="s">
        <v>40</v>
      </c>
      <c r="D5" s="155">
        <f>DatosViolenciaGénero!C5</f>
        <v>4248</v>
      </c>
      <c r="F5" s="154" t="s">
        <v>1509</v>
      </c>
      <c r="G5" s="156">
        <f>DatosViolenciaGénero!F82</f>
        <v>1216</v>
      </c>
      <c r="H5" s="157"/>
    </row>
    <row r="6" spans="1:30" ht="26.4" x14ac:dyDescent="0.25">
      <c r="C6" s="154" t="s">
        <v>1510</v>
      </c>
      <c r="D6" s="164">
        <f>DatosViolenciaGénero!C8</f>
        <v>641</v>
      </c>
    </row>
    <row r="7" spans="1:30" x14ac:dyDescent="0.25">
      <c r="C7" s="154" t="s">
        <v>60</v>
      </c>
      <c r="D7" s="164">
        <f>DatosViolenciaGénero!C9</f>
        <v>25</v>
      </c>
    </row>
    <row r="8" spans="1:30" x14ac:dyDescent="0.25">
      <c r="C8" s="154" t="s">
        <v>1514</v>
      </c>
      <c r="D8" s="155">
        <f>DatosViolenciaGénero!C11</f>
        <v>6</v>
      </c>
    </row>
    <row r="9" spans="1:30" x14ac:dyDescent="0.25">
      <c r="C9" s="154" t="s">
        <v>1515</v>
      </c>
      <c r="D9" s="155">
        <f>DatosViolenciaGénero!C12</f>
        <v>5</v>
      </c>
    </row>
    <row r="10" spans="1:30" x14ac:dyDescent="0.25">
      <c r="C10" s="154" t="s">
        <v>1507</v>
      </c>
      <c r="D10" s="164">
        <f>DatosViolenciaGénero!C6</f>
        <v>930</v>
      </c>
    </row>
    <row r="11" spans="1:30" x14ac:dyDescent="0.25">
      <c r="C11" s="154" t="s">
        <v>1511</v>
      </c>
      <c r="D11" s="164">
        <f>DatosViolenciaGénero!C10</f>
        <v>32</v>
      </c>
    </row>
    <row r="20" spans="3:32" x14ac:dyDescent="0.25">
      <c r="C20" s="159"/>
      <c r="D20" s="159"/>
    </row>
    <row r="21" spans="3:32" x14ac:dyDescent="0.25">
      <c r="C21" s="160"/>
      <c r="D21" s="160"/>
    </row>
    <row r="22" spans="3:32" s="159" customFormat="1" ht="12.75" customHeight="1" x14ac:dyDescent="0.25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0" customFormat="1" x14ac:dyDescent="0.25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5">
      <c r="AB24" s="147"/>
    </row>
    <row r="25" spans="3:32" ht="15.6" x14ac:dyDescent="0.3">
      <c r="I25" s="161"/>
      <c r="J25" s="161"/>
      <c r="K25" s="162" t="s">
        <v>1470</v>
      </c>
      <c r="L25" s="163">
        <v>0</v>
      </c>
      <c r="M25" s="161"/>
      <c r="N25" s="161"/>
      <c r="O25" s="161"/>
      <c r="P25" s="162" t="s">
        <v>1470</v>
      </c>
      <c r="Q25" s="163">
        <v>0</v>
      </c>
      <c r="R25" s="161"/>
      <c r="S25" s="161"/>
      <c r="T25" s="161"/>
      <c r="U25" s="162" t="s">
        <v>1470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1470</v>
      </c>
      <c r="AF25" s="163">
        <v>0</v>
      </c>
    </row>
  </sheetData>
  <sheetProtection algorithmName="SHA-512" hashValue="SdIhnHysLbMUbIAikOqJLPEaoxb3w8GX7tnFB5yi8JB0kWUS0LCtt1Foq7maraxo7kKdPN3PcEt5wLF0hokgDg==" saltValue="UoIyW/ETAbj1FJsFgC0Zc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77"/>
  <sheetViews>
    <sheetView showGridLines="0" workbookViewId="0"/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72" t="s">
        <v>18</v>
      </c>
      <c r="B7" s="13" t="s">
        <v>19</v>
      </c>
      <c r="C7" s="14">
        <v>33498</v>
      </c>
      <c r="D7" s="14">
        <v>30989</v>
      </c>
      <c r="E7" s="15">
        <v>8.0964213107877006E-2</v>
      </c>
    </row>
    <row r="8" spans="1:5" x14ac:dyDescent="0.3">
      <c r="A8" s="173"/>
      <c r="B8" s="13" t="s">
        <v>20</v>
      </c>
      <c r="C8" s="14">
        <v>45695</v>
      </c>
      <c r="D8" s="14">
        <v>45218</v>
      </c>
      <c r="E8" s="15">
        <v>1.0548896457163099E-2</v>
      </c>
    </row>
    <row r="9" spans="1:5" x14ac:dyDescent="0.3">
      <c r="A9" s="173"/>
      <c r="B9" s="13" t="s">
        <v>21</v>
      </c>
      <c r="C9" s="14">
        <v>44178</v>
      </c>
      <c r="D9" s="14">
        <v>43857</v>
      </c>
      <c r="E9" s="15">
        <v>7.3192420822217703E-3</v>
      </c>
    </row>
    <row r="10" spans="1:5" x14ac:dyDescent="0.3">
      <c r="A10" s="173"/>
      <c r="B10" s="13" t="s">
        <v>22</v>
      </c>
      <c r="C10" s="14">
        <v>326</v>
      </c>
      <c r="D10" s="14">
        <v>395</v>
      </c>
      <c r="E10" s="15">
        <v>-0.17468354430379701</v>
      </c>
    </row>
    <row r="11" spans="1:5" x14ac:dyDescent="0.3">
      <c r="A11" s="174"/>
      <c r="B11" s="13" t="s">
        <v>23</v>
      </c>
      <c r="C11" s="14">
        <v>31395</v>
      </c>
      <c r="D11" s="14">
        <v>28084</v>
      </c>
      <c r="E11" s="15">
        <v>0.1178963110668</v>
      </c>
    </row>
    <row r="12" spans="1:5" x14ac:dyDescent="0.3">
      <c r="A12" s="172" t="s">
        <v>24</v>
      </c>
      <c r="B12" s="13" t="s">
        <v>25</v>
      </c>
      <c r="C12" s="14">
        <v>6902</v>
      </c>
      <c r="D12" s="14">
        <v>6561</v>
      </c>
      <c r="E12" s="15">
        <v>5.1973784484072499E-2</v>
      </c>
    </row>
    <row r="13" spans="1:5" x14ac:dyDescent="0.3">
      <c r="A13" s="173"/>
      <c r="B13" s="13" t="s">
        <v>26</v>
      </c>
      <c r="C13" s="14">
        <v>2524</v>
      </c>
      <c r="D13" s="14">
        <v>2762</v>
      </c>
      <c r="E13" s="15">
        <v>-8.6169442433019605E-2</v>
      </c>
    </row>
    <row r="14" spans="1:5" x14ac:dyDescent="0.3">
      <c r="A14" s="174"/>
      <c r="B14" s="13" t="s">
        <v>27</v>
      </c>
      <c r="C14" s="14">
        <v>27256</v>
      </c>
      <c r="D14" s="14">
        <v>27528</v>
      </c>
      <c r="E14" s="15">
        <v>-9.8808485905260094E-3</v>
      </c>
    </row>
    <row r="15" spans="1:5" x14ac:dyDescent="0.3">
      <c r="A15" s="172" t="s">
        <v>28</v>
      </c>
      <c r="B15" s="13" t="s">
        <v>29</v>
      </c>
      <c r="C15" s="14">
        <v>1398</v>
      </c>
      <c r="D15" s="14">
        <v>1402</v>
      </c>
      <c r="E15" s="15">
        <v>-2.8530670470756098E-3</v>
      </c>
    </row>
    <row r="16" spans="1:5" x14ac:dyDescent="0.3">
      <c r="A16" s="173"/>
      <c r="B16" s="13" t="s">
        <v>30</v>
      </c>
      <c r="C16" s="14">
        <v>8407</v>
      </c>
      <c r="D16" s="14">
        <v>8393</v>
      </c>
      <c r="E16" s="15">
        <v>1.66805671392827E-3</v>
      </c>
    </row>
    <row r="17" spans="1:5" x14ac:dyDescent="0.3">
      <c r="A17" s="173"/>
      <c r="B17" s="13" t="s">
        <v>31</v>
      </c>
      <c r="C17" s="14">
        <v>125</v>
      </c>
      <c r="D17" s="14">
        <v>121</v>
      </c>
      <c r="E17" s="15">
        <v>3.3057851239669402E-2</v>
      </c>
    </row>
    <row r="18" spans="1:5" x14ac:dyDescent="0.3">
      <c r="A18" s="173"/>
      <c r="B18" s="13" t="s">
        <v>32</v>
      </c>
      <c r="C18" s="14">
        <v>18</v>
      </c>
      <c r="D18" s="14">
        <v>12</v>
      </c>
      <c r="E18" s="15">
        <v>0.5</v>
      </c>
    </row>
    <row r="19" spans="1:5" x14ac:dyDescent="0.3">
      <c r="A19" s="174"/>
      <c r="B19" s="13" t="s">
        <v>33</v>
      </c>
      <c r="C19" s="14">
        <v>540</v>
      </c>
      <c r="D19" s="14">
        <v>619</v>
      </c>
      <c r="E19" s="15">
        <v>-0.12762520193861099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7"/>
      <c r="D23" s="17"/>
      <c r="E23" s="15">
        <v>0</v>
      </c>
    </row>
    <row r="24" spans="1:5" x14ac:dyDescent="0.3">
      <c r="A24" s="12" t="s">
        <v>36</v>
      </c>
      <c r="B24" s="16"/>
      <c r="C24" s="17"/>
      <c r="D24" s="17"/>
      <c r="E24" s="15">
        <v>0</v>
      </c>
    </row>
    <row r="25" spans="1:5" x14ac:dyDescent="0.3">
      <c r="A25" s="12" t="s">
        <v>37</v>
      </c>
      <c r="B25" s="16"/>
      <c r="C25" s="14">
        <v>885</v>
      </c>
      <c r="D25" s="14">
        <v>584</v>
      </c>
      <c r="E25" s="15">
        <v>0.51541095890410904</v>
      </c>
    </row>
    <row r="26" spans="1:5" x14ac:dyDescent="0.3">
      <c r="A26" s="12" t="s">
        <v>38</v>
      </c>
      <c r="B26" s="16"/>
      <c r="C26" s="14">
        <v>1040</v>
      </c>
      <c r="D26" s="14">
        <v>675</v>
      </c>
      <c r="E26" s="15">
        <v>0.54074074074074097</v>
      </c>
    </row>
    <row r="27" spans="1:5" x14ac:dyDescent="0.3">
      <c r="A27" s="12" t="s">
        <v>39</v>
      </c>
      <c r="B27" s="16"/>
      <c r="C27" s="14">
        <v>37</v>
      </c>
      <c r="D27" s="14">
        <v>26</v>
      </c>
      <c r="E27" s="15">
        <v>0.42307692307692302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12074</v>
      </c>
      <c r="D31" s="14">
        <v>11497</v>
      </c>
      <c r="E31" s="15">
        <v>5.0187005305731898E-2</v>
      </c>
    </row>
    <row r="32" spans="1:5" x14ac:dyDescent="0.3">
      <c r="A32" s="172" t="s">
        <v>42</v>
      </c>
      <c r="B32" s="13" t="s">
        <v>43</v>
      </c>
      <c r="C32" s="14">
        <v>1337</v>
      </c>
      <c r="D32" s="14">
        <v>1262</v>
      </c>
      <c r="E32" s="15">
        <v>5.9429477020602202E-2</v>
      </c>
    </row>
    <row r="33" spans="1:5" x14ac:dyDescent="0.3">
      <c r="A33" s="173"/>
      <c r="B33" s="13" t="s">
        <v>44</v>
      </c>
      <c r="C33" s="14">
        <v>829</v>
      </c>
      <c r="D33" s="14">
        <v>797</v>
      </c>
      <c r="E33" s="15">
        <v>4.01505646173149E-2</v>
      </c>
    </row>
    <row r="34" spans="1:5" x14ac:dyDescent="0.3">
      <c r="A34" s="173"/>
      <c r="B34" s="13" t="s">
        <v>45</v>
      </c>
      <c r="C34" s="17"/>
      <c r="D34" s="17"/>
      <c r="E34" s="15">
        <v>0</v>
      </c>
    </row>
    <row r="35" spans="1:5" x14ac:dyDescent="0.3">
      <c r="A35" s="173"/>
      <c r="B35" s="13" t="s">
        <v>46</v>
      </c>
      <c r="C35" s="14">
        <v>382</v>
      </c>
      <c r="D35" s="14">
        <v>305</v>
      </c>
      <c r="E35" s="15">
        <v>0.25245901639344298</v>
      </c>
    </row>
    <row r="36" spans="1:5" x14ac:dyDescent="0.3">
      <c r="A36" s="174"/>
      <c r="B36" s="13" t="s">
        <v>47</v>
      </c>
      <c r="C36" s="14">
        <v>8404</v>
      </c>
      <c r="D36" s="14">
        <v>8377</v>
      </c>
      <c r="E36" s="15">
        <v>3.2231108988898202E-3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8856</v>
      </c>
      <c r="D40" s="14">
        <v>8519</v>
      </c>
      <c r="E40" s="15">
        <v>3.95586336424463E-2</v>
      </c>
    </row>
    <row r="41" spans="1:5" x14ac:dyDescent="0.3">
      <c r="A41" s="12" t="s">
        <v>50</v>
      </c>
      <c r="B41" s="16"/>
      <c r="C41" s="14">
        <v>4410</v>
      </c>
      <c r="D41" s="14">
        <v>4676</v>
      </c>
      <c r="E41" s="15">
        <v>-5.6886227544910198E-2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72" t="s">
        <v>52</v>
      </c>
      <c r="B45" s="13" t="s">
        <v>19</v>
      </c>
      <c r="C45" s="14">
        <v>7506</v>
      </c>
      <c r="D45" s="14">
        <v>7259</v>
      </c>
      <c r="E45" s="15">
        <v>3.4026725444276103E-2</v>
      </c>
    </row>
    <row r="46" spans="1:5" x14ac:dyDescent="0.3">
      <c r="A46" s="173"/>
      <c r="B46" s="13" t="s">
        <v>53</v>
      </c>
      <c r="C46" s="14">
        <v>130</v>
      </c>
      <c r="D46" s="14">
        <v>152</v>
      </c>
      <c r="E46" s="15">
        <v>-0.144736842105263</v>
      </c>
    </row>
    <row r="47" spans="1:5" x14ac:dyDescent="0.3">
      <c r="A47" s="173"/>
      <c r="B47" s="13" t="s">
        <v>54</v>
      </c>
      <c r="C47" s="14">
        <v>8407</v>
      </c>
      <c r="D47" s="14">
        <v>8393</v>
      </c>
      <c r="E47" s="15">
        <v>1.66805671392827E-3</v>
      </c>
    </row>
    <row r="48" spans="1:5" x14ac:dyDescent="0.3">
      <c r="A48" s="174"/>
      <c r="B48" s="13" t="s">
        <v>23</v>
      </c>
      <c r="C48" s="14">
        <v>7252</v>
      </c>
      <c r="D48" s="14">
        <v>6473</v>
      </c>
      <c r="E48" s="15">
        <v>0.120346052834852</v>
      </c>
    </row>
    <row r="49" spans="1:5" x14ac:dyDescent="0.3">
      <c r="A49" s="172" t="s">
        <v>55</v>
      </c>
      <c r="B49" s="13" t="s">
        <v>56</v>
      </c>
      <c r="C49" s="14">
        <v>6239</v>
      </c>
      <c r="D49" s="14">
        <v>6338</v>
      </c>
      <c r="E49" s="15">
        <v>-1.5620069422530801E-2</v>
      </c>
    </row>
    <row r="50" spans="1:5" x14ac:dyDescent="0.3">
      <c r="A50" s="173"/>
      <c r="B50" s="13" t="s">
        <v>57</v>
      </c>
      <c r="C50" s="14">
        <v>555</v>
      </c>
      <c r="D50" s="14">
        <v>456</v>
      </c>
      <c r="E50" s="15">
        <v>0.217105263157895</v>
      </c>
    </row>
    <row r="51" spans="1:5" x14ac:dyDescent="0.3">
      <c r="A51" s="173"/>
      <c r="B51" s="13" t="s">
        <v>58</v>
      </c>
      <c r="C51" s="14">
        <v>914</v>
      </c>
      <c r="D51" s="14">
        <v>1008</v>
      </c>
      <c r="E51" s="15">
        <v>-9.3253968253968297E-2</v>
      </c>
    </row>
    <row r="52" spans="1:5" x14ac:dyDescent="0.3">
      <c r="A52" s="174"/>
      <c r="B52" s="13" t="s">
        <v>59</v>
      </c>
      <c r="C52" s="14">
        <v>129</v>
      </c>
      <c r="D52" s="14">
        <v>163</v>
      </c>
      <c r="E52" s="15">
        <v>-0.20858895705521499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72" t="s">
        <v>61</v>
      </c>
      <c r="B56" s="13" t="s">
        <v>54</v>
      </c>
      <c r="C56" s="14">
        <v>164</v>
      </c>
      <c r="D56" s="14">
        <v>160</v>
      </c>
      <c r="E56" s="15">
        <v>2.5000000000000001E-2</v>
      </c>
    </row>
    <row r="57" spans="1:5" x14ac:dyDescent="0.3">
      <c r="A57" s="173"/>
      <c r="B57" s="13" t="s">
        <v>53</v>
      </c>
      <c r="C57" s="17"/>
      <c r="D57" s="17"/>
      <c r="E57" s="15">
        <v>0</v>
      </c>
    </row>
    <row r="58" spans="1:5" x14ac:dyDescent="0.3">
      <c r="A58" s="173"/>
      <c r="B58" s="13" t="s">
        <v>19</v>
      </c>
      <c r="C58" s="14">
        <v>228</v>
      </c>
      <c r="D58" s="14">
        <v>188</v>
      </c>
      <c r="E58" s="15">
        <v>0.21276595744680901</v>
      </c>
    </row>
    <row r="59" spans="1:5" x14ac:dyDescent="0.3">
      <c r="A59" s="173"/>
      <c r="B59" s="13" t="s">
        <v>23</v>
      </c>
      <c r="C59" s="14">
        <v>197</v>
      </c>
      <c r="D59" s="14">
        <v>175</v>
      </c>
      <c r="E59" s="15">
        <v>0.125714285714286</v>
      </c>
    </row>
    <row r="60" spans="1:5" x14ac:dyDescent="0.3">
      <c r="A60" s="173"/>
      <c r="B60" s="13" t="s">
        <v>62</v>
      </c>
      <c r="C60" s="14">
        <v>75</v>
      </c>
      <c r="D60" s="14">
        <v>75</v>
      </c>
      <c r="E60" s="15">
        <v>0</v>
      </c>
    </row>
    <row r="61" spans="1:5" x14ac:dyDescent="0.3">
      <c r="A61" s="174"/>
      <c r="B61" s="13" t="s">
        <v>63</v>
      </c>
      <c r="C61" s="14">
        <v>3</v>
      </c>
      <c r="D61" s="14">
        <v>1</v>
      </c>
      <c r="E61" s="15">
        <v>2</v>
      </c>
    </row>
    <row r="62" spans="1:5" x14ac:dyDescent="0.3">
      <c r="A62" s="172" t="s">
        <v>64</v>
      </c>
      <c r="B62" s="13" t="s">
        <v>65</v>
      </c>
      <c r="C62" s="14">
        <v>144</v>
      </c>
      <c r="D62" s="14">
        <v>125</v>
      </c>
      <c r="E62" s="15">
        <v>0.152</v>
      </c>
    </row>
    <row r="63" spans="1:5" x14ac:dyDescent="0.3">
      <c r="A63" s="173"/>
      <c r="B63" s="13" t="s">
        <v>58</v>
      </c>
      <c r="C63" s="17"/>
      <c r="D63" s="14">
        <v>2</v>
      </c>
      <c r="E63" s="15">
        <v>0</v>
      </c>
    </row>
    <row r="64" spans="1:5" x14ac:dyDescent="0.3">
      <c r="A64" s="174"/>
      <c r="B64" s="13" t="s">
        <v>66</v>
      </c>
      <c r="C64" s="14">
        <v>25</v>
      </c>
      <c r="D64" s="14">
        <v>23</v>
      </c>
      <c r="E64" s="15">
        <v>8.6956521739130405E-2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7"/>
      <c r="D68" s="17"/>
      <c r="E68" s="15">
        <v>0</v>
      </c>
    </row>
    <row r="69" spans="1:5" x14ac:dyDescent="0.3">
      <c r="A69" s="12" t="s">
        <v>36</v>
      </c>
      <c r="B69" s="16"/>
      <c r="C69" s="17"/>
      <c r="D69" s="17"/>
      <c r="E69" s="15">
        <v>0</v>
      </c>
    </row>
    <row r="70" spans="1:5" x14ac:dyDescent="0.3">
      <c r="A70" s="12" t="s">
        <v>37</v>
      </c>
      <c r="B70" s="16"/>
      <c r="C70" s="14">
        <v>6</v>
      </c>
      <c r="D70" s="14">
        <v>1</v>
      </c>
      <c r="E70" s="15">
        <v>5</v>
      </c>
    </row>
    <row r="71" spans="1:5" x14ac:dyDescent="0.3">
      <c r="A71" s="12" t="s">
        <v>38</v>
      </c>
      <c r="B71" s="16"/>
      <c r="C71" s="14">
        <v>5</v>
      </c>
      <c r="D71" s="14">
        <v>1</v>
      </c>
      <c r="E71" s="15">
        <v>4</v>
      </c>
    </row>
    <row r="72" spans="1:5" x14ac:dyDescent="0.3">
      <c r="A72" s="12" t="s">
        <v>39</v>
      </c>
      <c r="B72" s="16"/>
      <c r="C72" s="14">
        <v>1</v>
      </c>
      <c r="D72" s="17"/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5"/>
      <c r="B76" s="13" t="s">
        <v>49</v>
      </c>
      <c r="C76" s="14">
        <v>20</v>
      </c>
      <c r="D76" s="14">
        <v>18</v>
      </c>
      <c r="E76" s="15">
        <v>0.11111111111111099</v>
      </c>
    </row>
    <row r="77" spans="1:5" x14ac:dyDescent="0.3">
      <c r="A77" s="176"/>
      <c r="B77" s="13" t="s">
        <v>58</v>
      </c>
      <c r="C77" s="14">
        <v>2</v>
      </c>
      <c r="D77" s="17"/>
      <c r="E77" s="15">
        <v>0</v>
      </c>
    </row>
    <row r="78" spans="1:5" x14ac:dyDescent="0.3">
      <c r="A78" s="176"/>
      <c r="B78" s="13" t="s">
        <v>65</v>
      </c>
      <c r="C78" s="14">
        <v>16</v>
      </c>
      <c r="D78" s="14">
        <v>19</v>
      </c>
      <c r="E78" s="15">
        <v>-0.157894736842105</v>
      </c>
    </row>
    <row r="79" spans="1:5" x14ac:dyDescent="0.3">
      <c r="A79" s="176"/>
      <c r="B79" s="13" t="s">
        <v>69</v>
      </c>
      <c r="C79" s="14">
        <v>19</v>
      </c>
      <c r="D79" s="14">
        <v>21</v>
      </c>
      <c r="E79" s="15">
        <v>-9.5238095238095205E-2</v>
      </c>
    </row>
    <row r="80" spans="1:5" x14ac:dyDescent="0.3">
      <c r="A80" s="177"/>
      <c r="B80" s="13" t="s">
        <v>70</v>
      </c>
      <c r="C80" s="17"/>
      <c r="D80" s="17"/>
      <c r="E80" s="15">
        <v>0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72" t="s">
        <v>72</v>
      </c>
      <c r="B84" s="13" t="s">
        <v>73</v>
      </c>
      <c r="C84" s="14">
        <v>4410</v>
      </c>
      <c r="D84" s="14">
        <v>4676</v>
      </c>
      <c r="E84" s="15">
        <v>-5.6886227544910198E-2</v>
      </c>
    </row>
    <row r="85" spans="1:5" x14ac:dyDescent="0.3">
      <c r="A85" s="174"/>
      <c r="B85" s="13" t="s">
        <v>74</v>
      </c>
      <c r="C85" s="14">
        <v>176</v>
      </c>
      <c r="D85" s="14">
        <v>118</v>
      </c>
      <c r="E85" s="15">
        <v>0.49152542372881403</v>
      </c>
    </row>
    <row r="86" spans="1:5" x14ac:dyDescent="0.3">
      <c r="A86" s="172" t="s">
        <v>75</v>
      </c>
      <c r="B86" s="13" t="s">
        <v>73</v>
      </c>
      <c r="C86" s="14">
        <v>6850</v>
      </c>
      <c r="D86" s="14">
        <v>7934</v>
      </c>
      <c r="E86" s="15">
        <v>-0.13662717418704301</v>
      </c>
    </row>
    <row r="87" spans="1:5" x14ac:dyDescent="0.3">
      <c r="A87" s="174"/>
      <c r="B87" s="13" t="s">
        <v>74</v>
      </c>
      <c r="C87" s="14">
        <v>5071</v>
      </c>
      <c r="D87" s="14">
        <v>4528</v>
      </c>
      <c r="E87" s="15">
        <v>0.119920494699647</v>
      </c>
    </row>
    <row r="88" spans="1:5" x14ac:dyDescent="0.3">
      <c r="A88" s="172" t="s">
        <v>76</v>
      </c>
      <c r="B88" s="13" t="s">
        <v>73</v>
      </c>
      <c r="C88" s="14">
        <v>649</v>
      </c>
      <c r="D88" s="14">
        <v>654</v>
      </c>
      <c r="E88" s="15">
        <v>-7.6452599388379203E-3</v>
      </c>
    </row>
    <row r="89" spans="1:5" x14ac:dyDescent="0.3">
      <c r="A89" s="174"/>
      <c r="B89" s="13" t="s">
        <v>74</v>
      </c>
      <c r="C89" s="14">
        <v>419</v>
      </c>
      <c r="D89" s="14">
        <v>241</v>
      </c>
      <c r="E89" s="15">
        <v>0.73858921161825697</v>
      </c>
    </row>
    <row r="90" spans="1:5" x14ac:dyDescent="0.3">
      <c r="A90" s="172" t="s">
        <v>77</v>
      </c>
      <c r="B90" s="13" t="s">
        <v>73</v>
      </c>
      <c r="C90" s="17"/>
      <c r="D90" s="17"/>
      <c r="E90" s="15">
        <v>0</v>
      </c>
    </row>
    <row r="91" spans="1:5" x14ac:dyDescent="0.3">
      <c r="A91" s="174"/>
      <c r="B91" s="13" t="s">
        <v>74</v>
      </c>
      <c r="C91" s="17"/>
      <c r="D91" s="17"/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8"/>
      <c r="B95" s="16"/>
      <c r="C95" s="14">
        <v>6363</v>
      </c>
      <c r="D95" s="14">
        <v>6306</v>
      </c>
      <c r="E95" s="15">
        <v>9.0390104662226509E-3</v>
      </c>
    </row>
    <row r="96" spans="1:5" x14ac:dyDescent="0.3">
      <c r="A96" s="12" t="s">
        <v>79</v>
      </c>
      <c r="B96" s="16"/>
      <c r="C96" s="17"/>
      <c r="D96" s="17"/>
      <c r="E96" s="15">
        <v>0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2322</v>
      </c>
      <c r="D100" s="14">
        <v>2452</v>
      </c>
      <c r="E100" s="15">
        <v>-5.30179445350734E-2</v>
      </c>
    </row>
    <row r="101" spans="1:5" x14ac:dyDescent="0.3">
      <c r="A101" s="12" t="s">
        <v>82</v>
      </c>
      <c r="B101" s="16"/>
      <c r="C101" s="14">
        <v>1398</v>
      </c>
      <c r="D101" s="14">
        <v>1571</v>
      </c>
      <c r="E101" s="15">
        <v>-0.110120942075111</v>
      </c>
    </row>
    <row r="102" spans="1:5" x14ac:dyDescent="0.3">
      <c r="A102" s="12" t="s">
        <v>79</v>
      </c>
      <c r="B102" s="16"/>
      <c r="C102" s="14">
        <v>52</v>
      </c>
      <c r="D102" s="14">
        <v>71</v>
      </c>
      <c r="E102" s="15">
        <v>-0.26760563380281699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72" t="s">
        <v>81</v>
      </c>
      <c r="B106" s="13" t="s">
        <v>84</v>
      </c>
      <c r="C106" s="14">
        <v>3263</v>
      </c>
      <c r="D106" s="14">
        <v>3656</v>
      </c>
      <c r="E106" s="15">
        <v>-0.107494529540481</v>
      </c>
    </row>
    <row r="107" spans="1:5" x14ac:dyDescent="0.3">
      <c r="A107" s="173"/>
      <c r="B107" s="13" t="s">
        <v>85</v>
      </c>
      <c r="C107" s="14">
        <v>446</v>
      </c>
      <c r="D107" s="14">
        <v>572</v>
      </c>
      <c r="E107" s="15">
        <v>-0.22027972027972001</v>
      </c>
    </row>
    <row r="108" spans="1:5" x14ac:dyDescent="0.3">
      <c r="A108" s="174"/>
      <c r="B108" s="13" t="s">
        <v>86</v>
      </c>
      <c r="C108" s="14">
        <v>1086</v>
      </c>
      <c r="D108" s="14">
        <v>1247</v>
      </c>
      <c r="E108" s="15">
        <v>-0.12910986367281499</v>
      </c>
    </row>
    <row r="109" spans="1:5" x14ac:dyDescent="0.3">
      <c r="A109" s="172" t="s">
        <v>82</v>
      </c>
      <c r="B109" s="13" t="s">
        <v>87</v>
      </c>
      <c r="C109" s="14">
        <v>377</v>
      </c>
      <c r="D109" s="14">
        <v>373</v>
      </c>
      <c r="E109" s="15">
        <v>1.07238605898123E-2</v>
      </c>
    </row>
    <row r="110" spans="1:5" x14ac:dyDescent="0.3">
      <c r="A110" s="174"/>
      <c r="B110" s="13" t="s">
        <v>86</v>
      </c>
      <c r="C110" s="14">
        <v>1322</v>
      </c>
      <c r="D110" s="14">
        <v>1894</v>
      </c>
      <c r="E110" s="15">
        <v>-0.302006335797254</v>
      </c>
    </row>
    <row r="111" spans="1:5" x14ac:dyDescent="0.3">
      <c r="A111" s="12" t="s">
        <v>79</v>
      </c>
      <c r="B111" s="16"/>
      <c r="C111" s="14">
        <v>156</v>
      </c>
      <c r="D111" s="14">
        <v>171</v>
      </c>
      <c r="E111" s="15">
        <v>-8.7719298245614002E-2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72" t="s">
        <v>81</v>
      </c>
      <c r="B115" s="13" t="s">
        <v>84</v>
      </c>
      <c r="C115" s="14">
        <v>311</v>
      </c>
      <c r="D115" s="14">
        <v>255</v>
      </c>
      <c r="E115" s="15">
        <v>0.21960784313725501</v>
      </c>
    </row>
    <row r="116" spans="1:5" x14ac:dyDescent="0.3">
      <c r="A116" s="173"/>
      <c r="B116" s="13" t="s">
        <v>85</v>
      </c>
      <c r="C116" s="14">
        <v>70</v>
      </c>
      <c r="D116" s="14">
        <v>64</v>
      </c>
      <c r="E116" s="15">
        <v>9.375E-2</v>
      </c>
    </row>
    <row r="117" spans="1:5" x14ac:dyDescent="0.3">
      <c r="A117" s="174"/>
      <c r="B117" s="13" t="s">
        <v>86</v>
      </c>
      <c r="C117" s="14">
        <v>172</v>
      </c>
      <c r="D117" s="14">
        <v>185</v>
      </c>
      <c r="E117" s="15">
        <v>-7.0270270270270302E-2</v>
      </c>
    </row>
    <row r="118" spans="1:5" x14ac:dyDescent="0.3">
      <c r="A118" s="172" t="s">
        <v>82</v>
      </c>
      <c r="B118" s="13" t="s">
        <v>87</v>
      </c>
      <c r="C118" s="14">
        <v>15</v>
      </c>
      <c r="D118" s="14">
        <v>22</v>
      </c>
      <c r="E118" s="15">
        <v>-0.31818181818181801</v>
      </c>
    </row>
    <row r="119" spans="1:5" x14ac:dyDescent="0.3">
      <c r="A119" s="174"/>
      <c r="B119" s="13" t="s">
        <v>86</v>
      </c>
      <c r="C119" s="14">
        <v>75</v>
      </c>
      <c r="D119" s="14">
        <v>88</v>
      </c>
      <c r="E119" s="15">
        <v>-0.14772727272727301</v>
      </c>
    </row>
    <row r="120" spans="1:5" x14ac:dyDescent="0.3">
      <c r="A120" s="12" t="s">
        <v>79</v>
      </c>
      <c r="B120" s="16"/>
      <c r="C120" s="14">
        <v>38</v>
      </c>
      <c r="D120" s="14">
        <v>36</v>
      </c>
      <c r="E120" s="15">
        <v>5.5555555555555601E-2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72" t="s">
        <v>90</v>
      </c>
      <c r="B124" s="13" t="s">
        <v>91</v>
      </c>
      <c r="C124" s="17"/>
      <c r="D124" s="17"/>
      <c r="E124" s="15">
        <v>0</v>
      </c>
    </row>
    <row r="125" spans="1:5" x14ac:dyDescent="0.3">
      <c r="A125" s="174"/>
      <c r="B125" s="13" t="s">
        <v>92</v>
      </c>
      <c r="C125" s="17"/>
      <c r="D125" s="17"/>
      <c r="E125" s="15">
        <v>0</v>
      </c>
    </row>
    <row r="126" spans="1:5" x14ac:dyDescent="0.3">
      <c r="A126" s="172" t="s">
        <v>93</v>
      </c>
      <c r="B126" s="13" t="s">
        <v>91</v>
      </c>
      <c r="C126" s="14">
        <v>1718</v>
      </c>
      <c r="D126" s="14">
        <v>1298</v>
      </c>
      <c r="E126" s="15">
        <v>0.32357473035439099</v>
      </c>
    </row>
    <row r="127" spans="1:5" x14ac:dyDescent="0.3">
      <c r="A127" s="174"/>
      <c r="B127" s="13" t="s">
        <v>92</v>
      </c>
      <c r="C127" s="14">
        <v>4157</v>
      </c>
      <c r="D127" s="14">
        <v>3941</v>
      </c>
      <c r="E127" s="15">
        <v>5.48084242578026E-2</v>
      </c>
    </row>
    <row r="128" spans="1:5" x14ac:dyDescent="0.3">
      <c r="A128" s="172" t="s">
        <v>94</v>
      </c>
      <c r="B128" s="13" t="s">
        <v>91</v>
      </c>
      <c r="C128" s="14">
        <v>22436</v>
      </c>
      <c r="D128" s="14">
        <v>21570</v>
      </c>
      <c r="E128" s="15">
        <v>4.0148354195642097E-2</v>
      </c>
    </row>
    <row r="129" spans="1:5" x14ac:dyDescent="0.3">
      <c r="A129" s="174"/>
      <c r="B129" s="13" t="s">
        <v>92</v>
      </c>
      <c r="C129" s="14">
        <v>40116</v>
      </c>
      <c r="D129" s="14">
        <v>41942</v>
      </c>
      <c r="E129" s="15">
        <v>-4.3536312049973797E-2</v>
      </c>
    </row>
    <row r="130" spans="1:5" x14ac:dyDescent="0.3">
      <c r="A130" s="172" t="s">
        <v>95</v>
      </c>
      <c r="B130" s="13" t="s">
        <v>91</v>
      </c>
      <c r="C130" s="14">
        <v>1755</v>
      </c>
      <c r="D130" s="14">
        <v>906</v>
      </c>
      <c r="E130" s="15">
        <v>0.93708609271523202</v>
      </c>
    </row>
    <row r="131" spans="1:5" x14ac:dyDescent="0.3">
      <c r="A131" s="174"/>
      <c r="B131" s="13" t="s">
        <v>92</v>
      </c>
      <c r="C131" s="14">
        <v>2541</v>
      </c>
      <c r="D131" s="14">
        <v>843</v>
      </c>
      <c r="E131" s="15">
        <v>2.0142348754448398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72" t="s">
        <v>97</v>
      </c>
      <c r="B135" s="13" t="s">
        <v>98</v>
      </c>
      <c r="C135" s="14">
        <v>811</v>
      </c>
      <c r="D135" s="14">
        <v>600</v>
      </c>
      <c r="E135" s="15">
        <v>0.35166666666666702</v>
      </c>
    </row>
    <row r="136" spans="1:5" x14ac:dyDescent="0.3">
      <c r="A136" s="174"/>
      <c r="B136" s="13" t="s">
        <v>99</v>
      </c>
      <c r="C136" s="14">
        <v>37</v>
      </c>
      <c r="D136" s="14">
        <v>25</v>
      </c>
      <c r="E136" s="15">
        <v>0.48</v>
      </c>
    </row>
    <row r="137" spans="1:5" x14ac:dyDescent="0.3">
      <c r="A137" s="172" t="s">
        <v>100</v>
      </c>
      <c r="B137" s="13" t="s">
        <v>98</v>
      </c>
      <c r="C137" s="14">
        <v>5</v>
      </c>
      <c r="D137" s="14">
        <v>6</v>
      </c>
      <c r="E137" s="15">
        <v>-0.16666666666666699</v>
      </c>
    </row>
    <row r="138" spans="1:5" x14ac:dyDescent="0.3">
      <c r="A138" s="174"/>
      <c r="B138" s="13" t="s">
        <v>99</v>
      </c>
      <c r="C138" s="14">
        <v>4</v>
      </c>
      <c r="D138" s="14">
        <v>5</v>
      </c>
      <c r="E138" s="15">
        <v>-0.2</v>
      </c>
    </row>
    <row r="139" spans="1:5" x14ac:dyDescent="0.3">
      <c r="A139" s="172" t="s">
        <v>101</v>
      </c>
      <c r="B139" s="13" t="s">
        <v>98</v>
      </c>
      <c r="C139" s="14">
        <v>112</v>
      </c>
      <c r="D139" s="14">
        <v>93</v>
      </c>
      <c r="E139" s="15">
        <v>0.204301075268817</v>
      </c>
    </row>
    <row r="140" spans="1:5" x14ac:dyDescent="0.3">
      <c r="A140" s="174"/>
      <c r="B140" s="13" t="s">
        <v>102</v>
      </c>
      <c r="C140" s="14">
        <v>5</v>
      </c>
      <c r="D140" s="14">
        <v>7</v>
      </c>
      <c r="E140" s="15">
        <v>-0.28571428571428598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422</v>
      </c>
      <c r="D144" s="14">
        <v>463</v>
      </c>
      <c r="E144" s="15">
        <v>-8.8552915766738696E-2</v>
      </c>
    </row>
    <row r="145" spans="1:5" x14ac:dyDescent="0.3">
      <c r="A145" s="172" t="s">
        <v>105</v>
      </c>
      <c r="B145" s="13" t="s">
        <v>106</v>
      </c>
      <c r="C145" s="14">
        <v>6</v>
      </c>
      <c r="D145" s="14">
        <v>11</v>
      </c>
      <c r="E145" s="15">
        <v>-0.45454545454545398</v>
      </c>
    </row>
    <row r="146" spans="1:5" x14ac:dyDescent="0.3">
      <c r="A146" s="173"/>
      <c r="B146" s="13" t="s">
        <v>107</v>
      </c>
      <c r="C146" s="14">
        <v>244</v>
      </c>
      <c r="D146" s="14">
        <v>242</v>
      </c>
      <c r="E146" s="15">
        <v>8.2644628099173504E-3</v>
      </c>
    </row>
    <row r="147" spans="1:5" x14ac:dyDescent="0.3">
      <c r="A147" s="173"/>
      <c r="B147" s="13" t="s">
        <v>108</v>
      </c>
      <c r="C147" s="14">
        <v>29</v>
      </c>
      <c r="D147" s="14">
        <v>17</v>
      </c>
      <c r="E147" s="15">
        <v>0.70588235294117596</v>
      </c>
    </row>
    <row r="148" spans="1:5" x14ac:dyDescent="0.3">
      <c r="A148" s="173"/>
      <c r="B148" s="13" t="s">
        <v>109</v>
      </c>
      <c r="C148" s="14">
        <v>27</v>
      </c>
      <c r="D148" s="14">
        <v>36</v>
      </c>
      <c r="E148" s="15">
        <v>-0.25</v>
      </c>
    </row>
    <row r="149" spans="1:5" x14ac:dyDescent="0.3">
      <c r="A149" s="173"/>
      <c r="B149" s="13" t="s">
        <v>110</v>
      </c>
      <c r="C149" s="14">
        <v>113</v>
      </c>
      <c r="D149" s="14">
        <v>152</v>
      </c>
      <c r="E149" s="15">
        <v>-0.25657894736842102</v>
      </c>
    </row>
    <row r="150" spans="1:5" x14ac:dyDescent="0.3">
      <c r="A150" s="174"/>
      <c r="B150" s="13" t="s">
        <v>111</v>
      </c>
      <c r="C150" s="14">
        <v>3</v>
      </c>
      <c r="D150" s="14">
        <v>5</v>
      </c>
      <c r="E150" s="15">
        <v>-0.4</v>
      </c>
    </row>
    <row r="151" spans="1:5" x14ac:dyDescent="0.3">
      <c r="A151" s="172" t="s">
        <v>112</v>
      </c>
      <c r="B151" s="13" t="s">
        <v>113</v>
      </c>
      <c r="C151" s="14">
        <v>114</v>
      </c>
      <c r="D151" s="14">
        <v>143</v>
      </c>
      <c r="E151" s="15">
        <v>-0.20279720279720301</v>
      </c>
    </row>
    <row r="152" spans="1:5" x14ac:dyDescent="0.3">
      <c r="A152" s="174"/>
      <c r="B152" s="13" t="s">
        <v>114</v>
      </c>
      <c r="C152" s="14">
        <v>294</v>
      </c>
      <c r="D152" s="14">
        <v>335</v>
      </c>
      <c r="E152" s="15">
        <v>-0.122388059701492</v>
      </c>
    </row>
    <row r="153" spans="1:5" x14ac:dyDescent="0.3">
      <c r="A153" s="172" t="s">
        <v>115</v>
      </c>
      <c r="B153" s="13" t="s">
        <v>19</v>
      </c>
      <c r="C153" s="14">
        <v>128</v>
      </c>
      <c r="D153" s="14">
        <v>148</v>
      </c>
      <c r="E153" s="15">
        <v>-0.135135135135135</v>
      </c>
    </row>
    <row r="154" spans="1:5" x14ac:dyDescent="0.3">
      <c r="A154" s="174"/>
      <c r="B154" s="13" t="s">
        <v>23</v>
      </c>
      <c r="C154" s="14">
        <v>152</v>
      </c>
      <c r="D154" s="14">
        <v>134</v>
      </c>
      <c r="E154" s="15">
        <v>0.134328358208955</v>
      </c>
    </row>
    <row r="155" spans="1:5" x14ac:dyDescent="0.3">
      <c r="A155" s="12" t="s">
        <v>116</v>
      </c>
      <c r="B155" s="16"/>
      <c r="C155" s="17"/>
      <c r="D155" s="17"/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72" t="s">
        <v>118</v>
      </c>
      <c r="B159" s="13" t="s">
        <v>119</v>
      </c>
      <c r="C159" s="14">
        <v>751</v>
      </c>
      <c r="D159" s="14">
        <v>913</v>
      </c>
      <c r="E159" s="15">
        <v>-0.17743702081051499</v>
      </c>
    </row>
    <row r="160" spans="1:5" x14ac:dyDescent="0.3">
      <c r="A160" s="173"/>
      <c r="B160" s="13" t="s">
        <v>120</v>
      </c>
      <c r="C160" s="14">
        <v>272</v>
      </c>
      <c r="D160" s="14">
        <v>344</v>
      </c>
      <c r="E160" s="15">
        <v>-0.209302325581395</v>
      </c>
    </row>
    <row r="161" spans="1:5" x14ac:dyDescent="0.3">
      <c r="A161" s="173"/>
      <c r="B161" s="13" t="s">
        <v>121</v>
      </c>
      <c r="C161" s="14">
        <v>636</v>
      </c>
      <c r="D161" s="14">
        <v>594</v>
      </c>
      <c r="E161" s="15">
        <v>7.0707070707070704E-2</v>
      </c>
    </row>
    <row r="162" spans="1:5" x14ac:dyDescent="0.3">
      <c r="A162" s="173"/>
      <c r="B162" s="13" t="s">
        <v>122</v>
      </c>
      <c r="C162" s="14">
        <v>0</v>
      </c>
      <c r="D162" s="14">
        <v>0</v>
      </c>
      <c r="E162" s="15">
        <v>0</v>
      </c>
    </row>
    <row r="163" spans="1:5" x14ac:dyDescent="0.3">
      <c r="A163" s="173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3">
      <c r="A164" s="173"/>
      <c r="B164" s="13" t="s">
        <v>124</v>
      </c>
      <c r="C164" s="14">
        <v>218</v>
      </c>
      <c r="D164" s="14">
        <v>35</v>
      </c>
      <c r="E164" s="15">
        <v>5.2285714285714304</v>
      </c>
    </row>
    <row r="165" spans="1:5" x14ac:dyDescent="0.3">
      <c r="A165" s="173"/>
      <c r="B165" s="13" t="s">
        <v>125</v>
      </c>
      <c r="C165" s="14">
        <v>3071</v>
      </c>
      <c r="D165" s="14">
        <v>2716</v>
      </c>
      <c r="E165" s="15">
        <v>0.13070692194403499</v>
      </c>
    </row>
    <row r="166" spans="1:5" x14ac:dyDescent="0.3">
      <c r="A166" s="173"/>
      <c r="B166" s="13" t="s">
        <v>126</v>
      </c>
      <c r="C166" s="14">
        <v>0</v>
      </c>
      <c r="D166" s="14">
        <v>0</v>
      </c>
      <c r="E166" s="15">
        <v>0</v>
      </c>
    </row>
    <row r="167" spans="1:5" x14ac:dyDescent="0.3">
      <c r="A167" s="173"/>
      <c r="B167" s="13" t="s">
        <v>127</v>
      </c>
      <c r="C167" s="14">
        <v>295</v>
      </c>
      <c r="D167" s="14">
        <v>444</v>
      </c>
      <c r="E167" s="15">
        <v>-0.33558558558558499</v>
      </c>
    </row>
    <row r="168" spans="1:5" x14ac:dyDescent="0.3">
      <c r="A168" s="173"/>
      <c r="B168" s="13" t="s">
        <v>128</v>
      </c>
      <c r="C168" s="14">
        <v>1718</v>
      </c>
      <c r="D168" s="14">
        <v>1269</v>
      </c>
      <c r="E168" s="15">
        <v>0.353821907013396</v>
      </c>
    </row>
    <row r="169" spans="1:5" x14ac:dyDescent="0.3">
      <c r="A169" s="173"/>
      <c r="B169" s="13" t="s">
        <v>129</v>
      </c>
      <c r="C169" s="14">
        <v>56</v>
      </c>
      <c r="D169" s="14">
        <v>114</v>
      </c>
      <c r="E169" s="15">
        <v>-0.50877192982456099</v>
      </c>
    </row>
    <row r="170" spans="1:5" x14ac:dyDescent="0.3">
      <c r="A170" s="173"/>
      <c r="B170" s="13" t="s">
        <v>130</v>
      </c>
      <c r="C170" s="14">
        <v>525</v>
      </c>
      <c r="D170" s="14">
        <v>415</v>
      </c>
      <c r="E170" s="15">
        <v>0.265060240963855</v>
      </c>
    </row>
    <row r="171" spans="1:5" x14ac:dyDescent="0.3">
      <c r="A171" s="173"/>
      <c r="B171" s="13" t="s">
        <v>131</v>
      </c>
      <c r="C171" s="14">
        <v>70</v>
      </c>
      <c r="D171" s="14">
        <v>58</v>
      </c>
      <c r="E171" s="15">
        <v>0.20689655172413801</v>
      </c>
    </row>
    <row r="172" spans="1:5" x14ac:dyDescent="0.3">
      <c r="A172" s="173"/>
      <c r="B172" s="13" t="s">
        <v>132</v>
      </c>
      <c r="C172" s="14">
        <v>0</v>
      </c>
      <c r="D172" s="14">
        <v>1</v>
      </c>
      <c r="E172" s="15">
        <v>-1</v>
      </c>
    </row>
    <row r="173" spans="1:5" x14ac:dyDescent="0.3">
      <c r="A173" s="173"/>
      <c r="B173" s="13" t="s">
        <v>133</v>
      </c>
      <c r="C173" s="14">
        <v>23</v>
      </c>
      <c r="D173" s="14">
        <v>26</v>
      </c>
      <c r="E173" s="15">
        <v>-0.115384615384615</v>
      </c>
    </row>
    <row r="174" spans="1:5" x14ac:dyDescent="0.3">
      <c r="A174" s="173"/>
      <c r="B174" s="13" t="s">
        <v>134</v>
      </c>
      <c r="C174" s="14">
        <v>1</v>
      </c>
      <c r="D174" s="14">
        <v>1</v>
      </c>
      <c r="E174" s="15">
        <v>0</v>
      </c>
    </row>
    <row r="175" spans="1:5" x14ac:dyDescent="0.3">
      <c r="A175" s="173"/>
      <c r="B175" s="13" t="s">
        <v>135</v>
      </c>
      <c r="C175" s="14">
        <v>12</v>
      </c>
      <c r="D175" s="14">
        <v>14</v>
      </c>
      <c r="E175" s="15">
        <v>-0.14285714285714299</v>
      </c>
    </row>
    <row r="176" spans="1:5" x14ac:dyDescent="0.3">
      <c r="A176" s="173"/>
      <c r="B176" s="13" t="s">
        <v>136</v>
      </c>
      <c r="C176" s="14">
        <v>37</v>
      </c>
      <c r="D176" s="14">
        <v>206</v>
      </c>
      <c r="E176" s="15">
        <v>-0.82038834951456296</v>
      </c>
    </row>
    <row r="177" spans="1:5" x14ac:dyDescent="0.3">
      <c r="A177" s="173"/>
      <c r="B177" s="13" t="s">
        <v>137</v>
      </c>
      <c r="C177" s="14">
        <v>1</v>
      </c>
      <c r="D177" s="14">
        <v>21</v>
      </c>
      <c r="E177" s="15">
        <v>-0.952380952380952</v>
      </c>
    </row>
    <row r="178" spans="1:5" x14ac:dyDescent="0.3">
      <c r="A178" s="173"/>
      <c r="B178" s="13" t="s">
        <v>138</v>
      </c>
      <c r="C178" s="14">
        <v>0</v>
      </c>
      <c r="D178" s="14">
        <v>0</v>
      </c>
      <c r="E178" s="15">
        <v>0</v>
      </c>
    </row>
    <row r="179" spans="1:5" x14ac:dyDescent="0.3">
      <c r="A179" s="173"/>
      <c r="B179" s="13" t="s">
        <v>139</v>
      </c>
      <c r="C179" s="14">
        <v>706</v>
      </c>
      <c r="D179" s="14">
        <v>750</v>
      </c>
      <c r="E179" s="15">
        <v>-5.86666666666667E-2</v>
      </c>
    </row>
    <row r="180" spans="1:5" x14ac:dyDescent="0.3">
      <c r="A180" s="173"/>
      <c r="B180" s="13" t="s">
        <v>140</v>
      </c>
      <c r="C180" s="14">
        <v>0</v>
      </c>
      <c r="D180" s="14">
        <v>0</v>
      </c>
      <c r="E180" s="15">
        <v>0</v>
      </c>
    </row>
    <row r="181" spans="1:5" x14ac:dyDescent="0.3">
      <c r="A181" s="173"/>
      <c r="B181" s="13" t="s">
        <v>141</v>
      </c>
      <c r="C181" s="14">
        <v>35</v>
      </c>
      <c r="D181" s="14">
        <v>18</v>
      </c>
      <c r="E181" s="15">
        <v>0.94444444444444398</v>
      </c>
    </row>
    <row r="182" spans="1:5" x14ac:dyDescent="0.3">
      <c r="A182" s="173"/>
      <c r="B182" s="13" t="s">
        <v>142</v>
      </c>
      <c r="C182" s="14">
        <v>0</v>
      </c>
      <c r="D182" s="14">
        <v>0</v>
      </c>
      <c r="E182" s="15">
        <v>0</v>
      </c>
    </row>
    <row r="183" spans="1:5" x14ac:dyDescent="0.3">
      <c r="A183" s="173"/>
      <c r="B183" s="13" t="s">
        <v>143</v>
      </c>
      <c r="C183" s="14">
        <v>0</v>
      </c>
      <c r="D183" s="14">
        <v>0</v>
      </c>
      <c r="E183" s="15">
        <v>0</v>
      </c>
    </row>
    <row r="184" spans="1:5" x14ac:dyDescent="0.3">
      <c r="A184" s="173"/>
      <c r="B184" s="13" t="s">
        <v>144</v>
      </c>
      <c r="C184" s="14">
        <v>268</v>
      </c>
      <c r="D184" s="14">
        <v>482</v>
      </c>
      <c r="E184" s="15">
        <v>-0.44398340248962598</v>
      </c>
    </row>
    <row r="185" spans="1:5" x14ac:dyDescent="0.3">
      <c r="A185" s="173"/>
      <c r="B185" s="13" t="s">
        <v>145</v>
      </c>
      <c r="C185" s="14">
        <v>0</v>
      </c>
      <c r="D185" s="14">
        <v>0</v>
      </c>
      <c r="E185" s="15">
        <v>0</v>
      </c>
    </row>
    <row r="186" spans="1:5" x14ac:dyDescent="0.3">
      <c r="A186" s="173"/>
      <c r="B186" s="13" t="s">
        <v>146</v>
      </c>
      <c r="C186" s="14">
        <v>16</v>
      </c>
      <c r="D186" s="14">
        <v>14</v>
      </c>
      <c r="E186" s="15">
        <v>0.14285714285714299</v>
      </c>
    </row>
    <row r="187" spans="1:5" x14ac:dyDescent="0.3">
      <c r="A187" s="173"/>
      <c r="B187" s="13" t="s">
        <v>147</v>
      </c>
      <c r="C187" s="14">
        <v>147</v>
      </c>
      <c r="D187" s="14">
        <v>167</v>
      </c>
      <c r="E187" s="15">
        <v>-0.119760479041916</v>
      </c>
    </row>
    <row r="188" spans="1:5" x14ac:dyDescent="0.3">
      <c r="A188" s="173"/>
      <c r="B188" s="13" t="s">
        <v>148</v>
      </c>
      <c r="C188" s="14">
        <v>0</v>
      </c>
      <c r="D188" s="14">
        <v>0</v>
      </c>
      <c r="E188" s="15">
        <v>0</v>
      </c>
    </row>
    <row r="189" spans="1:5" x14ac:dyDescent="0.3">
      <c r="A189" s="173"/>
      <c r="B189" s="13" t="s">
        <v>149</v>
      </c>
      <c r="C189" s="14">
        <v>0</v>
      </c>
      <c r="D189" s="14">
        <v>0</v>
      </c>
      <c r="E189" s="15">
        <v>0</v>
      </c>
    </row>
    <row r="190" spans="1:5" x14ac:dyDescent="0.3">
      <c r="A190" s="173"/>
      <c r="B190" s="13" t="s">
        <v>150</v>
      </c>
      <c r="C190" s="14">
        <v>9</v>
      </c>
      <c r="D190" s="14">
        <v>0</v>
      </c>
      <c r="E190" s="15">
        <v>0</v>
      </c>
    </row>
    <row r="191" spans="1:5" x14ac:dyDescent="0.3">
      <c r="A191" s="173"/>
      <c r="B191" s="13" t="s">
        <v>151</v>
      </c>
      <c r="C191" s="14">
        <v>463</v>
      </c>
      <c r="D191" s="14">
        <v>234</v>
      </c>
      <c r="E191" s="15">
        <v>0.97863247863247904</v>
      </c>
    </row>
    <row r="192" spans="1:5" x14ac:dyDescent="0.3">
      <c r="A192" s="173"/>
      <c r="B192" s="13" t="s">
        <v>152</v>
      </c>
      <c r="C192" s="14">
        <v>28</v>
      </c>
      <c r="D192" s="14">
        <v>0</v>
      </c>
      <c r="E192" s="15">
        <v>0</v>
      </c>
    </row>
    <row r="193" spans="1:5" x14ac:dyDescent="0.3">
      <c r="A193" s="173"/>
      <c r="B193" s="13" t="s">
        <v>153</v>
      </c>
      <c r="C193" s="14">
        <v>0</v>
      </c>
      <c r="D193" s="14">
        <v>0</v>
      </c>
      <c r="E193" s="15">
        <v>0</v>
      </c>
    </row>
    <row r="194" spans="1:5" x14ac:dyDescent="0.3">
      <c r="A194" s="173"/>
      <c r="B194" s="13" t="s">
        <v>154</v>
      </c>
      <c r="C194" s="14">
        <v>0</v>
      </c>
      <c r="D194" s="14">
        <v>0</v>
      </c>
      <c r="E194" s="15">
        <v>0</v>
      </c>
    </row>
    <row r="195" spans="1:5" x14ac:dyDescent="0.3">
      <c r="A195" s="173"/>
      <c r="B195" s="13" t="s">
        <v>155</v>
      </c>
      <c r="C195" s="14">
        <v>0</v>
      </c>
      <c r="D195" s="14">
        <v>0</v>
      </c>
      <c r="E195" s="15">
        <v>0</v>
      </c>
    </row>
    <row r="196" spans="1:5" x14ac:dyDescent="0.3">
      <c r="A196" s="173"/>
      <c r="B196" s="13" t="s">
        <v>156</v>
      </c>
      <c r="C196" s="14">
        <v>0</v>
      </c>
      <c r="D196" s="14">
        <v>23</v>
      </c>
      <c r="E196" s="15">
        <v>-1</v>
      </c>
    </row>
    <row r="197" spans="1:5" x14ac:dyDescent="0.3">
      <c r="A197" s="173"/>
      <c r="B197" s="13" t="s">
        <v>157</v>
      </c>
      <c r="C197" s="14">
        <v>28</v>
      </c>
      <c r="D197" s="14">
        <v>38</v>
      </c>
      <c r="E197" s="15">
        <v>-0.26315789473684198</v>
      </c>
    </row>
    <row r="198" spans="1:5" x14ac:dyDescent="0.3">
      <c r="A198" s="173"/>
      <c r="B198" s="13" t="s">
        <v>158</v>
      </c>
      <c r="C198" s="14">
        <v>180</v>
      </c>
      <c r="D198" s="14">
        <v>124</v>
      </c>
      <c r="E198" s="15">
        <v>0.45161290322580599</v>
      </c>
    </row>
    <row r="199" spans="1:5" x14ac:dyDescent="0.3">
      <c r="A199" s="173"/>
      <c r="B199" s="13" t="s">
        <v>159</v>
      </c>
      <c r="C199" s="14">
        <v>0</v>
      </c>
      <c r="D199" s="14">
        <v>1</v>
      </c>
      <c r="E199" s="15">
        <v>-1</v>
      </c>
    </row>
    <row r="200" spans="1:5" x14ac:dyDescent="0.3">
      <c r="A200" s="174"/>
      <c r="B200" s="13" t="s">
        <v>160</v>
      </c>
      <c r="C200" s="14">
        <v>1</v>
      </c>
      <c r="D200" s="14">
        <v>0</v>
      </c>
      <c r="E200" s="15">
        <v>0</v>
      </c>
    </row>
    <row r="201" spans="1:5" x14ac:dyDescent="0.3">
      <c r="A201" s="172" t="s">
        <v>161</v>
      </c>
      <c r="B201" s="13" t="s">
        <v>162</v>
      </c>
      <c r="C201" s="14">
        <v>1472</v>
      </c>
      <c r="D201" s="14">
        <v>1699</v>
      </c>
      <c r="E201" s="15">
        <v>-0.133608004708652</v>
      </c>
    </row>
    <row r="202" spans="1:5" x14ac:dyDescent="0.3">
      <c r="A202" s="173"/>
      <c r="B202" s="13" t="s">
        <v>120</v>
      </c>
      <c r="C202" s="14">
        <v>515</v>
      </c>
      <c r="D202" s="14">
        <v>649</v>
      </c>
      <c r="E202" s="15">
        <v>-0.206471494607088</v>
      </c>
    </row>
    <row r="203" spans="1:5" x14ac:dyDescent="0.3">
      <c r="A203" s="173"/>
      <c r="B203" s="13" t="s">
        <v>163</v>
      </c>
      <c r="C203" s="14">
        <v>958</v>
      </c>
      <c r="D203" s="14">
        <v>872</v>
      </c>
      <c r="E203" s="15">
        <v>9.8623853211009194E-2</v>
      </c>
    </row>
    <row r="204" spans="1:5" x14ac:dyDescent="0.3">
      <c r="A204" s="173"/>
      <c r="B204" s="13" t="s">
        <v>122</v>
      </c>
      <c r="C204" s="14">
        <v>0</v>
      </c>
      <c r="D204" s="14">
        <v>0</v>
      </c>
      <c r="E204" s="15">
        <v>0</v>
      </c>
    </row>
    <row r="205" spans="1:5" x14ac:dyDescent="0.3">
      <c r="A205" s="173"/>
      <c r="B205" s="13" t="s">
        <v>123</v>
      </c>
      <c r="C205" s="14">
        <v>0</v>
      </c>
      <c r="D205" s="14">
        <v>0</v>
      </c>
      <c r="E205" s="15">
        <v>0</v>
      </c>
    </row>
    <row r="206" spans="1:5" x14ac:dyDescent="0.3">
      <c r="A206" s="173"/>
      <c r="B206" s="13" t="s">
        <v>124</v>
      </c>
      <c r="C206" s="14">
        <v>0</v>
      </c>
      <c r="D206" s="14">
        <v>0</v>
      </c>
      <c r="E206" s="15">
        <v>0</v>
      </c>
    </row>
    <row r="207" spans="1:5" x14ac:dyDescent="0.3">
      <c r="A207" s="173"/>
      <c r="B207" s="13" t="s">
        <v>125</v>
      </c>
      <c r="C207" s="14">
        <v>6287</v>
      </c>
      <c r="D207" s="14">
        <v>4777</v>
      </c>
      <c r="E207" s="15">
        <v>0.31609796943688501</v>
      </c>
    </row>
    <row r="208" spans="1:5" x14ac:dyDescent="0.3">
      <c r="A208" s="173"/>
      <c r="B208" s="13" t="s">
        <v>164</v>
      </c>
      <c r="C208" s="14">
        <v>0</v>
      </c>
      <c r="D208" s="14">
        <v>0</v>
      </c>
      <c r="E208" s="15">
        <v>0</v>
      </c>
    </row>
    <row r="209" spans="1:5" x14ac:dyDescent="0.3">
      <c r="A209" s="173"/>
      <c r="B209" s="13" t="s">
        <v>127</v>
      </c>
      <c r="C209" s="14">
        <v>478</v>
      </c>
      <c r="D209" s="14">
        <v>774</v>
      </c>
      <c r="E209" s="15">
        <v>-0.38242894056847498</v>
      </c>
    </row>
    <row r="210" spans="1:5" x14ac:dyDescent="0.3">
      <c r="A210" s="173"/>
      <c r="B210" s="13" t="s">
        <v>165</v>
      </c>
      <c r="C210" s="14">
        <v>2184</v>
      </c>
      <c r="D210" s="14">
        <v>2046</v>
      </c>
      <c r="E210" s="15">
        <v>6.7448680351906196E-2</v>
      </c>
    </row>
    <row r="211" spans="1:5" x14ac:dyDescent="0.3">
      <c r="A211" s="173"/>
      <c r="B211" s="13" t="s">
        <v>129</v>
      </c>
      <c r="C211" s="14">
        <v>54</v>
      </c>
      <c r="D211" s="14">
        <v>504</v>
      </c>
      <c r="E211" s="15">
        <v>-0.89285714285714302</v>
      </c>
    </row>
    <row r="212" spans="1:5" x14ac:dyDescent="0.3">
      <c r="A212" s="173"/>
      <c r="B212" s="13" t="s">
        <v>130</v>
      </c>
      <c r="C212" s="14">
        <v>378</v>
      </c>
      <c r="D212" s="14">
        <v>247</v>
      </c>
      <c r="E212" s="15">
        <v>0.53036437246963597</v>
      </c>
    </row>
    <row r="213" spans="1:5" x14ac:dyDescent="0.3">
      <c r="A213" s="173"/>
      <c r="B213" s="13" t="s">
        <v>131</v>
      </c>
      <c r="C213" s="14">
        <v>153</v>
      </c>
      <c r="D213" s="14">
        <v>147</v>
      </c>
      <c r="E213" s="15">
        <v>4.08163265306122E-2</v>
      </c>
    </row>
    <row r="214" spans="1:5" x14ac:dyDescent="0.3">
      <c r="A214" s="173"/>
      <c r="B214" s="13" t="s">
        <v>132</v>
      </c>
      <c r="C214" s="14">
        <v>0</v>
      </c>
      <c r="D214" s="14">
        <v>0</v>
      </c>
      <c r="E214" s="15">
        <v>0</v>
      </c>
    </row>
    <row r="215" spans="1:5" x14ac:dyDescent="0.3">
      <c r="A215" s="173"/>
      <c r="B215" s="13" t="s">
        <v>133</v>
      </c>
      <c r="C215" s="14">
        <v>62</v>
      </c>
      <c r="D215" s="14">
        <v>56</v>
      </c>
      <c r="E215" s="15">
        <v>0.107142857142857</v>
      </c>
    </row>
    <row r="216" spans="1:5" x14ac:dyDescent="0.3">
      <c r="A216" s="173"/>
      <c r="B216" s="13" t="s">
        <v>134</v>
      </c>
      <c r="C216" s="14">
        <v>1</v>
      </c>
      <c r="D216" s="14">
        <v>1</v>
      </c>
      <c r="E216" s="15">
        <v>0</v>
      </c>
    </row>
    <row r="217" spans="1:5" x14ac:dyDescent="0.3">
      <c r="A217" s="173"/>
      <c r="B217" s="13" t="s">
        <v>135</v>
      </c>
      <c r="C217" s="14">
        <v>12</v>
      </c>
      <c r="D217" s="14">
        <v>14</v>
      </c>
      <c r="E217" s="15">
        <v>-0.14285714285714299</v>
      </c>
    </row>
    <row r="218" spans="1:5" x14ac:dyDescent="0.3">
      <c r="A218" s="173"/>
      <c r="B218" s="13" t="s">
        <v>136</v>
      </c>
      <c r="C218" s="14">
        <v>37</v>
      </c>
      <c r="D218" s="14">
        <v>206</v>
      </c>
      <c r="E218" s="15">
        <v>-0.82038834951456296</v>
      </c>
    </row>
    <row r="219" spans="1:5" x14ac:dyDescent="0.3">
      <c r="A219" s="173"/>
      <c r="B219" s="13" t="s">
        <v>137</v>
      </c>
      <c r="C219" s="14">
        <v>1</v>
      </c>
      <c r="D219" s="14">
        <v>21</v>
      </c>
      <c r="E219" s="15">
        <v>-0.952380952380952</v>
      </c>
    </row>
    <row r="220" spans="1:5" x14ac:dyDescent="0.3">
      <c r="A220" s="173"/>
      <c r="B220" s="13" t="s">
        <v>138</v>
      </c>
      <c r="C220" s="14">
        <v>0</v>
      </c>
      <c r="D220" s="14">
        <v>0</v>
      </c>
      <c r="E220" s="15">
        <v>0</v>
      </c>
    </row>
    <row r="221" spans="1:5" x14ac:dyDescent="0.3">
      <c r="A221" s="173"/>
      <c r="B221" s="13" t="s">
        <v>139</v>
      </c>
      <c r="C221" s="14">
        <v>862</v>
      </c>
      <c r="D221" s="14">
        <v>1350</v>
      </c>
      <c r="E221" s="15">
        <v>-0.36148148148148102</v>
      </c>
    </row>
    <row r="222" spans="1:5" x14ac:dyDescent="0.3">
      <c r="A222" s="173"/>
      <c r="B222" s="13" t="s">
        <v>166</v>
      </c>
      <c r="C222" s="14">
        <v>0</v>
      </c>
      <c r="D222" s="14">
        <v>0</v>
      </c>
      <c r="E222" s="15">
        <v>0</v>
      </c>
    </row>
    <row r="223" spans="1:5" x14ac:dyDescent="0.3">
      <c r="A223" s="173"/>
      <c r="B223" s="13" t="s">
        <v>141</v>
      </c>
      <c r="C223" s="14">
        <v>0</v>
      </c>
      <c r="D223" s="14">
        <v>20</v>
      </c>
      <c r="E223" s="15">
        <v>-1</v>
      </c>
    </row>
    <row r="224" spans="1:5" x14ac:dyDescent="0.3">
      <c r="A224" s="173"/>
      <c r="B224" s="13" t="s">
        <v>142</v>
      </c>
      <c r="C224" s="14">
        <v>0</v>
      </c>
      <c r="D224" s="14">
        <v>0</v>
      </c>
      <c r="E224" s="15">
        <v>0</v>
      </c>
    </row>
    <row r="225" spans="1:5" x14ac:dyDescent="0.3">
      <c r="A225" s="173"/>
      <c r="B225" s="13" t="s">
        <v>143</v>
      </c>
      <c r="C225" s="14">
        <v>0</v>
      </c>
      <c r="D225" s="14">
        <v>0</v>
      </c>
      <c r="E225" s="15">
        <v>0</v>
      </c>
    </row>
    <row r="226" spans="1:5" x14ac:dyDescent="0.3">
      <c r="A226" s="173"/>
      <c r="B226" s="13" t="s">
        <v>144</v>
      </c>
      <c r="C226" s="14">
        <v>640</v>
      </c>
      <c r="D226" s="14">
        <v>525</v>
      </c>
      <c r="E226" s="15">
        <v>0.21904761904761899</v>
      </c>
    </row>
    <row r="227" spans="1:5" x14ac:dyDescent="0.3">
      <c r="A227" s="173"/>
      <c r="B227" s="13" t="s">
        <v>167</v>
      </c>
      <c r="C227" s="14">
        <v>0</v>
      </c>
      <c r="D227" s="14">
        <v>0</v>
      </c>
      <c r="E227" s="15">
        <v>0</v>
      </c>
    </row>
    <row r="228" spans="1:5" x14ac:dyDescent="0.3">
      <c r="A228" s="173"/>
      <c r="B228" s="13" t="s">
        <v>146</v>
      </c>
      <c r="C228" s="14">
        <v>39</v>
      </c>
      <c r="D228" s="14">
        <v>16</v>
      </c>
      <c r="E228" s="15">
        <v>1.4375</v>
      </c>
    </row>
    <row r="229" spans="1:5" x14ac:dyDescent="0.3">
      <c r="A229" s="173"/>
      <c r="B229" s="13" t="s">
        <v>147</v>
      </c>
      <c r="C229" s="14">
        <v>399</v>
      </c>
      <c r="D229" s="14">
        <v>411</v>
      </c>
      <c r="E229" s="15">
        <v>-2.9197080291970798E-2</v>
      </c>
    </row>
    <row r="230" spans="1:5" x14ac:dyDescent="0.3">
      <c r="A230" s="173"/>
      <c r="B230" s="13" t="s">
        <v>148</v>
      </c>
      <c r="C230" s="14">
        <v>0</v>
      </c>
      <c r="D230" s="14">
        <v>0</v>
      </c>
      <c r="E230" s="15">
        <v>0</v>
      </c>
    </row>
    <row r="231" spans="1:5" x14ac:dyDescent="0.3">
      <c r="A231" s="173"/>
      <c r="B231" s="13" t="s">
        <v>149</v>
      </c>
      <c r="C231" s="14">
        <v>0</v>
      </c>
      <c r="D231" s="14">
        <v>0</v>
      </c>
      <c r="E231" s="15">
        <v>0</v>
      </c>
    </row>
    <row r="232" spans="1:5" x14ac:dyDescent="0.3">
      <c r="A232" s="173"/>
      <c r="B232" s="13" t="s">
        <v>150</v>
      </c>
      <c r="C232" s="14">
        <v>9</v>
      </c>
      <c r="D232" s="14">
        <v>0</v>
      </c>
      <c r="E232" s="15">
        <v>0</v>
      </c>
    </row>
    <row r="233" spans="1:5" x14ac:dyDescent="0.3">
      <c r="A233" s="173"/>
      <c r="B233" s="13" t="s">
        <v>151</v>
      </c>
      <c r="C233" s="14">
        <v>694</v>
      </c>
      <c r="D233" s="14">
        <v>495</v>
      </c>
      <c r="E233" s="15">
        <v>0.402020202020202</v>
      </c>
    </row>
    <row r="234" spans="1:5" x14ac:dyDescent="0.3">
      <c r="A234" s="173"/>
      <c r="B234" s="13" t="s">
        <v>152</v>
      </c>
      <c r="C234" s="14">
        <v>28</v>
      </c>
      <c r="D234" s="14">
        <v>66</v>
      </c>
      <c r="E234" s="15">
        <v>-0.57575757575757602</v>
      </c>
    </row>
    <row r="235" spans="1:5" x14ac:dyDescent="0.3">
      <c r="A235" s="173"/>
      <c r="B235" s="13" t="s">
        <v>153</v>
      </c>
      <c r="C235" s="14">
        <v>1255</v>
      </c>
      <c r="D235" s="14">
        <v>670</v>
      </c>
      <c r="E235" s="15">
        <v>0.87313432835820903</v>
      </c>
    </row>
    <row r="236" spans="1:5" x14ac:dyDescent="0.3">
      <c r="A236" s="173"/>
      <c r="B236" s="13" t="s">
        <v>154</v>
      </c>
      <c r="C236" s="14">
        <v>0</v>
      </c>
      <c r="D236" s="14">
        <v>0</v>
      </c>
      <c r="E236" s="15">
        <v>0</v>
      </c>
    </row>
    <row r="237" spans="1:5" x14ac:dyDescent="0.3">
      <c r="A237" s="173"/>
      <c r="B237" s="13" t="s">
        <v>155</v>
      </c>
      <c r="C237" s="14">
        <v>0</v>
      </c>
      <c r="D237" s="14">
        <v>0</v>
      </c>
      <c r="E237" s="15">
        <v>0</v>
      </c>
    </row>
    <row r="238" spans="1:5" x14ac:dyDescent="0.3">
      <c r="A238" s="173"/>
      <c r="B238" s="13" t="s">
        <v>156</v>
      </c>
      <c r="C238" s="14">
        <v>148</v>
      </c>
      <c r="D238" s="14">
        <v>111</v>
      </c>
      <c r="E238" s="15">
        <v>0.33333333333333298</v>
      </c>
    </row>
    <row r="239" spans="1:5" x14ac:dyDescent="0.3">
      <c r="A239" s="173"/>
      <c r="B239" s="13" t="s">
        <v>157</v>
      </c>
      <c r="C239" s="14">
        <v>39</v>
      </c>
      <c r="D239" s="14">
        <v>7</v>
      </c>
      <c r="E239" s="15">
        <v>4.5714285714285703</v>
      </c>
    </row>
    <row r="240" spans="1:5" x14ac:dyDescent="0.3">
      <c r="A240" s="173"/>
      <c r="B240" s="13" t="s">
        <v>158</v>
      </c>
      <c r="C240" s="14">
        <v>180</v>
      </c>
      <c r="D240" s="14">
        <v>132</v>
      </c>
      <c r="E240" s="15">
        <v>0.36363636363636398</v>
      </c>
    </row>
    <row r="241" spans="1:5" x14ac:dyDescent="0.3">
      <c r="A241" s="173"/>
      <c r="B241" s="13" t="s">
        <v>159</v>
      </c>
      <c r="C241" s="14">
        <v>0</v>
      </c>
      <c r="D241" s="14">
        <v>1</v>
      </c>
      <c r="E241" s="15">
        <v>-1</v>
      </c>
    </row>
    <row r="242" spans="1:5" x14ac:dyDescent="0.3">
      <c r="A242" s="174"/>
      <c r="B242" s="13" t="s">
        <v>160</v>
      </c>
      <c r="C242" s="14">
        <v>1</v>
      </c>
      <c r="D242" s="14">
        <v>0</v>
      </c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4">
        <v>1</v>
      </c>
      <c r="D246" s="14">
        <v>8</v>
      </c>
      <c r="E246" s="15">
        <v>-0.875</v>
      </c>
    </row>
    <row r="247" spans="1:5" x14ac:dyDescent="0.3">
      <c r="A247" s="12" t="s">
        <v>170</v>
      </c>
      <c r="B247" s="16"/>
      <c r="C247" s="14">
        <v>16</v>
      </c>
      <c r="D247" s="14">
        <v>8</v>
      </c>
      <c r="E247" s="15">
        <v>1</v>
      </c>
    </row>
    <row r="248" spans="1:5" x14ac:dyDescent="0.3">
      <c r="A248" s="12" t="s">
        <v>171</v>
      </c>
      <c r="B248" s="16"/>
      <c r="C248" s="14">
        <v>307</v>
      </c>
      <c r="D248" s="14">
        <v>70</v>
      </c>
      <c r="E248" s="15">
        <v>3.3857142857142901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102</v>
      </c>
      <c r="D252" s="14">
        <v>138</v>
      </c>
      <c r="E252" s="15">
        <v>-0.26086956521739102</v>
      </c>
    </row>
    <row r="253" spans="1:5" x14ac:dyDescent="0.3">
      <c r="A253" s="172" t="s">
        <v>174</v>
      </c>
      <c r="B253" s="13" t="s">
        <v>175</v>
      </c>
      <c r="C253" s="17"/>
      <c r="D253" s="17"/>
      <c r="E253" s="15">
        <v>0</v>
      </c>
    </row>
    <row r="254" spans="1:5" x14ac:dyDescent="0.3">
      <c r="A254" s="173"/>
      <c r="B254" s="13" t="s">
        <v>176</v>
      </c>
      <c r="C254" s="17"/>
      <c r="D254" s="17"/>
      <c r="E254" s="15">
        <v>0</v>
      </c>
    </row>
    <row r="255" spans="1:5" x14ac:dyDescent="0.3">
      <c r="A255" s="174"/>
      <c r="B255" s="13" t="s">
        <v>177</v>
      </c>
      <c r="C255" s="17"/>
      <c r="D255" s="14">
        <v>1</v>
      </c>
      <c r="E255" s="15">
        <v>0</v>
      </c>
    </row>
    <row r="256" spans="1:5" x14ac:dyDescent="0.3">
      <c r="A256" s="12" t="s">
        <v>178</v>
      </c>
      <c r="B256" s="16"/>
      <c r="C256" s="17"/>
      <c r="D256" s="17"/>
      <c r="E256" s="15">
        <v>0</v>
      </c>
    </row>
    <row r="257" spans="1:5" x14ac:dyDescent="0.3">
      <c r="A257" s="12" t="s">
        <v>179</v>
      </c>
      <c r="B257" s="16"/>
      <c r="C257" s="14">
        <v>56</v>
      </c>
      <c r="D257" s="14">
        <v>58</v>
      </c>
      <c r="E257" s="15">
        <v>-3.4482758620689703E-2</v>
      </c>
    </row>
    <row r="258" spans="1:5" x14ac:dyDescent="0.3">
      <c r="A258" s="12" t="s">
        <v>111</v>
      </c>
      <c r="B258" s="16"/>
      <c r="C258" s="14">
        <v>442</v>
      </c>
      <c r="D258" s="14">
        <v>947</v>
      </c>
      <c r="E258" s="15">
        <v>-0.53326293558606097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235</v>
      </c>
      <c r="D262" s="14">
        <v>206</v>
      </c>
      <c r="E262" s="15">
        <v>0.14077669902912601</v>
      </c>
    </row>
    <row r="263" spans="1:5" x14ac:dyDescent="0.3">
      <c r="A263" s="172" t="s">
        <v>69</v>
      </c>
      <c r="B263" s="13" t="s">
        <v>182</v>
      </c>
      <c r="C263" s="14">
        <v>209</v>
      </c>
      <c r="D263" s="14">
        <v>118</v>
      </c>
      <c r="E263" s="15">
        <v>0.77118644067796605</v>
      </c>
    </row>
    <row r="264" spans="1:5" x14ac:dyDescent="0.3">
      <c r="A264" s="174"/>
      <c r="B264" s="13" t="s">
        <v>111</v>
      </c>
      <c r="C264" s="14">
        <v>1</v>
      </c>
      <c r="D264" s="14">
        <v>3</v>
      </c>
      <c r="E264" s="15">
        <v>-0.66666666666666696</v>
      </c>
    </row>
    <row r="265" spans="1:5" x14ac:dyDescent="0.3">
      <c r="A265" s="12" t="s">
        <v>183</v>
      </c>
      <c r="B265" s="16"/>
      <c r="C265" s="14">
        <v>12</v>
      </c>
      <c r="D265" s="14">
        <v>5</v>
      </c>
      <c r="E265" s="15">
        <v>1.4</v>
      </c>
    </row>
    <row r="266" spans="1:5" x14ac:dyDescent="0.3">
      <c r="A266" s="12" t="s">
        <v>184</v>
      </c>
      <c r="B266" s="16"/>
      <c r="C266" s="14">
        <v>3</v>
      </c>
      <c r="D266" s="14">
        <v>2</v>
      </c>
      <c r="E266" s="15">
        <v>0.5</v>
      </c>
    </row>
    <row r="267" spans="1:5" x14ac:dyDescent="0.3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72" t="s">
        <v>187</v>
      </c>
      <c r="B271" s="13" t="s">
        <v>188</v>
      </c>
      <c r="C271" s="14">
        <v>1</v>
      </c>
      <c r="D271" s="14">
        <v>6</v>
      </c>
      <c r="E271" s="15">
        <v>-0.83333333333333304</v>
      </c>
    </row>
    <row r="272" spans="1:5" x14ac:dyDescent="0.3">
      <c r="A272" s="174"/>
      <c r="B272" s="13" t="s">
        <v>189</v>
      </c>
      <c r="C272" s="14">
        <v>63</v>
      </c>
      <c r="D272" s="14">
        <v>114</v>
      </c>
      <c r="E272" s="15">
        <v>-0.44736842105263103</v>
      </c>
    </row>
    <row r="273" spans="1:5" x14ac:dyDescent="0.3">
      <c r="A273" s="12" t="s">
        <v>190</v>
      </c>
      <c r="B273" s="16"/>
      <c r="C273" s="14">
        <v>5</v>
      </c>
      <c r="D273" s="14">
        <v>1</v>
      </c>
      <c r="E273" s="15">
        <v>4</v>
      </c>
    </row>
    <row r="274" spans="1:5" x14ac:dyDescent="0.3">
      <c r="A274" s="12" t="s">
        <v>191</v>
      </c>
      <c r="B274" s="16"/>
      <c r="C274" s="17"/>
      <c r="D274" s="17"/>
      <c r="E274" s="15">
        <v>0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6"/>
      <c r="C278" s="17"/>
      <c r="D278" s="17"/>
      <c r="E278" s="15">
        <v>0</v>
      </c>
    </row>
    <row r="279" spans="1:5" x14ac:dyDescent="0.3">
      <c r="A279" s="12" t="s">
        <v>194</v>
      </c>
      <c r="B279" s="16"/>
      <c r="C279" s="17"/>
      <c r="D279" s="17"/>
      <c r="E279" s="15">
        <v>0</v>
      </c>
    </row>
    <row r="280" spans="1:5" x14ac:dyDescent="0.3">
      <c r="A280" s="12" t="s">
        <v>195</v>
      </c>
      <c r="B280" s="16"/>
      <c r="C280" s="17"/>
      <c r="D280" s="17"/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3">
      <c r="A283" s="178" t="s">
        <v>198</v>
      </c>
      <c r="B283" s="13" t="s">
        <v>199</v>
      </c>
      <c r="C283" s="17"/>
      <c r="D283" s="17"/>
      <c r="E283" s="22"/>
    </row>
    <row r="284" spans="1:5" x14ac:dyDescent="0.3">
      <c r="A284" s="179"/>
      <c r="B284" s="13" t="s">
        <v>200</v>
      </c>
      <c r="C284" s="14">
        <v>2132</v>
      </c>
      <c r="D284" s="14">
        <v>2427</v>
      </c>
      <c r="E284" s="23">
        <v>0</v>
      </c>
    </row>
    <row r="285" spans="1:5" x14ac:dyDescent="0.3">
      <c r="A285" s="180"/>
      <c r="B285" s="13" t="s">
        <v>201</v>
      </c>
      <c r="C285" s="14">
        <v>9</v>
      </c>
      <c r="D285" s="14">
        <v>17</v>
      </c>
      <c r="E285" s="23">
        <v>0</v>
      </c>
    </row>
    <row r="286" spans="1:5" x14ac:dyDescent="0.3">
      <c r="A286" s="178" t="s">
        <v>202</v>
      </c>
      <c r="B286" s="13" t="s">
        <v>203</v>
      </c>
      <c r="C286" s="14">
        <v>0</v>
      </c>
      <c r="D286" s="14">
        <v>3</v>
      </c>
      <c r="E286" s="23">
        <v>0</v>
      </c>
    </row>
    <row r="287" spans="1:5" x14ac:dyDescent="0.3">
      <c r="A287" s="179"/>
      <c r="B287" s="13" t="s">
        <v>204</v>
      </c>
      <c r="C287" s="14">
        <v>5</v>
      </c>
      <c r="D287" s="14">
        <v>9</v>
      </c>
      <c r="E287" s="23">
        <v>0</v>
      </c>
    </row>
    <row r="288" spans="1:5" x14ac:dyDescent="0.3">
      <c r="A288" s="180"/>
      <c r="B288" s="13" t="s">
        <v>205</v>
      </c>
      <c r="C288" s="14">
        <v>1</v>
      </c>
      <c r="D288" s="14">
        <v>0</v>
      </c>
      <c r="E288" s="23">
        <v>0</v>
      </c>
    </row>
    <row r="289" spans="1:5" x14ac:dyDescent="0.3">
      <c r="A289" s="21" t="s">
        <v>206</v>
      </c>
      <c r="B289" s="13" t="s">
        <v>207</v>
      </c>
      <c r="C289" s="14">
        <v>226</v>
      </c>
      <c r="D289" s="14">
        <v>15</v>
      </c>
      <c r="E289" s="23">
        <v>2</v>
      </c>
    </row>
    <row r="290" spans="1:5" x14ac:dyDescent="0.3">
      <c r="A290" s="178" t="s">
        <v>208</v>
      </c>
      <c r="B290" s="13" t="s">
        <v>209</v>
      </c>
      <c r="C290" s="14">
        <v>16</v>
      </c>
      <c r="D290" s="14">
        <v>42</v>
      </c>
      <c r="E290" s="23">
        <v>3</v>
      </c>
    </row>
    <row r="291" spans="1:5" x14ac:dyDescent="0.3">
      <c r="A291" s="179"/>
      <c r="B291" s="13" t="s">
        <v>210</v>
      </c>
      <c r="C291" s="17"/>
      <c r="D291" s="17"/>
      <c r="E291" s="22"/>
    </row>
    <row r="292" spans="1:5" x14ac:dyDescent="0.3">
      <c r="A292" s="180"/>
      <c r="B292" s="13" t="s">
        <v>211</v>
      </c>
      <c r="C292" s="14">
        <v>79</v>
      </c>
      <c r="D292" s="14">
        <v>146</v>
      </c>
      <c r="E292" s="23">
        <v>0</v>
      </c>
    </row>
    <row r="293" spans="1:5" x14ac:dyDescent="0.3">
      <c r="A293" s="21" t="s">
        <v>212</v>
      </c>
      <c r="B293" s="13" t="s">
        <v>213</v>
      </c>
      <c r="C293" s="17"/>
      <c r="D293" s="17"/>
      <c r="E293" s="22"/>
    </row>
    <row r="294" spans="1:5" x14ac:dyDescent="0.3">
      <c r="A294" s="178" t="s">
        <v>214</v>
      </c>
      <c r="B294" s="13" t="s">
        <v>205</v>
      </c>
      <c r="C294" s="14">
        <v>2</v>
      </c>
      <c r="D294" s="14">
        <v>1</v>
      </c>
      <c r="E294" s="23">
        <v>2</v>
      </c>
    </row>
    <row r="295" spans="1:5" x14ac:dyDescent="0.3">
      <c r="A295" s="179"/>
      <c r="B295" s="13" t="s">
        <v>215</v>
      </c>
      <c r="C295" s="14">
        <v>50</v>
      </c>
      <c r="D295" s="14">
        <v>108</v>
      </c>
      <c r="E295" s="23">
        <v>41</v>
      </c>
    </row>
    <row r="296" spans="1:5" x14ac:dyDescent="0.3">
      <c r="A296" s="180"/>
      <c r="B296" s="13" t="s">
        <v>216</v>
      </c>
      <c r="C296" s="14">
        <v>10</v>
      </c>
      <c r="D296" s="14">
        <v>23</v>
      </c>
      <c r="E296" s="23">
        <v>4</v>
      </c>
    </row>
    <row r="297" spans="1:5" x14ac:dyDescent="0.3">
      <c r="A297" s="178" t="s">
        <v>217</v>
      </c>
      <c r="B297" s="13" t="s">
        <v>218</v>
      </c>
      <c r="C297" s="14">
        <v>10</v>
      </c>
      <c r="D297" s="14">
        <v>28</v>
      </c>
      <c r="E297" s="23">
        <v>4</v>
      </c>
    </row>
    <row r="298" spans="1:5" x14ac:dyDescent="0.3">
      <c r="A298" s="179"/>
      <c r="B298" s="13" t="s">
        <v>219</v>
      </c>
      <c r="C298" s="17"/>
      <c r="D298" s="17"/>
      <c r="E298" s="22"/>
    </row>
    <row r="299" spans="1:5" x14ac:dyDescent="0.3">
      <c r="A299" s="179"/>
      <c r="B299" s="13" t="s">
        <v>220</v>
      </c>
      <c r="C299" s="14">
        <v>721</v>
      </c>
      <c r="D299" s="14">
        <v>1278</v>
      </c>
      <c r="E299" s="23">
        <v>392</v>
      </c>
    </row>
    <row r="300" spans="1:5" x14ac:dyDescent="0.3">
      <c r="A300" s="179"/>
      <c r="B300" s="13" t="s">
        <v>221</v>
      </c>
      <c r="C300" s="14">
        <v>1339</v>
      </c>
      <c r="D300" s="14">
        <v>1498</v>
      </c>
      <c r="E300" s="23">
        <v>0</v>
      </c>
    </row>
    <row r="301" spans="1:5" x14ac:dyDescent="0.3">
      <c r="A301" s="179"/>
      <c r="B301" s="13" t="s">
        <v>222</v>
      </c>
      <c r="C301" s="14">
        <v>202</v>
      </c>
      <c r="D301" s="14">
        <v>432</v>
      </c>
      <c r="E301" s="23">
        <v>51</v>
      </c>
    </row>
    <row r="302" spans="1:5" x14ac:dyDescent="0.3">
      <c r="A302" s="179"/>
      <c r="B302" s="13" t="s">
        <v>223</v>
      </c>
      <c r="C302" s="14">
        <v>937</v>
      </c>
      <c r="D302" s="14">
        <v>1744</v>
      </c>
      <c r="E302" s="23">
        <v>504</v>
      </c>
    </row>
    <row r="303" spans="1:5" x14ac:dyDescent="0.3">
      <c r="A303" s="179"/>
      <c r="B303" s="13" t="s">
        <v>224</v>
      </c>
      <c r="C303" s="14">
        <v>306</v>
      </c>
      <c r="D303" s="14">
        <v>334</v>
      </c>
      <c r="E303" s="23">
        <v>0</v>
      </c>
    </row>
    <row r="304" spans="1:5" x14ac:dyDescent="0.3">
      <c r="A304" s="179"/>
      <c r="B304" s="13" t="s">
        <v>225</v>
      </c>
      <c r="C304" s="14">
        <v>9</v>
      </c>
      <c r="D304" s="14">
        <v>10</v>
      </c>
      <c r="E304" s="23">
        <v>2</v>
      </c>
    </row>
    <row r="305" spans="1:5" x14ac:dyDescent="0.3">
      <c r="A305" s="179"/>
      <c r="B305" s="13" t="s">
        <v>226</v>
      </c>
      <c r="C305" s="14">
        <v>661</v>
      </c>
      <c r="D305" s="14">
        <v>235</v>
      </c>
      <c r="E305" s="23">
        <v>350</v>
      </c>
    </row>
    <row r="306" spans="1:5" x14ac:dyDescent="0.3">
      <c r="A306" s="179"/>
      <c r="B306" s="13" t="s">
        <v>227</v>
      </c>
      <c r="C306" s="14">
        <v>9</v>
      </c>
      <c r="D306" s="14">
        <v>18</v>
      </c>
      <c r="E306" s="23">
        <v>0</v>
      </c>
    </row>
    <row r="307" spans="1:5" x14ac:dyDescent="0.3">
      <c r="A307" s="179"/>
      <c r="B307" s="13" t="s">
        <v>228</v>
      </c>
      <c r="C307" s="14">
        <v>1</v>
      </c>
      <c r="D307" s="14">
        <v>2</v>
      </c>
      <c r="E307" s="23">
        <v>0</v>
      </c>
    </row>
    <row r="308" spans="1:5" x14ac:dyDescent="0.3">
      <c r="A308" s="179"/>
      <c r="B308" s="13" t="s">
        <v>229</v>
      </c>
      <c r="C308" s="14">
        <v>906</v>
      </c>
      <c r="D308" s="14">
        <v>1612</v>
      </c>
      <c r="E308" s="23">
        <v>440</v>
      </c>
    </row>
    <row r="309" spans="1:5" x14ac:dyDescent="0.3">
      <c r="A309" s="179"/>
      <c r="B309" s="13" t="s">
        <v>230</v>
      </c>
      <c r="C309" s="14">
        <v>770</v>
      </c>
      <c r="D309" s="14">
        <v>876</v>
      </c>
      <c r="E309" s="23">
        <v>0</v>
      </c>
    </row>
    <row r="310" spans="1:5" x14ac:dyDescent="0.3">
      <c r="A310" s="179"/>
      <c r="B310" s="13" t="s">
        <v>231</v>
      </c>
      <c r="C310" s="14">
        <v>14</v>
      </c>
      <c r="D310" s="14">
        <v>24</v>
      </c>
      <c r="E310" s="23">
        <v>6</v>
      </c>
    </row>
    <row r="311" spans="1:5" x14ac:dyDescent="0.3">
      <c r="A311" s="180"/>
      <c r="B311" s="13" t="s">
        <v>232</v>
      </c>
      <c r="C311" s="14">
        <v>42</v>
      </c>
      <c r="D311" s="14">
        <v>49</v>
      </c>
      <c r="E311" s="23">
        <v>0</v>
      </c>
    </row>
    <row r="312" spans="1:5" x14ac:dyDescent="0.3">
      <c r="A312" s="178" t="s">
        <v>233</v>
      </c>
      <c r="B312" s="13" t="s">
        <v>234</v>
      </c>
      <c r="C312" s="17"/>
      <c r="D312" s="17"/>
      <c r="E312" s="22"/>
    </row>
    <row r="313" spans="1:5" x14ac:dyDescent="0.3">
      <c r="A313" s="179"/>
      <c r="B313" s="13" t="s">
        <v>235</v>
      </c>
      <c r="C313" s="17"/>
      <c r="D313" s="17"/>
      <c r="E313" s="22"/>
    </row>
    <row r="314" spans="1:5" x14ac:dyDescent="0.3">
      <c r="A314" s="179"/>
      <c r="B314" s="13" t="s">
        <v>236</v>
      </c>
      <c r="C314" s="14">
        <v>0</v>
      </c>
      <c r="D314" s="14">
        <v>2</v>
      </c>
      <c r="E314" s="23">
        <v>0</v>
      </c>
    </row>
    <row r="315" spans="1:5" x14ac:dyDescent="0.3">
      <c r="A315" s="179"/>
      <c r="B315" s="13" t="s">
        <v>237</v>
      </c>
      <c r="C315" s="17"/>
      <c r="D315" s="17"/>
      <c r="E315" s="22"/>
    </row>
    <row r="316" spans="1:5" x14ac:dyDescent="0.3">
      <c r="A316" s="179"/>
      <c r="B316" s="13" t="s">
        <v>238</v>
      </c>
      <c r="C316" s="14">
        <v>87</v>
      </c>
      <c r="D316" s="14">
        <v>163</v>
      </c>
      <c r="E316" s="23">
        <v>22</v>
      </c>
    </row>
    <row r="317" spans="1:5" x14ac:dyDescent="0.3">
      <c r="A317" s="179"/>
      <c r="B317" s="13" t="s">
        <v>239</v>
      </c>
      <c r="C317" s="17"/>
      <c r="D317" s="17"/>
      <c r="E317" s="22"/>
    </row>
    <row r="318" spans="1:5" x14ac:dyDescent="0.3">
      <c r="A318" s="179"/>
      <c r="B318" s="13" t="s">
        <v>240</v>
      </c>
      <c r="C318" s="17"/>
      <c r="D318" s="17"/>
      <c r="E318" s="22"/>
    </row>
    <row r="319" spans="1:5" x14ac:dyDescent="0.3">
      <c r="A319" s="179"/>
      <c r="B319" s="13" t="s">
        <v>241</v>
      </c>
      <c r="C319" s="14">
        <v>452</v>
      </c>
      <c r="D319" s="14">
        <v>431</v>
      </c>
      <c r="E319" s="23">
        <v>215</v>
      </c>
    </row>
    <row r="320" spans="1:5" x14ac:dyDescent="0.3">
      <c r="A320" s="179"/>
      <c r="B320" s="13" t="s">
        <v>242</v>
      </c>
      <c r="C320" s="17"/>
      <c r="D320" s="17"/>
      <c r="E320" s="22"/>
    </row>
    <row r="321" spans="1:5" x14ac:dyDescent="0.3">
      <c r="A321" s="179"/>
      <c r="B321" s="13" t="s">
        <v>243</v>
      </c>
      <c r="C321" s="14">
        <v>13</v>
      </c>
      <c r="D321" s="14">
        <v>20</v>
      </c>
      <c r="E321" s="23">
        <v>5</v>
      </c>
    </row>
    <row r="322" spans="1:5" x14ac:dyDescent="0.3">
      <c r="A322" s="179"/>
      <c r="B322" s="13" t="s">
        <v>244</v>
      </c>
      <c r="C322" s="14">
        <v>39</v>
      </c>
      <c r="D322" s="14">
        <v>88</v>
      </c>
      <c r="E322" s="23">
        <v>24</v>
      </c>
    </row>
    <row r="323" spans="1:5" x14ac:dyDescent="0.3">
      <c r="A323" s="179"/>
      <c r="B323" s="13" t="s">
        <v>245</v>
      </c>
      <c r="C323" s="17"/>
      <c r="D323" s="17"/>
      <c r="E323" s="22"/>
    </row>
    <row r="324" spans="1:5" x14ac:dyDescent="0.3">
      <c r="A324" s="179"/>
      <c r="B324" s="13" t="s">
        <v>246</v>
      </c>
      <c r="C324" s="17"/>
      <c r="D324" s="17"/>
      <c r="E324" s="22"/>
    </row>
    <row r="325" spans="1:5" x14ac:dyDescent="0.3">
      <c r="A325" s="179"/>
      <c r="B325" s="13" t="s">
        <v>247</v>
      </c>
      <c r="C325" s="14">
        <v>3</v>
      </c>
      <c r="D325" s="14">
        <v>2</v>
      </c>
      <c r="E325" s="23">
        <v>0</v>
      </c>
    </row>
    <row r="326" spans="1:5" x14ac:dyDescent="0.3">
      <c r="A326" s="179"/>
      <c r="B326" s="13" t="s">
        <v>248</v>
      </c>
      <c r="C326" s="17"/>
      <c r="D326" s="17"/>
      <c r="E326" s="22"/>
    </row>
    <row r="327" spans="1:5" x14ac:dyDescent="0.3">
      <c r="A327" s="179"/>
      <c r="B327" s="13" t="s">
        <v>249</v>
      </c>
      <c r="C327" s="17"/>
      <c r="D327" s="17"/>
      <c r="E327" s="22"/>
    </row>
    <row r="328" spans="1:5" x14ac:dyDescent="0.3">
      <c r="A328" s="179"/>
      <c r="B328" s="13" t="s">
        <v>250</v>
      </c>
      <c r="C328" s="17"/>
      <c r="D328" s="17"/>
      <c r="E328" s="22"/>
    </row>
    <row r="329" spans="1:5" x14ac:dyDescent="0.3">
      <c r="A329" s="179"/>
      <c r="B329" s="13" t="s">
        <v>251</v>
      </c>
      <c r="C329" s="17"/>
      <c r="D329" s="17"/>
      <c r="E329" s="22"/>
    </row>
    <row r="330" spans="1:5" x14ac:dyDescent="0.3">
      <c r="A330" s="179"/>
      <c r="B330" s="13" t="s">
        <v>252</v>
      </c>
      <c r="C330" s="14">
        <v>61</v>
      </c>
      <c r="D330" s="14">
        <v>87</v>
      </c>
      <c r="E330" s="23">
        <v>47</v>
      </c>
    </row>
    <row r="331" spans="1:5" x14ac:dyDescent="0.3">
      <c r="A331" s="179"/>
      <c r="B331" s="13" t="s">
        <v>253</v>
      </c>
      <c r="C331" s="14">
        <v>4</v>
      </c>
      <c r="D331" s="14">
        <v>5</v>
      </c>
      <c r="E331" s="23">
        <v>1</v>
      </c>
    </row>
    <row r="332" spans="1:5" x14ac:dyDescent="0.3">
      <c r="A332" s="179"/>
      <c r="B332" s="13" t="s">
        <v>254</v>
      </c>
      <c r="C332" s="17"/>
      <c r="D332" s="17"/>
      <c r="E332" s="22"/>
    </row>
    <row r="333" spans="1:5" x14ac:dyDescent="0.3">
      <c r="A333" s="179"/>
      <c r="B333" s="13" t="s">
        <v>255</v>
      </c>
      <c r="C333" s="14">
        <v>0</v>
      </c>
      <c r="D333" s="14">
        <v>50</v>
      </c>
      <c r="E333" s="23">
        <v>1</v>
      </c>
    </row>
    <row r="334" spans="1:5" x14ac:dyDescent="0.3">
      <c r="A334" s="179"/>
      <c r="B334" s="13" t="s">
        <v>256</v>
      </c>
      <c r="C334" s="14">
        <v>0</v>
      </c>
      <c r="D334" s="14">
        <v>1</v>
      </c>
      <c r="E334" s="23">
        <v>0</v>
      </c>
    </row>
    <row r="335" spans="1:5" x14ac:dyDescent="0.3">
      <c r="A335" s="179"/>
      <c r="B335" s="13" t="s">
        <v>257</v>
      </c>
      <c r="C335" s="14">
        <v>44</v>
      </c>
      <c r="D335" s="14">
        <v>155</v>
      </c>
      <c r="E335" s="23">
        <v>31</v>
      </c>
    </row>
    <row r="336" spans="1:5" x14ac:dyDescent="0.3">
      <c r="A336" s="179"/>
      <c r="B336" s="13" t="s">
        <v>258</v>
      </c>
      <c r="C336" s="14">
        <v>272</v>
      </c>
      <c r="D336" s="14">
        <v>310</v>
      </c>
      <c r="E336" s="23">
        <v>146</v>
      </c>
    </row>
    <row r="337" spans="1:5" x14ac:dyDescent="0.3">
      <c r="A337" s="179"/>
      <c r="B337" s="13" t="s">
        <v>259</v>
      </c>
      <c r="C337" s="14">
        <v>0</v>
      </c>
      <c r="D337" s="14">
        <v>3</v>
      </c>
      <c r="E337" s="23">
        <v>0</v>
      </c>
    </row>
    <row r="338" spans="1:5" x14ac:dyDescent="0.3">
      <c r="A338" s="179"/>
      <c r="B338" s="13" t="s">
        <v>260</v>
      </c>
      <c r="C338" s="14">
        <v>2</v>
      </c>
      <c r="D338" s="14">
        <v>2</v>
      </c>
      <c r="E338" s="23">
        <v>1</v>
      </c>
    </row>
    <row r="339" spans="1:5" x14ac:dyDescent="0.3">
      <c r="A339" s="179"/>
      <c r="B339" s="13" t="s">
        <v>261</v>
      </c>
      <c r="C339" s="17"/>
      <c r="D339" s="17"/>
      <c r="E339" s="22"/>
    </row>
    <row r="340" spans="1:5" x14ac:dyDescent="0.3">
      <c r="A340" s="179"/>
      <c r="B340" s="13" t="s">
        <v>262</v>
      </c>
      <c r="C340" s="14">
        <v>1</v>
      </c>
      <c r="D340" s="14">
        <v>3</v>
      </c>
      <c r="E340" s="23">
        <v>3</v>
      </c>
    </row>
    <row r="341" spans="1:5" x14ac:dyDescent="0.3">
      <c r="A341" s="179"/>
      <c r="B341" s="13" t="s">
        <v>263</v>
      </c>
      <c r="C341" s="14">
        <v>0</v>
      </c>
      <c r="D341" s="14">
        <v>1</v>
      </c>
      <c r="E341" s="23">
        <v>1</v>
      </c>
    </row>
    <row r="342" spans="1:5" x14ac:dyDescent="0.3">
      <c r="A342" s="179"/>
      <c r="B342" s="13" t="s">
        <v>264</v>
      </c>
      <c r="C342" s="14">
        <v>0</v>
      </c>
      <c r="D342" s="14">
        <v>0</v>
      </c>
      <c r="E342" s="23">
        <v>0</v>
      </c>
    </row>
    <row r="343" spans="1:5" x14ac:dyDescent="0.3">
      <c r="A343" s="179"/>
      <c r="B343" s="13" t="s">
        <v>265</v>
      </c>
      <c r="C343" s="14">
        <v>8</v>
      </c>
      <c r="D343" s="14">
        <v>59</v>
      </c>
      <c r="E343" s="23">
        <v>5</v>
      </c>
    </row>
    <row r="344" spans="1:5" x14ac:dyDescent="0.3">
      <c r="A344" s="180"/>
      <c r="B344" s="13" t="s">
        <v>266</v>
      </c>
      <c r="C344" s="14">
        <v>13</v>
      </c>
      <c r="D344" s="14">
        <v>35</v>
      </c>
      <c r="E344" s="23">
        <v>6</v>
      </c>
    </row>
    <row r="345" spans="1:5" x14ac:dyDescent="0.3">
      <c r="A345" s="178" t="s">
        <v>267</v>
      </c>
      <c r="B345" s="13" t="s">
        <v>268</v>
      </c>
      <c r="C345" s="14">
        <v>1</v>
      </c>
      <c r="D345" s="14">
        <v>3</v>
      </c>
      <c r="E345" s="23">
        <v>0</v>
      </c>
    </row>
    <row r="346" spans="1:5" x14ac:dyDescent="0.3">
      <c r="A346" s="179"/>
      <c r="B346" s="13" t="s">
        <v>269</v>
      </c>
      <c r="C346" s="14">
        <v>2</v>
      </c>
      <c r="D346" s="14">
        <v>1</v>
      </c>
      <c r="E346" s="23">
        <v>0</v>
      </c>
    </row>
    <row r="347" spans="1:5" x14ac:dyDescent="0.3">
      <c r="A347" s="179"/>
      <c r="B347" s="13" t="s">
        <v>270</v>
      </c>
      <c r="C347" s="14">
        <v>1</v>
      </c>
      <c r="D347" s="14">
        <v>3</v>
      </c>
      <c r="E347" s="23">
        <v>0</v>
      </c>
    </row>
    <row r="348" spans="1:5" x14ac:dyDescent="0.3">
      <c r="A348" s="179"/>
      <c r="B348" s="13" t="s">
        <v>271</v>
      </c>
      <c r="C348" s="17"/>
      <c r="D348" s="17"/>
      <c r="E348" s="22"/>
    </row>
    <row r="349" spans="1:5" x14ac:dyDescent="0.3">
      <c r="A349" s="179"/>
      <c r="B349" s="13" t="s">
        <v>272</v>
      </c>
      <c r="C349" s="17"/>
      <c r="D349" s="17"/>
      <c r="E349" s="22"/>
    </row>
    <row r="350" spans="1:5" x14ac:dyDescent="0.3">
      <c r="A350" s="179"/>
      <c r="B350" s="13" t="s">
        <v>273</v>
      </c>
      <c r="C350" s="14">
        <v>5</v>
      </c>
      <c r="D350" s="14">
        <v>6</v>
      </c>
      <c r="E350" s="23">
        <v>1</v>
      </c>
    </row>
    <row r="351" spans="1:5" x14ac:dyDescent="0.3">
      <c r="A351" s="179"/>
      <c r="B351" s="13" t="s">
        <v>274</v>
      </c>
      <c r="C351" s="14">
        <v>2</v>
      </c>
      <c r="D351" s="14">
        <v>4</v>
      </c>
      <c r="E351" s="23">
        <v>2</v>
      </c>
    </row>
    <row r="352" spans="1:5" x14ac:dyDescent="0.3">
      <c r="A352" s="179"/>
      <c r="B352" s="13" t="s">
        <v>275</v>
      </c>
      <c r="C352" s="17"/>
      <c r="D352" s="17"/>
      <c r="E352" s="22"/>
    </row>
    <row r="353" spans="1:5" x14ac:dyDescent="0.3">
      <c r="A353" s="179"/>
      <c r="B353" s="13" t="s">
        <v>276</v>
      </c>
      <c r="C353" s="14">
        <v>0</v>
      </c>
      <c r="D353" s="14">
        <v>2</v>
      </c>
      <c r="E353" s="23">
        <v>0</v>
      </c>
    </row>
    <row r="354" spans="1:5" x14ac:dyDescent="0.3">
      <c r="A354" s="179"/>
      <c r="B354" s="13" t="s">
        <v>277</v>
      </c>
      <c r="C354" s="17"/>
      <c r="D354" s="17"/>
      <c r="E354" s="22"/>
    </row>
    <row r="355" spans="1:5" x14ac:dyDescent="0.3">
      <c r="A355" s="180"/>
      <c r="B355" s="13" t="s">
        <v>278</v>
      </c>
      <c r="C355" s="17"/>
      <c r="D355" s="17"/>
      <c r="E355" s="22"/>
    </row>
    <row r="356" spans="1:5" x14ac:dyDescent="0.3">
      <c r="A356" s="178" t="s">
        <v>279</v>
      </c>
      <c r="B356" s="13" t="s">
        <v>280</v>
      </c>
      <c r="C356" s="14">
        <v>17</v>
      </c>
      <c r="D356" s="14">
        <v>36</v>
      </c>
      <c r="E356" s="23">
        <v>4</v>
      </c>
    </row>
    <row r="357" spans="1:5" x14ac:dyDescent="0.3">
      <c r="A357" s="179"/>
      <c r="B357" s="13" t="s">
        <v>281</v>
      </c>
      <c r="C357" s="17"/>
      <c r="D357" s="17"/>
      <c r="E357" s="22"/>
    </row>
    <row r="358" spans="1:5" x14ac:dyDescent="0.3">
      <c r="A358" s="179"/>
      <c r="B358" s="13" t="s">
        <v>282</v>
      </c>
      <c r="C358" s="17"/>
      <c r="D358" s="17"/>
      <c r="E358" s="22"/>
    </row>
    <row r="359" spans="1:5" x14ac:dyDescent="0.3">
      <c r="A359" s="179"/>
      <c r="B359" s="13" t="s">
        <v>283</v>
      </c>
      <c r="C359" s="14">
        <v>9</v>
      </c>
      <c r="D359" s="14">
        <v>10</v>
      </c>
      <c r="E359" s="23">
        <v>3</v>
      </c>
    </row>
    <row r="360" spans="1:5" x14ac:dyDescent="0.3">
      <c r="A360" s="179"/>
      <c r="B360" s="13" t="s">
        <v>284</v>
      </c>
      <c r="C360" s="14">
        <v>0</v>
      </c>
      <c r="D360" s="14">
        <v>2</v>
      </c>
      <c r="E360" s="23">
        <v>0</v>
      </c>
    </row>
    <row r="361" spans="1:5" x14ac:dyDescent="0.3">
      <c r="A361" s="179"/>
      <c r="B361" s="13" t="s">
        <v>285</v>
      </c>
      <c r="C361" s="17"/>
      <c r="D361" s="17"/>
      <c r="E361" s="22"/>
    </row>
    <row r="362" spans="1:5" x14ac:dyDescent="0.3">
      <c r="A362" s="179"/>
      <c r="B362" s="13" t="s">
        <v>286</v>
      </c>
      <c r="C362" s="17"/>
      <c r="D362" s="17"/>
      <c r="E362" s="22"/>
    </row>
    <row r="363" spans="1:5" x14ac:dyDescent="0.3">
      <c r="A363" s="179"/>
      <c r="B363" s="13" t="s">
        <v>287</v>
      </c>
      <c r="C363" s="17"/>
      <c r="D363" s="17"/>
      <c r="E363" s="22"/>
    </row>
    <row r="364" spans="1:5" x14ac:dyDescent="0.3">
      <c r="A364" s="180"/>
      <c r="B364" s="13" t="s">
        <v>288</v>
      </c>
      <c r="C364" s="17"/>
      <c r="D364" s="17"/>
      <c r="E364" s="22"/>
    </row>
    <row r="365" spans="1:5" x14ac:dyDescent="0.3">
      <c r="A365" s="178" t="s">
        <v>289</v>
      </c>
      <c r="B365" s="13" t="s">
        <v>290</v>
      </c>
      <c r="C365" s="14">
        <v>25</v>
      </c>
      <c r="D365" s="14">
        <v>4</v>
      </c>
      <c r="E365" s="23">
        <v>0</v>
      </c>
    </row>
    <row r="366" spans="1:5" x14ac:dyDescent="0.3">
      <c r="A366" s="179"/>
      <c r="B366" s="13" t="s">
        <v>291</v>
      </c>
      <c r="C366" s="14">
        <v>37</v>
      </c>
      <c r="D366" s="14">
        <v>16</v>
      </c>
      <c r="E366" s="23">
        <v>0</v>
      </c>
    </row>
    <row r="367" spans="1:5" x14ac:dyDescent="0.3">
      <c r="A367" s="179"/>
      <c r="B367" s="13" t="s">
        <v>292</v>
      </c>
      <c r="C367" s="14">
        <v>33</v>
      </c>
      <c r="D367" s="14">
        <v>36</v>
      </c>
      <c r="E367" s="23">
        <v>0</v>
      </c>
    </row>
    <row r="368" spans="1:5" x14ac:dyDescent="0.3">
      <c r="A368" s="179"/>
      <c r="B368" s="13" t="s">
        <v>293</v>
      </c>
      <c r="C368" s="14">
        <v>22</v>
      </c>
      <c r="D368" s="14">
        <v>15</v>
      </c>
      <c r="E368" s="23">
        <v>0</v>
      </c>
    </row>
    <row r="369" spans="1:5" x14ac:dyDescent="0.3">
      <c r="A369" s="179"/>
      <c r="B369" s="13" t="s">
        <v>209</v>
      </c>
      <c r="C369" s="14">
        <v>65</v>
      </c>
      <c r="D369" s="14">
        <v>5</v>
      </c>
      <c r="E369" s="23">
        <v>0</v>
      </c>
    </row>
    <row r="370" spans="1:5" x14ac:dyDescent="0.3">
      <c r="A370" s="179"/>
      <c r="B370" s="13" t="s">
        <v>294</v>
      </c>
      <c r="C370" s="17"/>
      <c r="D370" s="17"/>
      <c r="E370" s="22"/>
    </row>
    <row r="371" spans="1:5" x14ac:dyDescent="0.3">
      <c r="A371" s="179"/>
      <c r="B371" s="13" t="s">
        <v>295</v>
      </c>
      <c r="C371" s="14">
        <v>6</v>
      </c>
      <c r="D371" s="14">
        <v>1</v>
      </c>
      <c r="E371" s="23">
        <v>2</v>
      </c>
    </row>
    <row r="372" spans="1:5" x14ac:dyDescent="0.3">
      <c r="A372" s="179"/>
      <c r="B372" s="13" t="s">
        <v>296</v>
      </c>
      <c r="C372" s="14">
        <v>40</v>
      </c>
      <c r="D372" s="14">
        <v>58</v>
      </c>
      <c r="E372" s="23">
        <v>0</v>
      </c>
    </row>
    <row r="373" spans="1:5" x14ac:dyDescent="0.3">
      <c r="A373" s="179"/>
      <c r="B373" s="13" t="s">
        <v>297</v>
      </c>
      <c r="C373" s="17"/>
      <c r="D373" s="17"/>
      <c r="E373" s="22"/>
    </row>
    <row r="374" spans="1:5" x14ac:dyDescent="0.3">
      <c r="A374" s="179"/>
      <c r="B374" s="13" t="s">
        <v>298</v>
      </c>
      <c r="C374" s="17"/>
      <c r="D374" s="17"/>
      <c r="E374" s="22"/>
    </row>
    <row r="375" spans="1:5" x14ac:dyDescent="0.3">
      <c r="A375" s="179"/>
      <c r="B375" s="13" t="s">
        <v>299</v>
      </c>
      <c r="C375" s="17"/>
      <c r="D375" s="17"/>
      <c r="E375" s="22"/>
    </row>
    <row r="376" spans="1:5" x14ac:dyDescent="0.3">
      <c r="A376" s="179"/>
      <c r="B376" s="13" t="s">
        <v>300</v>
      </c>
      <c r="C376" s="17"/>
      <c r="D376" s="17"/>
      <c r="E376" s="22"/>
    </row>
    <row r="377" spans="1:5" x14ac:dyDescent="0.3">
      <c r="A377" s="180"/>
      <c r="B377" s="13" t="s">
        <v>301</v>
      </c>
      <c r="C377" s="17"/>
      <c r="D377" s="17"/>
      <c r="E377" s="22"/>
    </row>
  </sheetData>
  <sheetProtection algorithmName="SHA-512" hashValue="XC69RdO1cuyRkEFzrlQtnGZwTlLiH4ftDQdqlWLnJa0FJu5L9Ec7gZHTop3mnWfM6UNtXVIEBVsIkLui3V8bMQ==" saltValue="SuFfKWDoMp8pXZmcJAyE/A==" spinCount="100000" sheet="1" objects="1" scenarios="1"/>
  <mergeCells count="41">
    <mergeCell ref="A365:A377"/>
    <mergeCell ref="A283:A285"/>
    <mergeCell ref="A286:A288"/>
    <mergeCell ref="A290:A292"/>
    <mergeCell ref="A294:A296"/>
    <mergeCell ref="A297:A311"/>
    <mergeCell ref="A263:A264"/>
    <mergeCell ref="A271:A272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CB8C0-69BC-4E2B-8E95-C5A062353777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4.441406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4.441406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4.44140625" style="136" customWidth="1"/>
    <col min="26" max="26" width="2.6640625" style="136" customWidth="1"/>
    <col min="27" max="16384" width="11.44140625" style="100"/>
  </cols>
  <sheetData>
    <row r="1" spans="1:26" x14ac:dyDescent="0.25">
      <c r="A1" s="135"/>
      <c r="C1" s="206" t="s">
        <v>1516</v>
      </c>
      <c r="D1" s="206"/>
      <c r="E1" s="206"/>
      <c r="F1" s="135"/>
      <c r="H1" s="165"/>
      <c r="I1" s="165"/>
      <c r="J1" s="165"/>
      <c r="K1" s="135"/>
      <c r="P1" s="135"/>
      <c r="U1" s="135"/>
      <c r="Z1" s="135"/>
    </row>
    <row r="2" spans="1:26" s="102" customFormat="1" ht="12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" customHeight="1" x14ac:dyDescent="0.2">
      <c r="A3" s="127"/>
      <c r="B3" s="127"/>
      <c r="C3" s="127" t="s">
        <v>1517</v>
      </c>
      <c r="D3" s="127"/>
      <c r="E3" s="127"/>
      <c r="F3" s="127"/>
      <c r="G3" s="127"/>
      <c r="H3" s="127" t="s">
        <v>1518</v>
      </c>
      <c r="I3" s="127"/>
      <c r="J3" s="127"/>
      <c r="K3" s="127"/>
      <c r="L3" s="127"/>
      <c r="M3" s="127" t="s">
        <v>1506</v>
      </c>
      <c r="N3" s="127"/>
      <c r="O3" s="127"/>
      <c r="P3" s="127"/>
      <c r="Q3" s="127"/>
      <c r="R3" s="127" t="s">
        <v>1519</v>
      </c>
      <c r="S3" s="127"/>
      <c r="T3" s="127"/>
      <c r="U3" s="127"/>
      <c r="V3" s="127"/>
      <c r="W3" s="127" t="s">
        <v>1520</v>
      </c>
      <c r="X3" s="127"/>
      <c r="Y3" s="127"/>
      <c r="Z3" s="127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4" customFormat="1" ht="12.75" customHeight="1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</row>
  </sheetData>
  <sheetProtection algorithmName="SHA-512" hashValue="v6dxKGa70WmCIhabTqdH76/JsbpC72wg6NGro2NiUqGwMQDdMzZSDr0Lkm5v+TChzxQiRXgg2qZ7+K/1EmgejQ==" saltValue="7/49loP5B04NVHB8aft9t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77F5B-8B17-427C-930A-914C1B8C56CC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4" width="11.44140625" style="136"/>
    <col min="15" max="15" width="54.33203125" style="136" customWidth="1"/>
    <col min="16" max="16" width="2.6640625" style="136" customWidth="1"/>
    <col min="17" max="17" width="7.88671875" style="136" customWidth="1"/>
    <col min="18" max="19" width="11.44140625" style="136"/>
    <col min="20" max="20" width="54.33203125" style="136" customWidth="1"/>
    <col min="21" max="21" width="2.6640625" style="136" customWidth="1"/>
    <col min="22" max="22" width="7.88671875" style="136" customWidth="1"/>
    <col min="23" max="24" width="11.44140625" style="136"/>
    <col min="25" max="25" width="54.33203125" style="136" customWidth="1"/>
    <col min="26" max="26" width="2.6640625" style="136" customWidth="1"/>
    <col min="27" max="27" width="7.88671875" style="136" customWidth="1"/>
    <col min="28" max="29" width="11.44140625" style="136"/>
    <col min="30" max="30" width="54.33203125" style="136" customWidth="1"/>
    <col min="31" max="31" width="2.6640625" style="136" customWidth="1"/>
    <col min="32" max="32" width="7.88671875" style="136" customWidth="1"/>
    <col min="33" max="34" width="11.44140625" style="136"/>
    <col min="35" max="35" width="54.33203125" style="136" customWidth="1"/>
    <col min="36" max="36" width="2.6640625" style="136" customWidth="1"/>
    <col min="37" max="37" width="7.88671875" style="136" customWidth="1"/>
    <col min="38" max="39" width="11.44140625" style="136"/>
    <col min="40" max="40" width="54.33203125" style="136" customWidth="1"/>
    <col min="41" max="41" width="2.6640625" style="136" customWidth="1"/>
    <col min="42" max="42" width="7.88671875" style="136" customWidth="1"/>
    <col min="43" max="44" width="11.44140625" style="136"/>
    <col min="45" max="45" width="54.33203125" style="136" customWidth="1"/>
    <col min="46" max="46" width="2.6640625" style="136" customWidth="1"/>
    <col min="47" max="47" width="7.88671875" style="136" customWidth="1"/>
    <col min="48" max="49" width="11.44140625" style="136"/>
    <col min="50" max="50" width="54.33203125" style="136" customWidth="1"/>
    <col min="51" max="51" width="2.6640625" style="136" customWidth="1"/>
    <col min="52" max="52" width="7.88671875" style="136" customWidth="1"/>
    <col min="53" max="54" width="11.44140625" style="136"/>
    <col min="55" max="55" width="54.33203125" style="136" customWidth="1"/>
    <col min="56" max="56" width="2.6640625" style="136" customWidth="1"/>
    <col min="57" max="57" width="7.88671875" style="136" customWidth="1"/>
    <col min="58" max="59" width="11.44140625" style="136"/>
    <col min="60" max="60" width="54.33203125" style="136" customWidth="1"/>
    <col min="61" max="61" width="2.6640625" style="136" customWidth="1"/>
    <col min="62" max="16384" width="11.44140625" style="100"/>
  </cols>
  <sheetData>
    <row r="1" spans="1:61" x14ac:dyDescent="0.25">
      <c r="A1" s="135"/>
      <c r="C1" s="206" t="s">
        <v>1521</v>
      </c>
      <c r="D1" s="206"/>
      <c r="E1" s="206"/>
      <c r="F1" s="135"/>
      <c r="H1" s="165"/>
      <c r="I1" s="165"/>
      <c r="J1" s="165"/>
      <c r="K1" s="135"/>
      <c r="M1" s="165"/>
      <c r="N1" s="165"/>
      <c r="O1" s="165"/>
      <c r="P1" s="135"/>
      <c r="R1" s="165"/>
      <c r="S1" s="165"/>
      <c r="T1" s="165"/>
      <c r="U1" s="135"/>
      <c r="W1" s="165"/>
      <c r="X1" s="165"/>
      <c r="Y1" s="165"/>
      <c r="Z1" s="135"/>
      <c r="AB1" s="165"/>
      <c r="AC1" s="165"/>
      <c r="AD1" s="165"/>
      <c r="AE1" s="135"/>
      <c r="AG1" s="165"/>
      <c r="AH1" s="165"/>
      <c r="AI1" s="165"/>
      <c r="AJ1" s="135"/>
      <c r="AL1" s="165"/>
      <c r="AM1" s="165"/>
      <c r="AN1" s="165"/>
      <c r="AO1" s="135"/>
      <c r="AQ1" s="165"/>
      <c r="AR1" s="165"/>
      <c r="AS1" s="165"/>
      <c r="AT1" s="135"/>
      <c r="AV1" s="165"/>
      <c r="AW1" s="165"/>
      <c r="AX1" s="165"/>
      <c r="AY1" s="135"/>
      <c r="BA1" s="165"/>
      <c r="BB1" s="165"/>
      <c r="BC1" s="165"/>
      <c r="BD1" s="135"/>
      <c r="BF1" s="165"/>
      <c r="BG1" s="165"/>
      <c r="BH1" s="165"/>
      <c r="BI1" s="135"/>
    </row>
    <row r="2" spans="1:61" s="102" customFormat="1" ht="12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" customHeight="1" x14ac:dyDescent="0.2">
      <c r="A3" s="127"/>
      <c r="B3" s="127"/>
      <c r="C3" s="127" t="s">
        <v>304</v>
      </c>
      <c r="D3" s="127"/>
      <c r="E3" s="127"/>
      <c r="F3" s="127"/>
      <c r="G3" s="127"/>
      <c r="H3" s="127" t="s">
        <v>1310</v>
      </c>
      <c r="I3" s="127"/>
      <c r="J3" s="127"/>
      <c r="K3" s="127"/>
      <c r="L3" s="127"/>
      <c r="M3" s="127" t="s">
        <v>1522</v>
      </c>
      <c r="N3" s="127"/>
      <c r="O3" s="127"/>
      <c r="P3" s="127"/>
      <c r="Q3" s="127"/>
      <c r="R3" s="127" t="s">
        <v>1523</v>
      </c>
      <c r="S3" s="127"/>
      <c r="T3" s="127"/>
      <c r="U3" s="127"/>
      <c r="V3" s="127"/>
      <c r="W3" s="127" t="s">
        <v>1524</v>
      </c>
      <c r="X3" s="127"/>
      <c r="Y3" s="127"/>
      <c r="Z3" s="127"/>
      <c r="AA3" s="127"/>
      <c r="AB3" s="127" t="s">
        <v>1314</v>
      </c>
      <c r="AC3" s="127"/>
      <c r="AD3" s="127"/>
      <c r="AE3" s="127"/>
      <c r="AF3" s="127"/>
      <c r="AG3" s="127" t="s">
        <v>1315</v>
      </c>
      <c r="AH3" s="127"/>
      <c r="AI3" s="127"/>
      <c r="AJ3" s="127"/>
      <c r="AK3" s="127"/>
      <c r="AL3" s="127" t="s">
        <v>1316</v>
      </c>
      <c r="AM3" s="127"/>
      <c r="AN3" s="127"/>
      <c r="AO3" s="127"/>
      <c r="AP3" s="127"/>
      <c r="AQ3" s="127" t="s">
        <v>1317</v>
      </c>
      <c r="AR3" s="127"/>
      <c r="AS3" s="127"/>
      <c r="AT3" s="127"/>
      <c r="AU3" s="127"/>
      <c r="AV3" s="127" t="s">
        <v>1506</v>
      </c>
      <c r="AW3" s="127"/>
      <c r="AX3" s="127"/>
      <c r="AY3" s="127"/>
      <c r="AZ3" s="127"/>
      <c r="BA3" s="127" t="s">
        <v>1318</v>
      </c>
      <c r="BB3" s="127"/>
      <c r="BC3" s="127"/>
      <c r="BD3" s="127"/>
      <c r="BE3" s="127"/>
      <c r="BF3" s="127" t="s">
        <v>317</v>
      </c>
      <c r="BG3" s="127"/>
      <c r="BH3" s="127"/>
      <c r="BI3" s="127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4" customFormat="1" ht="12.75" customHeight="1" x14ac:dyDescent="0.25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5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3" t="s">
        <v>1470</v>
      </c>
      <c r="N25" s="134">
        <v>0</v>
      </c>
      <c r="O25" s="138"/>
      <c r="P25" s="138"/>
      <c r="Q25" s="138"/>
      <c r="R25" s="133" t="s">
        <v>1470</v>
      </c>
      <c r="S25" s="134">
        <v>0</v>
      </c>
      <c r="T25" s="138"/>
      <c r="U25" s="138"/>
      <c r="V25" s="138"/>
      <c r="W25" s="133" t="s">
        <v>1470</v>
      </c>
      <c r="X25" s="134">
        <v>0</v>
      </c>
      <c r="Y25" s="138"/>
      <c r="Z25" s="138"/>
      <c r="AA25" s="138"/>
      <c r="AB25" s="133" t="s">
        <v>1470</v>
      </c>
      <c r="AC25" s="134">
        <v>0</v>
      </c>
      <c r="AD25" s="138"/>
      <c r="AE25" s="138"/>
      <c r="AF25" s="138"/>
      <c r="AG25" s="133" t="s">
        <v>1470</v>
      </c>
      <c r="AH25" s="134">
        <v>0</v>
      </c>
      <c r="AI25" s="138"/>
      <c r="AJ25" s="138"/>
      <c r="AK25" s="138"/>
      <c r="AL25" s="133" t="s">
        <v>1470</v>
      </c>
      <c r="AM25" s="134">
        <v>0</v>
      </c>
      <c r="AN25" s="138"/>
      <c r="AO25" s="138"/>
      <c r="AP25" s="138"/>
      <c r="AQ25" s="133" t="s">
        <v>1470</v>
      </c>
      <c r="AR25" s="134">
        <v>0</v>
      </c>
      <c r="AS25" s="138"/>
      <c r="AT25" s="138"/>
      <c r="AU25" s="138"/>
      <c r="AV25" s="133" t="s">
        <v>1470</v>
      </c>
      <c r="AW25" s="134">
        <v>0</v>
      </c>
      <c r="AX25" s="138"/>
      <c r="AY25" s="138"/>
      <c r="AZ25" s="138"/>
      <c r="BA25" s="133" t="s">
        <v>1470</v>
      </c>
      <c r="BB25" s="134">
        <v>0</v>
      </c>
      <c r="BC25" s="138"/>
      <c r="BD25" s="138"/>
      <c r="BE25" s="138"/>
      <c r="BF25" s="133" t="s">
        <v>1470</v>
      </c>
      <c r="BG25" s="134">
        <v>0</v>
      </c>
      <c r="BH25" s="138"/>
      <c r="BI25" s="138"/>
    </row>
  </sheetData>
  <sheetProtection algorithmName="SHA-512" hashValue="zY4YeucxJZZV2jv7/b68g+YFMSyMdoYo20aIND8eUywGvED3gCXLwo4pYw5aMT3bBYxBC+QDW0sF2iYtxi3qLA==" saltValue="8xG3JOwCy/WuPPu9PIrLh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583A3-B643-4FDD-A813-0C0F27263A33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6" customWidth="1"/>
    <col min="2" max="2" width="4.44140625" style="136" customWidth="1"/>
    <col min="3" max="4" width="11.44140625" style="136"/>
    <col min="5" max="5" width="52.88671875" style="136" customWidth="1"/>
    <col min="6" max="6" width="2.6640625" style="136" customWidth="1"/>
    <col min="7" max="7" width="7.88671875" style="136" customWidth="1"/>
    <col min="8" max="9" width="11.44140625" style="136"/>
    <col min="10" max="10" width="54.33203125" style="136" customWidth="1"/>
    <col min="11" max="11" width="2.6640625" style="136" customWidth="1"/>
    <col min="12" max="12" width="7.88671875" style="136" customWidth="1"/>
    <col min="13" max="17" width="11.44140625" style="136"/>
    <col min="18" max="18" width="11.44140625" style="84"/>
    <col min="19" max="19" width="2.6640625" style="136" customWidth="1"/>
    <col min="20" max="20" width="7.88671875" style="136" customWidth="1"/>
    <col min="21" max="25" width="11.44140625" style="136"/>
    <col min="26" max="16384" width="11.44140625" style="84"/>
  </cols>
  <sheetData>
    <row r="1" spans="1:26" x14ac:dyDescent="0.25">
      <c r="A1" s="135"/>
      <c r="C1" s="206" t="s">
        <v>1525</v>
      </c>
      <c r="D1" s="206"/>
      <c r="E1" s="206"/>
      <c r="F1" s="135"/>
      <c r="H1" s="165"/>
      <c r="I1" s="165"/>
      <c r="J1" s="165"/>
      <c r="K1" s="135"/>
      <c r="M1" s="165"/>
      <c r="N1" s="165"/>
      <c r="O1" s="165"/>
      <c r="P1" s="165"/>
      <c r="Q1" s="165"/>
      <c r="S1" s="135"/>
      <c r="U1" s="165"/>
      <c r="V1" s="165"/>
      <c r="W1" s="165"/>
      <c r="X1" s="165"/>
      <c r="Y1" s="165"/>
    </row>
    <row r="3" spans="1:26" x14ac:dyDescent="0.25">
      <c r="A3" s="127"/>
      <c r="B3" s="127"/>
      <c r="C3" s="127" t="s">
        <v>1506</v>
      </c>
      <c r="D3" s="127"/>
      <c r="E3" s="127"/>
      <c r="F3" s="127"/>
      <c r="G3" s="127"/>
      <c r="H3" s="127" t="s">
        <v>1526</v>
      </c>
      <c r="I3" s="127"/>
      <c r="J3" s="127"/>
      <c r="K3" s="127"/>
      <c r="L3" s="127"/>
      <c r="M3" s="127" t="s">
        <v>1037</v>
      </c>
      <c r="N3" s="127"/>
      <c r="O3" s="127"/>
      <c r="P3" s="127"/>
      <c r="Q3" s="127"/>
      <c r="S3" s="127"/>
      <c r="T3" s="127"/>
      <c r="U3" s="127" t="s">
        <v>1038</v>
      </c>
      <c r="V3" s="127"/>
      <c r="W3" s="127"/>
      <c r="X3" s="127"/>
      <c r="Y3" s="127"/>
    </row>
    <row r="5" spans="1:26" ht="36" x14ac:dyDescent="0.25">
      <c r="M5" s="166" t="s">
        <v>1184</v>
      </c>
      <c r="N5" s="166" t="s">
        <v>1185</v>
      </c>
      <c r="O5" s="166" t="s">
        <v>1186</v>
      </c>
      <c r="P5" s="166" t="s">
        <v>1187</v>
      </c>
      <c r="Q5" s="166" t="s">
        <v>615</v>
      </c>
      <c r="R5" s="166" t="s">
        <v>1188</v>
      </c>
      <c r="S5" s="167"/>
      <c r="U5" s="168" t="s">
        <v>1184</v>
      </c>
      <c r="V5" s="168" t="s">
        <v>1185</v>
      </c>
      <c r="W5" s="168" t="s">
        <v>1186</v>
      </c>
      <c r="X5" s="168" t="s">
        <v>1187</v>
      </c>
      <c r="Y5" s="168" t="s">
        <v>615</v>
      </c>
      <c r="Z5" s="168" t="s">
        <v>1188</v>
      </c>
    </row>
    <row r="6" spans="1:26" x14ac:dyDescent="0.25">
      <c r="M6" s="169">
        <f>DatosMedioAmbiente!C53</f>
        <v>1</v>
      </c>
      <c r="N6" s="169">
        <f>DatosMedioAmbiente!C55</f>
        <v>2</v>
      </c>
      <c r="O6" s="169">
        <f>DatosMedioAmbiente!C57</f>
        <v>0</v>
      </c>
      <c r="P6" s="169">
        <f>DatosMedioAmbiente!C59</f>
        <v>5</v>
      </c>
      <c r="Q6" s="169">
        <f>DatosMedioAmbiente!C61</f>
        <v>1</v>
      </c>
      <c r="R6" s="169">
        <f>DatosMedioAmbiente!C63</f>
        <v>10</v>
      </c>
      <c r="S6" s="167"/>
      <c r="U6" s="170">
        <f>DatosMedioAmbiente!C54</f>
        <v>0</v>
      </c>
      <c r="V6" s="170">
        <f>DatosMedioAmbiente!C56</f>
        <v>3</v>
      </c>
      <c r="W6" s="170">
        <f>DatosMedioAmbiente!C58</f>
        <v>1</v>
      </c>
      <c r="X6" s="170">
        <f>DatosMedioAmbiente!C60</f>
        <v>3</v>
      </c>
      <c r="Y6" s="170">
        <f>DatosMedioAmbiente!C62</f>
        <v>2</v>
      </c>
      <c r="Z6" s="170">
        <f>DatosMedioAmbiente!C64</f>
        <v>2</v>
      </c>
    </row>
    <row r="25" spans="1:20" s="84" customFormat="1" ht="15.6" x14ac:dyDescent="0.3">
      <c r="A25" s="138"/>
      <c r="B25" s="138"/>
      <c r="C25" s="133" t="s">
        <v>1470</v>
      </c>
      <c r="D25" s="134">
        <v>0</v>
      </c>
      <c r="E25" s="138"/>
      <c r="F25" s="138"/>
      <c r="G25" s="138"/>
      <c r="H25" s="133" t="s">
        <v>1470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uIvC0O3EGJx5blXL+pIoH2OPoDo9bFUvMs/LKbz0kswE4wWiwT7YffTQDz3pE6UCdEHBAiuV2Ts2W6luMStwMw==" saltValue="YTzIw09UpSGpm+hrA8NdW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B8DD-7702-4E11-88B6-B438FAA062E8}">
  <dimension ref="A1:BI18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4" customWidth="1"/>
    <col min="19" max="20" width="25.109375" style="84" customWidth="1"/>
    <col min="21" max="21" width="14.44140625" style="84" customWidth="1"/>
    <col min="22" max="22" width="20.44140625" style="84" customWidth="1"/>
    <col min="23" max="23" width="16.6640625" style="84" customWidth="1"/>
    <col min="24" max="24" width="5.33203125" style="84" customWidth="1"/>
    <col min="25" max="25" width="4" style="84" customWidth="1"/>
    <col min="26" max="26" width="13.6640625" style="84" customWidth="1"/>
    <col min="27" max="27" width="22.109375" style="84" customWidth="1"/>
    <col min="28" max="16384" width="11.5546875" style="84"/>
  </cols>
  <sheetData>
    <row r="1" spans="1:61" s="97" customFormat="1" ht="92.4" x14ac:dyDescent="0.3">
      <c r="A1" s="97" t="s">
        <v>1377</v>
      </c>
      <c r="B1" s="97" t="s">
        <v>1378</v>
      </c>
      <c r="C1" s="97" t="s">
        <v>1379</v>
      </c>
      <c r="D1" s="97" t="s">
        <v>1380</v>
      </c>
      <c r="E1" s="97" t="s">
        <v>1381</v>
      </c>
      <c r="F1" s="97" t="s">
        <v>1382</v>
      </c>
      <c r="G1" s="97" t="s">
        <v>1383</v>
      </c>
      <c r="H1" s="97" t="s">
        <v>1384</v>
      </c>
      <c r="I1" s="97" t="s">
        <v>1385</v>
      </c>
      <c r="J1" s="97" t="s">
        <v>1386</v>
      </c>
      <c r="K1" s="97" t="s">
        <v>1387</v>
      </c>
      <c r="L1" s="97" t="s">
        <v>1388</v>
      </c>
      <c r="M1" s="97" t="s">
        <v>1389</v>
      </c>
      <c r="N1" s="97" t="s">
        <v>1390</v>
      </c>
      <c r="O1" s="97" t="s">
        <v>1391</v>
      </c>
      <c r="P1" s="97" t="s">
        <v>1392</v>
      </c>
      <c r="Q1" s="97" t="s">
        <v>1393</v>
      </c>
      <c r="R1" s="97" t="s">
        <v>1394</v>
      </c>
      <c r="S1" s="97" t="s">
        <v>1395</v>
      </c>
      <c r="T1" s="97" t="s">
        <v>1396</v>
      </c>
      <c r="U1" s="97" t="s">
        <v>1397</v>
      </c>
      <c r="V1" s="97" t="s">
        <v>1398</v>
      </c>
      <c r="W1" s="97" t="s">
        <v>1399</v>
      </c>
      <c r="AA1" s="97" t="s">
        <v>1400</v>
      </c>
      <c r="AB1" s="97" t="s">
        <v>1401</v>
      </c>
      <c r="AC1" s="97" t="s">
        <v>1402</v>
      </c>
      <c r="AD1" s="97" t="s">
        <v>1403</v>
      </c>
      <c r="AE1" s="97" t="s">
        <v>1404</v>
      </c>
      <c r="AF1" s="97" t="s">
        <v>1405</v>
      </c>
      <c r="AI1" s="97" t="s">
        <v>1406</v>
      </c>
      <c r="AL1" s="97" t="s">
        <v>1407</v>
      </c>
      <c r="AM1" s="97" t="s">
        <v>1408</v>
      </c>
      <c r="AN1" s="97" t="s">
        <v>1409</v>
      </c>
      <c r="AO1" s="97" t="s">
        <v>1410</v>
      </c>
      <c r="AP1" s="97" t="s">
        <v>1411</v>
      </c>
      <c r="AQ1" s="97" t="s">
        <v>1412</v>
      </c>
      <c r="AR1" s="97" t="s">
        <v>1413</v>
      </c>
      <c r="AS1" s="97" t="s">
        <v>1414</v>
      </c>
      <c r="AT1" s="97" t="s">
        <v>1415</v>
      </c>
      <c r="AU1" s="97" t="s">
        <v>1416</v>
      </c>
      <c r="AV1" s="97" t="s">
        <v>1417</v>
      </c>
      <c r="AW1" s="97" t="s">
        <v>1418</v>
      </c>
      <c r="AX1" s="97" t="s">
        <v>1419</v>
      </c>
      <c r="AY1" s="97" t="s">
        <v>1420</v>
      </c>
      <c r="AZ1" s="97" t="s">
        <v>1421</v>
      </c>
      <c r="BA1" s="97" t="s">
        <v>1422</v>
      </c>
      <c r="BB1" s="97" t="s">
        <v>1423</v>
      </c>
      <c r="BC1" s="97" t="s">
        <v>1424</v>
      </c>
      <c r="BD1" s="97" t="s">
        <v>1425</v>
      </c>
      <c r="BE1" s="97" t="s">
        <v>1426</v>
      </c>
      <c r="BF1" s="97" t="s">
        <v>1427</v>
      </c>
      <c r="BG1" s="97" t="s">
        <v>1428</v>
      </c>
      <c r="BH1" s="97" t="s">
        <v>1429</v>
      </c>
      <c r="BI1" s="97" t="s">
        <v>1430</v>
      </c>
    </row>
    <row r="2" spans="1:61" x14ac:dyDescent="0.25">
      <c r="A2" s="84" t="s">
        <v>1260</v>
      </c>
      <c r="B2" s="84" t="s">
        <v>1448</v>
      </c>
      <c r="C2" s="84" t="s">
        <v>1437</v>
      </c>
      <c r="D2" s="84" t="s">
        <v>1320</v>
      </c>
      <c r="E2" s="84" t="s">
        <v>1320</v>
      </c>
      <c r="F2" s="84" t="s">
        <v>1354</v>
      </c>
      <c r="G2" s="84" t="s">
        <v>1349</v>
      </c>
      <c r="H2" s="84" t="s">
        <v>1349</v>
      </c>
      <c r="I2" s="84" t="s">
        <v>1320</v>
      </c>
      <c r="J2" s="84" t="s">
        <v>1320</v>
      </c>
      <c r="K2" s="84" t="s">
        <v>1320</v>
      </c>
      <c r="L2" s="84" t="s">
        <v>1320</v>
      </c>
      <c r="M2" s="84" t="s">
        <v>1320</v>
      </c>
      <c r="N2" s="84" t="s">
        <v>1320</v>
      </c>
      <c r="O2" s="84" t="s">
        <v>1320</v>
      </c>
      <c r="P2" s="84" t="s">
        <v>1367</v>
      </c>
      <c r="Q2" s="84" t="s">
        <v>1367</v>
      </c>
      <c r="R2" s="84" t="s">
        <v>1040</v>
      </c>
      <c r="S2" s="84" t="s">
        <v>1367</v>
      </c>
      <c r="T2" s="84" t="s">
        <v>1367</v>
      </c>
      <c r="V2" s="84" t="s">
        <v>29</v>
      </c>
      <c r="W2" s="84" t="s">
        <v>113</v>
      </c>
      <c r="AA2" s="84" t="s">
        <v>1132</v>
      </c>
      <c r="AB2" s="84" t="s">
        <v>1131</v>
      </c>
      <c r="AC2" s="84" t="s">
        <v>1138</v>
      </c>
      <c r="AD2" s="84" t="s">
        <v>647</v>
      </c>
      <c r="AE2" s="84" t="s">
        <v>1184</v>
      </c>
      <c r="AF2" s="84" t="s">
        <v>1087</v>
      </c>
      <c r="AI2" s="84" t="s">
        <v>229</v>
      </c>
      <c r="AL2" s="84" t="s">
        <v>647</v>
      </c>
      <c r="AM2" s="84" t="s">
        <v>647</v>
      </c>
      <c r="AN2" s="84" t="s">
        <v>647</v>
      </c>
      <c r="AO2" s="84" t="s">
        <v>647</v>
      </c>
      <c r="AU2" s="84" t="s">
        <v>651</v>
      </c>
      <c r="AV2" s="84" t="s">
        <v>647</v>
      </c>
      <c r="AW2" s="84" t="s">
        <v>1184</v>
      </c>
      <c r="AX2" s="84" t="s">
        <v>1185</v>
      </c>
      <c r="AY2" s="84" t="s">
        <v>20</v>
      </c>
      <c r="AZ2" s="84" t="s">
        <v>1009</v>
      </c>
      <c r="BA2" s="84" t="s">
        <v>82</v>
      </c>
      <c r="BC2" s="84" t="s">
        <v>979</v>
      </c>
      <c r="BD2" s="84" t="s">
        <v>960</v>
      </c>
      <c r="BE2" s="84" t="s">
        <v>1358</v>
      </c>
      <c r="BF2" s="84" t="s">
        <v>104</v>
      </c>
      <c r="BG2" s="84" t="s">
        <v>104</v>
      </c>
      <c r="BH2" s="84" t="s">
        <v>1143</v>
      </c>
      <c r="BI2" s="84" t="s">
        <v>1148</v>
      </c>
    </row>
    <row r="3" spans="1:61" x14ac:dyDescent="0.25">
      <c r="A3" s="84" t="s">
        <v>1455</v>
      </c>
      <c r="B3" s="84" t="s">
        <v>1449</v>
      </c>
      <c r="C3" s="84" t="s">
        <v>1438</v>
      </c>
      <c r="D3" s="84" t="s">
        <v>1321</v>
      </c>
      <c r="E3" s="84" t="s">
        <v>1321</v>
      </c>
      <c r="F3" s="84" t="s">
        <v>1324</v>
      </c>
      <c r="G3" s="84" t="s">
        <v>1321</v>
      </c>
      <c r="H3" s="84" t="s">
        <v>1321</v>
      </c>
      <c r="I3" s="84" t="s">
        <v>1321</v>
      </c>
      <c r="J3" s="84" t="s">
        <v>1321</v>
      </c>
      <c r="K3" s="84" t="s">
        <v>1321</v>
      </c>
      <c r="L3" s="84" t="s">
        <v>1321</v>
      </c>
      <c r="M3" s="84" t="s">
        <v>1321</v>
      </c>
      <c r="N3" s="84" t="s">
        <v>1321</v>
      </c>
      <c r="O3" s="84" t="s">
        <v>1321</v>
      </c>
      <c r="P3" s="84" t="s">
        <v>1322</v>
      </c>
      <c r="Q3" s="84" t="s">
        <v>1322</v>
      </c>
      <c r="R3" s="84" t="s">
        <v>1041</v>
      </c>
      <c r="S3" s="84" t="s">
        <v>1322</v>
      </c>
      <c r="T3" s="84" t="s">
        <v>1322</v>
      </c>
      <c r="V3" s="84" t="s">
        <v>30</v>
      </c>
      <c r="W3" s="84" t="s">
        <v>114</v>
      </c>
      <c r="AA3" s="84" t="s">
        <v>1133</v>
      </c>
      <c r="AB3" s="84" t="s">
        <v>1132</v>
      </c>
      <c r="AC3" s="84" t="s">
        <v>1139</v>
      </c>
      <c r="AD3" s="84" t="s">
        <v>649</v>
      </c>
      <c r="AE3" s="84" t="s">
        <v>1185</v>
      </c>
      <c r="AF3" s="84" t="s">
        <v>1029</v>
      </c>
      <c r="AI3" s="84" t="s">
        <v>230</v>
      </c>
      <c r="AL3" s="84" t="s">
        <v>649</v>
      </c>
      <c r="AM3" s="84" t="s">
        <v>649</v>
      </c>
      <c r="AN3" s="84" t="s">
        <v>649</v>
      </c>
      <c r="AO3" s="84" t="s">
        <v>649</v>
      </c>
      <c r="AV3" s="84" t="s">
        <v>649</v>
      </c>
      <c r="AW3" s="84" t="s">
        <v>1185</v>
      </c>
      <c r="AX3" s="84" t="s">
        <v>1186</v>
      </c>
      <c r="AY3" s="84" t="s">
        <v>1004</v>
      </c>
      <c r="AZ3" s="84" t="s">
        <v>1010</v>
      </c>
      <c r="BA3" s="84" t="s">
        <v>1494</v>
      </c>
      <c r="BC3" s="84" t="s">
        <v>980</v>
      </c>
      <c r="BD3" s="84" t="s">
        <v>334</v>
      </c>
      <c r="BE3" s="84" t="s">
        <v>1359</v>
      </c>
      <c r="BF3" s="84" t="s">
        <v>1060</v>
      </c>
      <c r="BG3" s="84" t="s">
        <v>114</v>
      </c>
      <c r="BH3" s="84" t="s">
        <v>1144</v>
      </c>
      <c r="BI3" s="84" t="s">
        <v>1149</v>
      </c>
    </row>
    <row r="4" spans="1:61" x14ac:dyDescent="0.25">
      <c r="A4" s="84" t="s">
        <v>1456</v>
      </c>
      <c r="B4" s="84" t="s">
        <v>1450</v>
      </c>
      <c r="C4" s="84" t="s">
        <v>1439</v>
      </c>
      <c r="D4" s="84" t="s">
        <v>1322</v>
      </c>
      <c r="E4" s="84" t="s">
        <v>1322</v>
      </c>
      <c r="F4" s="84" t="s">
        <v>1328</v>
      </c>
      <c r="G4" s="84" t="s">
        <v>1322</v>
      </c>
      <c r="H4" s="84" t="s">
        <v>1322</v>
      </c>
      <c r="I4" s="84" t="s">
        <v>1322</v>
      </c>
      <c r="J4" s="84" t="s">
        <v>1322</v>
      </c>
      <c r="K4" s="84" t="s">
        <v>1322</v>
      </c>
      <c r="L4" s="84" t="s">
        <v>1322</v>
      </c>
      <c r="M4" s="84" t="s">
        <v>1324</v>
      </c>
      <c r="N4" s="84" t="s">
        <v>1322</v>
      </c>
      <c r="O4" s="84" t="s">
        <v>1322</v>
      </c>
      <c r="P4" s="84" t="s">
        <v>1369</v>
      </c>
      <c r="Q4" s="84" t="s">
        <v>1370</v>
      </c>
      <c r="R4" s="84" t="s">
        <v>1042</v>
      </c>
      <c r="S4" s="84" t="s">
        <v>1368</v>
      </c>
      <c r="T4" s="84" t="s">
        <v>1369</v>
      </c>
      <c r="V4" s="84" t="s">
        <v>31</v>
      </c>
      <c r="W4" s="84" t="s">
        <v>1463</v>
      </c>
      <c r="AB4" s="84" t="s">
        <v>1137</v>
      </c>
      <c r="AC4" s="84" t="s">
        <v>1140</v>
      </c>
      <c r="AD4" s="84" t="s">
        <v>651</v>
      </c>
      <c r="AE4" s="84" t="s">
        <v>1186</v>
      </c>
      <c r="AF4" s="84" t="s">
        <v>1194</v>
      </c>
      <c r="AI4" s="84" t="s">
        <v>231</v>
      </c>
      <c r="AL4" s="84" t="s">
        <v>651</v>
      </c>
      <c r="AM4" s="84" t="s">
        <v>651</v>
      </c>
      <c r="AN4" s="84" t="s">
        <v>651</v>
      </c>
      <c r="AO4" s="84" t="s">
        <v>651</v>
      </c>
      <c r="AV4" s="84" t="s">
        <v>651</v>
      </c>
      <c r="AW4" s="84" t="s">
        <v>1187</v>
      </c>
      <c r="AX4" s="84" t="s">
        <v>1187</v>
      </c>
      <c r="AY4" s="84" t="s">
        <v>1005</v>
      </c>
      <c r="AZ4" s="84" t="s">
        <v>1011</v>
      </c>
      <c r="BA4" s="84" t="s">
        <v>1495</v>
      </c>
      <c r="BC4" s="84" t="s">
        <v>1496</v>
      </c>
      <c r="BD4" s="84" t="s">
        <v>961</v>
      </c>
      <c r="BE4" s="84" t="s">
        <v>1360</v>
      </c>
      <c r="BG4" s="84" t="s">
        <v>1060</v>
      </c>
    </row>
    <row r="5" spans="1:61" x14ac:dyDescent="0.25">
      <c r="A5" s="84" t="s">
        <v>1031</v>
      </c>
      <c r="B5" s="84" t="s">
        <v>109</v>
      </c>
      <c r="C5" s="84" t="s">
        <v>174</v>
      </c>
      <c r="D5" s="84" t="s">
        <v>1324</v>
      </c>
      <c r="E5" s="84" t="s">
        <v>1324</v>
      </c>
      <c r="F5" s="84" t="s">
        <v>975</v>
      </c>
      <c r="G5" s="84" t="s">
        <v>975</v>
      </c>
      <c r="H5" s="84" t="s">
        <v>1324</v>
      </c>
      <c r="I5" s="84" t="s">
        <v>1324</v>
      </c>
      <c r="J5" s="84" t="s">
        <v>1324</v>
      </c>
      <c r="K5" s="84" t="s">
        <v>1324</v>
      </c>
      <c r="L5" s="84" t="s">
        <v>1324</v>
      </c>
      <c r="M5" s="84" t="s">
        <v>1326</v>
      </c>
      <c r="N5" s="84" t="s">
        <v>1324</v>
      </c>
      <c r="O5" s="84" t="s">
        <v>1324</v>
      </c>
      <c r="P5" s="84" t="s">
        <v>1370</v>
      </c>
      <c r="Q5" s="84" t="s">
        <v>1372</v>
      </c>
      <c r="R5" s="84" t="s">
        <v>1043</v>
      </c>
      <c r="S5" s="84" t="s">
        <v>1369</v>
      </c>
      <c r="T5" s="84" t="s">
        <v>1370</v>
      </c>
      <c r="V5" s="84" t="s">
        <v>32</v>
      </c>
      <c r="AB5" s="84" t="s">
        <v>1135</v>
      </c>
      <c r="AC5" s="84" t="s">
        <v>1141</v>
      </c>
      <c r="AD5" s="84" t="s">
        <v>653</v>
      </c>
      <c r="AE5" s="84" t="s">
        <v>1187</v>
      </c>
      <c r="AF5" s="84" t="s">
        <v>1127</v>
      </c>
      <c r="AI5" s="84" t="s">
        <v>232</v>
      </c>
      <c r="AL5" s="84" t="s">
        <v>653</v>
      </c>
      <c r="AM5" s="84" t="s">
        <v>653</v>
      </c>
      <c r="AN5" s="84" t="s">
        <v>653</v>
      </c>
      <c r="AO5" s="84" t="s">
        <v>653</v>
      </c>
      <c r="AV5" s="84" t="s">
        <v>653</v>
      </c>
      <c r="AW5" s="84" t="s">
        <v>615</v>
      </c>
      <c r="AX5" s="84" t="s">
        <v>615</v>
      </c>
      <c r="AY5" s="84" t="s">
        <v>1006</v>
      </c>
      <c r="AZ5" s="84" t="s">
        <v>1012</v>
      </c>
      <c r="BC5" s="84" t="s">
        <v>986</v>
      </c>
      <c r="BD5" s="84" t="s">
        <v>962</v>
      </c>
      <c r="BE5" s="84" t="s">
        <v>1500</v>
      </c>
    </row>
    <row r="6" spans="1:61" x14ac:dyDescent="0.25">
      <c r="A6" s="84" t="s">
        <v>1457</v>
      </c>
      <c r="B6" s="84" t="s">
        <v>110</v>
      </c>
      <c r="C6" s="84" t="s">
        <v>1440</v>
      </c>
      <c r="D6" s="84" t="s">
        <v>1326</v>
      </c>
      <c r="E6" s="84" t="s">
        <v>975</v>
      </c>
      <c r="F6" s="84" t="s">
        <v>1351</v>
      </c>
      <c r="G6" s="84" t="s">
        <v>1335</v>
      </c>
      <c r="H6" s="84" t="s">
        <v>1327</v>
      </c>
      <c r="I6" s="84" t="s">
        <v>1328</v>
      </c>
      <c r="J6" s="84" t="s">
        <v>1328</v>
      </c>
      <c r="K6" s="84" t="s">
        <v>1328</v>
      </c>
      <c r="L6" s="84" t="s">
        <v>1326</v>
      </c>
      <c r="M6" s="84" t="s">
        <v>1336</v>
      </c>
      <c r="N6" s="84" t="s">
        <v>1326</v>
      </c>
      <c r="O6" s="84" t="s">
        <v>1327</v>
      </c>
      <c r="P6" s="84" t="s">
        <v>1371</v>
      </c>
      <c r="R6" s="84" t="s">
        <v>1044</v>
      </c>
      <c r="S6" s="84" t="s">
        <v>1370</v>
      </c>
      <c r="T6" s="84" t="s">
        <v>1371</v>
      </c>
      <c r="V6" s="84" t="s">
        <v>33</v>
      </c>
      <c r="AD6" s="84" t="s">
        <v>655</v>
      </c>
      <c r="AE6" s="84" t="s">
        <v>615</v>
      </c>
      <c r="AF6" s="84" t="s">
        <v>1195</v>
      </c>
      <c r="AI6" s="84" t="s">
        <v>238</v>
      </c>
      <c r="AL6" s="84" t="s">
        <v>655</v>
      </c>
      <c r="AM6" s="84" t="s">
        <v>655</v>
      </c>
      <c r="AN6" s="84" t="s">
        <v>655</v>
      </c>
      <c r="AO6" s="84" t="s">
        <v>655</v>
      </c>
      <c r="AV6" s="84" t="s">
        <v>655</v>
      </c>
      <c r="AW6" s="84" t="s">
        <v>1188</v>
      </c>
      <c r="AX6" s="84" t="s">
        <v>1188</v>
      </c>
      <c r="AY6" s="84" t="s">
        <v>1007</v>
      </c>
      <c r="AZ6" s="84" t="s">
        <v>1007</v>
      </c>
      <c r="BC6" s="84" t="s">
        <v>987</v>
      </c>
      <c r="BD6" s="84" t="s">
        <v>963</v>
      </c>
      <c r="BE6" s="84" t="s">
        <v>1021</v>
      </c>
    </row>
    <row r="7" spans="1:61" x14ac:dyDescent="0.25">
      <c r="B7" s="84" t="s">
        <v>111</v>
      </c>
      <c r="C7" s="84" t="s">
        <v>1441</v>
      </c>
      <c r="D7" s="84" t="s">
        <v>1327</v>
      </c>
      <c r="E7" s="84" t="s">
        <v>1331</v>
      </c>
      <c r="F7" s="84" t="s">
        <v>1184</v>
      </c>
      <c r="G7" s="84" t="s">
        <v>1336</v>
      </c>
      <c r="H7" s="84" t="s">
        <v>1328</v>
      </c>
      <c r="I7" s="84" t="s">
        <v>975</v>
      </c>
      <c r="J7" s="84" t="s">
        <v>975</v>
      </c>
      <c r="K7" s="84" t="s">
        <v>975</v>
      </c>
      <c r="L7" s="84" t="s">
        <v>975</v>
      </c>
      <c r="M7" s="84" t="s">
        <v>1337</v>
      </c>
      <c r="N7" s="84" t="s">
        <v>975</v>
      </c>
      <c r="O7" s="84" t="s">
        <v>1328</v>
      </c>
      <c r="P7" s="84" t="s">
        <v>1372</v>
      </c>
      <c r="R7" s="84" t="s">
        <v>1045</v>
      </c>
      <c r="S7" s="84" t="s">
        <v>1372</v>
      </c>
      <c r="T7" s="84" t="s">
        <v>1372</v>
      </c>
      <c r="AD7" s="84" t="s">
        <v>657</v>
      </c>
      <c r="AE7" s="84" t="s">
        <v>1188</v>
      </c>
      <c r="AI7" s="84" t="s">
        <v>241</v>
      </c>
      <c r="AL7" s="84" t="s">
        <v>657</v>
      </c>
      <c r="AM7" s="84" t="s">
        <v>657</v>
      </c>
      <c r="AN7" s="84" t="s">
        <v>657</v>
      </c>
      <c r="AO7" s="84" t="s">
        <v>657</v>
      </c>
      <c r="AV7" s="84" t="s">
        <v>657</v>
      </c>
      <c r="BC7" s="84" t="s">
        <v>1497</v>
      </c>
      <c r="BD7" s="84" t="s">
        <v>964</v>
      </c>
      <c r="BE7" s="84" t="s">
        <v>1362</v>
      </c>
    </row>
    <row r="8" spans="1:61" x14ac:dyDescent="0.25">
      <c r="C8" s="84" t="s">
        <v>1442</v>
      </c>
      <c r="D8" s="84" t="s">
        <v>1328</v>
      </c>
      <c r="E8" s="84" t="s">
        <v>1333</v>
      </c>
      <c r="F8" s="84" t="s">
        <v>1333</v>
      </c>
      <c r="G8" s="84" t="s">
        <v>1338</v>
      </c>
      <c r="H8" s="84" t="s">
        <v>975</v>
      </c>
      <c r="I8" s="84" t="s">
        <v>1334</v>
      </c>
      <c r="J8" s="84" t="s">
        <v>1334</v>
      </c>
      <c r="K8" s="84" t="s">
        <v>1333</v>
      </c>
      <c r="L8" s="84" t="s">
        <v>1333</v>
      </c>
      <c r="M8" s="84" t="s">
        <v>1338</v>
      </c>
      <c r="N8" s="84" t="s">
        <v>1334</v>
      </c>
      <c r="O8" s="84" t="s">
        <v>975</v>
      </c>
      <c r="R8" s="84" t="s">
        <v>1046</v>
      </c>
      <c r="AD8" s="84" t="s">
        <v>659</v>
      </c>
      <c r="AI8" s="84" t="s">
        <v>111</v>
      </c>
      <c r="AL8" s="84" t="s">
        <v>659</v>
      </c>
      <c r="AN8" s="84" t="s">
        <v>659</v>
      </c>
      <c r="AO8" s="84" t="s">
        <v>659</v>
      </c>
      <c r="AV8" s="84" t="s">
        <v>659</v>
      </c>
      <c r="BC8" s="84" t="s">
        <v>989</v>
      </c>
      <c r="BD8" s="84" t="s">
        <v>965</v>
      </c>
      <c r="BE8" s="84" t="s">
        <v>1363</v>
      </c>
    </row>
    <row r="9" spans="1:61" x14ac:dyDescent="0.25">
      <c r="C9" s="84" t="s">
        <v>209</v>
      </c>
      <c r="D9" s="84" t="s">
        <v>975</v>
      </c>
      <c r="E9" s="84" t="s">
        <v>1334</v>
      </c>
      <c r="F9" s="84" t="s">
        <v>1356</v>
      </c>
      <c r="G9" s="84" t="s">
        <v>1340</v>
      </c>
      <c r="H9" s="84" t="s">
        <v>1333</v>
      </c>
      <c r="I9" s="84" t="s">
        <v>1335</v>
      </c>
      <c r="J9" s="84" t="s">
        <v>1335</v>
      </c>
      <c r="K9" s="84" t="s">
        <v>1334</v>
      </c>
      <c r="L9" s="84" t="s">
        <v>1334</v>
      </c>
      <c r="M9" s="84" t="s">
        <v>1344</v>
      </c>
      <c r="N9" s="84" t="s">
        <v>1336</v>
      </c>
      <c r="O9" s="84" t="s">
        <v>1334</v>
      </c>
      <c r="R9" s="84" t="s">
        <v>1047</v>
      </c>
      <c r="BC9" s="84" t="s">
        <v>977</v>
      </c>
      <c r="BD9" s="84" t="s">
        <v>518</v>
      </c>
      <c r="BE9" s="84" t="s">
        <v>265</v>
      </c>
    </row>
    <row r="10" spans="1:61" x14ac:dyDescent="0.25">
      <c r="C10" s="84" t="s">
        <v>1443</v>
      </c>
      <c r="D10" s="84" t="s">
        <v>1333</v>
      </c>
      <c r="E10" s="84" t="s">
        <v>1335</v>
      </c>
      <c r="F10" s="84" t="s">
        <v>1334</v>
      </c>
      <c r="G10" s="84" t="s">
        <v>1344</v>
      </c>
      <c r="H10" s="84" t="s">
        <v>1334</v>
      </c>
      <c r="I10" s="84" t="s">
        <v>1336</v>
      </c>
      <c r="J10" s="84" t="s">
        <v>1336</v>
      </c>
      <c r="K10" s="84" t="s">
        <v>1338</v>
      </c>
      <c r="L10" s="84" t="s">
        <v>1336</v>
      </c>
      <c r="N10" s="84" t="s">
        <v>1337</v>
      </c>
      <c r="O10" s="84" t="s">
        <v>1335</v>
      </c>
      <c r="R10" s="84" t="s">
        <v>1048</v>
      </c>
      <c r="BD10" s="84" t="s">
        <v>966</v>
      </c>
    </row>
    <row r="11" spans="1:61" x14ac:dyDescent="0.25">
      <c r="C11" s="84" t="s">
        <v>289</v>
      </c>
      <c r="D11" s="84" t="s">
        <v>1334</v>
      </c>
      <c r="E11" s="84" t="s">
        <v>1336</v>
      </c>
      <c r="F11" s="84" t="s">
        <v>1336</v>
      </c>
      <c r="G11" s="84" t="s">
        <v>111</v>
      </c>
      <c r="H11" s="84" t="s">
        <v>1335</v>
      </c>
      <c r="I11" s="84" t="s">
        <v>1337</v>
      </c>
      <c r="J11" s="84" t="s">
        <v>1337</v>
      </c>
      <c r="K11" s="84" t="s">
        <v>1340</v>
      </c>
      <c r="L11" s="84" t="s">
        <v>1338</v>
      </c>
      <c r="N11" s="84" t="s">
        <v>1338</v>
      </c>
      <c r="O11" s="84" t="s">
        <v>1336</v>
      </c>
      <c r="R11" s="84" t="s">
        <v>1049</v>
      </c>
      <c r="BD11" s="84" t="s">
        <v>967</v>
      </c>
    </row>
    <row r="12" spans="1:61" x14ac:dyDescent="0.25">
      <c r="D12" s="84" t="s">
        <v>1335</v>
      </c>
      <c r="E12" s="84" t="s">
        <v>1338</v>
      </c>
      <c r="F12" s="84" t="s">
        <v>1337</v>
      </c>
      <c r="H12" s="84" t="s">
        <v>1336</v>
      </c>
      <c r="I12" s="84" t="s">
        <v>1338</v>
      </c>
      <c r="J12" s="84" t="s">
        <v>1338</v>
      </c>
      <c r="K12" s="84" t="s">
        <v>1344</v>
      </c>
      <c r="L12" s="84" t="s">
        <v>1340</v>
      </c>
      <c r="N12" s="84" t="s">
        <v>1340</v>
      </c>
      <c r="O12" s="84" t="s">
        <v>1337</v>
      </c>
      <c r="BD12" s="84" t="s">
        <v>651</v>
      </c>
    </row>
    <row r="13" spans="1:61" x14ac:dyDescent="0.25">
      <c r="D13" s="84" t="s">
        <v>1336</v>
      </c>
      <c r="E13" s="84" t="s">
        <v>1340</v>
      </c>
      <c r="F13" s="84" t="s">
        <v>1344</v>
      </c>
      <c r="H13" s="84" t="s">
        <v>1337</v>
      </c>
      <c r="I13" s="84" t="s">
        <v>1340</v>
      </c>
      <c r="J13" s="84" t="s">
        <v>1340</v>
      </c>
      <c r="O13" s="84" t="s">
        <v>1338</v>
      </c>
      <c r="BD13" s="84" t="s">
        <v>968</v>
      </c>
    </row>
    <row r="14" spans="1:61" x14ac:dyDescent="0.25">
      <c r="D14" s="84" t="s">
        <v>1337</v>
      </c>
      <c r="E14" s="84" t="s">
        <v>1344</v>
      </c>
      <c r="F14" s="84" t="s">
        <v>111</v>
      </c>
      <c r="H14" s="84" t="s">
        <v>1338</v>
      </c>
      <c r="I14" s="84" t="s">
        <v>1344</v>
      </c>
      <c r="J14" s="84" t="s">
        <v>111</v>
      </c>
      <c r="O14" s="84" t="s">
        <v>1340</v>
      </c>
      <c r="BD14" s="84" t="s">
        <v>969</v>
      </c>
    </row>
    <row r="15" spans="1:61" x14ac:dyDescent="0.25">
      <c r="D15" s="84" t="s">
        <v>1338</v>
      </c>
      <c r="H15" s="84" t="s">
        <v>1340</v>
      </c>
      <c r="I15" s="84" t="s">
        <v>111</v>
      </c>
      <c r="O15" s="84" t="s">
        <v>111</v>
      </c>
      <c r="BD15" s="84" t="s">
        <v>970</v>
      </c>
    </row>
    <row r="16" spans="1:61" x14ac:dyDescent="0.25">
      <c r="D16" s="84" t="s">
        <v>1340</v>
      </c>
      <c r="H16" s="84" t="s">
        <v>111</v>
      </c>
      <c r="BD16" s="84" t="s">
        <v>111</v>
      </c>
    </row>
    <row r="17" spans="4:56" x14ac:dyDescent="0.25">
      <c r="D17" s="84" t="s">
        <v>1344</v>
      </c>
      <c r="BD17" s="84" t="s">
        <v>972</v>
      </c>
    </row>
    <row r="18" spans="4:56" x14ac:dyDescent="0.25">
      <c r="D18" s="84" t="s">
        <v>111</v>
      </c>
      <c r="BD18" s="84" t="s">
        <v>973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4A846-C47E-47D6-865B-8B142EFFD5EB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90"/>
    <col min="2" max="2" width="27.6640625" style="90" customWidth="1"/>
    <col min="3" max="16384" width="11.44140625" style="90"/>
  </cols>
  <sheetData>
    <row r="3" spans="2:4" x14ac:dyDescent="0.25">
      <c r="B3" s="88"/>
      <c r="C3" s="89" t="s">
        <v>104</v>
      </c>
      <c r="D3" s="89" t="s">
        <v>1062</v>
      </c>
    </row>
    <row r="4" spans="2:4" ht="12.75" customHeight="1" x14ac:dyDescent="0.25">
      <c r="B4" s="91" t="s">
        <v>1367</v>
      </c>
      <c r="C4" s="92">
        <f>SUM(DatosViolenciaGénero!C63:C69)</f>
        <v>5510</v>
      </c>
      <c r="D4" s="92">
        <f>SUM(DatosViolenciaGénero!D63:D69)</f>
        <v>1675</v>
      </c>
    </row>
    <row r="5" spans="2:4" x14ac:dyDescent="0.25">
      <c r="B5" s="91" t="s">
        <v>1322</v>
      </c>
      <c r="C5" s="92">
        <f>SUM(DatosViolenciaGénero!C70:C73)</f>
        <v>147</v>
      </c>
      <c r="D5" s="92">
        <f>SUM(DatosViolenciaGénero!D70:D73)</f>
        <v>145</v>
      </c>
    </row>
    <row r="6" spans="2:4" ht="12.75" customHeight="1" x14ac:dyDescent="0.25">
      <c r="B6" s="91" t="s">
        <v>1368</v>
      </c>
      <c r="C6" s="92">
        <f>DatosViolenciaGénero!C74</f>
        <v>1</v>
      </c>
      <c r="D6" s="92">
        <f>DatosViolenciaGénero!D74</f>
        <v>0</v>
      </c>
    </row>
    <row r="7" spans="2:4" ht="12.75" customHeight="1" x14ac:dyDescent="0.25">
      <c r="B7" s="91" t="s">
        <v>1369</v>
      </c>
      <c r="C7" s="92">
        <f>SUM(DatosViolenciaGénero!C75:C77)</f>
        <v>36</v>
      </c>
      <c r="D7" s="92">
        <f>SUM(DatosViolenciaGénero!D75:D77)</f>
        <v>17</v>
      </c>
    </row>
    <row r="8" spans="2:4" ht="12.75" customHeight="1" x14ac:dyDescent="0.25">
      <c r="B8" s="91" t="s">
        <v>1370</v>
      </c>
      <c r="C8" s="92">
        <f>DatosViolenciaGénero!C81</f>
        <v>4</v>
      </c>
      <c r="D8" s="92">
        <f>DatosViolenciaGénero!D81</f>
        <v>9</v>
      </c>
    </row>
    <row r="9" spans="2:4" ht="12.75" customHeight="1" x14ac:dyDescent="0.25">
      <c r="B9" s="91" t="s">
        <v>1371</v>
      </c>
      <c r="C9" s="92">
        <f>DatosViolenciaGénero!C78</f>
        <v>0</v>
      </c>
      <c r="D9" s="92">
        <f>DatosViolenciaGénero!D78</f>
        <v>3</v>
      </c>
    </row>
    <row r="10" spans="2:4" ht="12.75" customHeight="1" x14ac:dyDescent="0.25">
      <c r="B10" s="91" t="s">
        <v>1372</v>
      </c>
      <c r="C10" s="92">
        <f>SUM(DatosViolenciaGénero!C79:C80)</f>
        <v>1269</v>
      </c>
      <c r="D10" s="92">
        <f>SUM(DatosViolenciaGénero!D79:D80)</f>
        <v>859</v>
      </c>
    </row>
    <row r="14" spans="2:4" ht="12.9" customHeight="1" thickTop="1" thickBot="1" x14ac:dyDescent="0.3">
      <c r="B14" s="212" t="s">
        <v>1376</v>
      </c>
      <c r="C14" s="212"/>
    </row>
    <row r="15" spans="2:4" ht="13.8" thickTop="1" x14ac:dyDescent="0.25">
      <c r="B15" s="93" t="s">
        <v>1374</v>
      </c>
      <c r="C15" s="94">
        <f>DatosViolenciaGénero!C38</f>
        <v>532</v>
      </c>
    </row>
    <row r="16" spans="2:4" ht="13.8" thickBot="1" x14ac:dyDescent="0.3">
      <c r="B16" s="95" t="s">
        <v>1375</v>
      </c>
      <c r="C16" s="96">
        <f>DatosViolenciaGénero!C39</f>
        <v>1012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F5003-56D9-472A-A463-B3B08069217F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90"/>
    <col min="2" max="2" width="27.6640625" style="90" customWidth="1"/>
    <col min="3" max="16384" width="11.44140625" style="90"/>
  </cols>
  <sheetData>
    <row r="3" spans="2:4" x14ac:dyDescent="0.25">
      <c r="B3" s="88"/>
      <c r="C3" s="89" t="s">
        <v>104</v>
      </c>
      <c r="D3" s="89" t="s">
        <v>1062</v>
      </c>
    </row>
    <row r="4" spans="2:4" ht="12.75" customHeight="1" x14ac:dyDescent="0.25">
      <c r="B4" s="91" t="s">
        <v>1367</v>
      </c>
      <c r="C4" s="92">
        <f>SUM(DatosViolenciaDoméstica!C48:C54)</f>
        <v>1099</v>
      </c>
      <c r="D4" s="92">
        <f>SUM(DatosViolenciaDoméstica!D48:D54)</f>
        <v>433</v>
      </c>
    </row>
    <row r="5" spans="2:4" x14ac:dyDescent="0.25">
      <c r="B5" s="91" t="s">
        <v>1322</v>
      </c>
      <c r="C5" s="92">
        <f>SUM(DatosViolenciaDoméstica!C55:C58)</f>
        <v>24</v>
      </c>
      <c r="D5" s="92">
        <f>SUM(DatosViolenciaDoméstica!D55:D58)</f>
        <v>23</v>
      </c>
    </row>
    <row r="6" spans="2:4" ht="12.75" customHeight="1" x14ac:dyDescent="0.25">
      <c r="B6" s="91" t="s">
        <v>1368</v>
      </c>
      <c r="C6" s="92">
        <f>DatosViolenciaDoméstica!C59</f>
        <v>0</v>
      </c>
      <c r="D6" s="92">
        <f>DatosViolenciaDoméstica!D59</f>
        <v>0</v>
      </c>
    </row>
    <row r="7" spans="2:4" ht="12.75" customHeight="1" x14ac:dyDescent="0.25">
      <c r="B7" s="91" t="s">
        <v>1369</v>
      </c>
      <c r="C7" s="92">
        <f>SUM(DatosViolenciaDoméstica!C60:C62)</f>
        <v>1</v>
      </c>
      <c r="D7" s="92">
        <f>SUM(DatosViolenciaDoméstica!D60:D62)</f>
        <v>0</v>
      </c>
    </row>
    <row r="8" spans="2:4" ht="12.75" customHeight="1" x14ac:dyDescent="0.25">
      <c r="B8" s="91" t="s">
        <v>1370</v>
      </c>
      <c r="C8" s="92">
        <f>DatosViolenciaDoméstica!C66</f>
        <v>1</v>
      </c>
      <c r="D8" s="92">
        <f>DatosViolenciaDoméstica!D66</f>
        <v>1</v>
      </c>
    </row>
    <row r="9" spans="2:4" ht="12.75" customHeight="1" x14ac:dyDescent="0.25">
      <c r="B9" s="91" t="s">
        <v>1371</v>
      </c>
      <c r="C9" s="92">
        <f>DatosViolenciaDoméstica!C63</f>
        <v>1</v>
      </c>
      <c r="D9" s="92">
        <f>DatosViolenciaDoméstica!D63</f>
        <v>0</v>
      </c>
    </row>
    <row r="10" spans="2:4" ht="12.75" customHeight="1" x14ac:dyDescent="0.25">
      <c r="B10" s="91" t="s">
        <v>1372</v>
      </c>
      <c r="C10" s="92">
        <f>SUM(DatosViolenciaDoméstica!C64:C65)</f>
        <v>107</v>
      </c>
      <c r="D10" s="92">
        <f>SUM(DatosViolenciaDoméstica!D64:D65)</f>
        <v>105</v>
      </c>
    </row>
    <row r="14" spans="2:4" ht="12.9" customHeight="1" thickTop="1" thickBot="1" x14ac:dyDescent="0.3">
      <c r="B14" s="212" t="s">
        <v>1373</v>
      </c>
      <c r="C14" s="212"/>
    </row>
    <row r="15" spans="2:4" ht="13.8" thickTop="1" x14ac:dyDescent="0.25">
      <c r="B15" s="93" t="s">
        <v>1374</v>
      </c>
      <c r="C15" s="94">
        <f>DatosViolenciaDoméstica!C33</f>
        <v>91</v>
      </c>
    </row>
    <row r="16" spans="2:4" ht="13.8" thickBot="1" x14ac:dyDescent="0.3">
      <c r="B16" s="95" t="s">
        <v>1375</v>
      </c>
      <c r="C16" s="96">
        <f>DatosViolenciaDoméstica!C34</f>
        <v>144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3116A-9A32-4A23-8571-6F87AC33C45C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4" customWidth="1"/>
    <col min="2" max="2" width="20.88671875" style="84" customWidth="1"/>
    <col min="3" max="3" width="44" style="84" customWidth="1"/>
    <col min="4" max="4" width="6.33203125" style="84" customWidth="1"/>
    <col min="5" max="16384" width="11.44140625" style="84"/>
  </cols>
  <sheetData>
    <row r="3" spans="2:3" ht="12.9" customHeight="1" x14ac:dyDescent="0.25">
      <c r="B3" s="213" t="s">
        <v>1357</v>
      </c>
      <c r="C3" s="213"/>
    </row>
    <row r="4" spans="2:3" x14ac:dyDescent="0.25">
      <c r="B4" s="85" t="s">
        <v>1358</v>
      </c>
      <c r="C4" s="86">
        <f>DatosMenores!C69</f>
        <v>270</v>
      </c>
    </row>
    <row r="5" spans="2:3" x14ac:dyDescent="0.25">
      <c r="B5" s="85" t="s">
        <v>1359</v>
      </c>
      <c r="C5" s="87">
        <f>DatosMenores!C70</f>
        <v>287</v>
      </c>
    </row>
    <row r="6" spans="2:3" x14ac:dyDescent="0.25">
      <c r="B6" s="85" t="s">
        <v>1360</v>
      </c>
      <c r="C6" s="87">
        <f>DatosMenores!C71</f>
        <v>834</v>
      </c>
    </row>
    <row r="7" spans="2:3" ht="26.4" x14ac:dyDescent="0.25">
      <c r="B7" s="85" t="s">
        <v>1361</v>
      </c>
      <c r="C7" s="87">
        <f>DatosMenores!C74</f>
        <v>0</v>
      </c>
    </row>
    <row r="8" spans="2:3" ht="26.4" x14ac:dyDescent="0.25">
      <c r="B8" s="85" t="s">
        <v>1021</v>
      </c>
      <c r="C8" s="87">
        <f>DatosMenores!C75</f>
        <v>87</v>
      </c>
    </row>
    <row r="9" spans="2:3" ht="26.4" x14ac:dyDescent="0.25">
      <c r="B9" s="85" t="s">
        <v>1362</v>
      </c>
      <c r="C9" s="87">
        <f>DatosMenores!C76</f>
        <v>2</v>
      </c>
    </row>
    <row r="10" spans="2:3" ht="26.4" x14ac:dyDescent="0.25">
      <c r="B10" s="85" t="s">
        <v>265</v>
      </c>
      <c r="C10" s="87">
        <f>DatosMenores!C78</f>
        <v>2</v>
      </c>
    </row>
    <row r="11" spans="2:3" x14ac:dyDescent="0.25">
      <c r="B11" s="85" t="s">
        <v>1363</v>
      </c>
      <c r="C11" s="87">
        <f>DatosMenores!C77</f>
        <v>37</v>
      </c>
    </row>
    <row r="12" spans="2:3" x14ac:dyDescent="0.25">
      <c r="B12" s="85" t="s">
        <v>1364</v>
      </c>
      <c r="C12" s="87">
        <f>DatosMenores!C79</f>
        <v>0</v>
      </c>
    </row>
    <row r="13" spans="2:3" ht="26.4" x14ac:dyDescent="0.25">
      <c r="B13" s="85" t="s">
        <v>1365</v>
      </c>
      <c r="C13" s="87">
        <f>DatosMenores!C72</f>
        <v>0</v>
      </c>
    </row>
    <row r="14" spans="2:3" ht="26.4" x14ac:dyDescent="0.25">
      <c r="B14" s="85" t="s">
        <v>1366</v>
      </c>
      <c r="C14" s="87">
        <f>DatosMenores!C73</f>
        <v>44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DAE79-E180-4C07-9C16-C6A6110E95BD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6" customWidth="1"/>
    <col min="2" max="4" width="13.88671875" style="56" customWidth="1"/>
    <col min="5" max="6" width="15" style="56" customWidth="1"/>
    <col min="7" max="13" width="13.88671875" style="56" customWidth="1"/>
    <col min="14" max="16384" width="11.44140625" style="56"/>
  </cols>
  <sheetData>
    <row r="2" spans="2:13" s="52" customFormat="1" ht="15.6" x14ac:dyDescent="0.3">
      <c r="B2" s="52" t="s">
        <v>1309</v>
      </c>
    </row>
    <row r="4" spans="2:13" ht="40.200000000000003" thickBot="1" x14ac:dyDescent="0.3">
      <c r="B4" s="53" t="s">
        <v>304</v>
      </c>
      <c r="C4" s="54" t="s">
        <v>1310</v>
      </c>
      <c r="D4" s="54" t="s">
        <v>1311</v>
      </c>
      <c r="E4" s="54" t="s">
        <v>1312</v>
      </c>
      <c r="F4" s="54" t="s">
        <v>1313</v>
      </c>
      <c r="G4" s="54" t="s">
        <v>1314</v>
      </c>
      <c r="H4" s="54" t="s">
        <v>1315</v>
      </c>
      <c r="I4" s="54" t="s">
        <v>1316</v>
      </c>
      <c r="J4" s="54" t="s">
        <v>1317</v>
      </c>
      <c r="K4" s="54" t="s">
        <v>315</v>
      </c>
      <c r="L4" s="54" t="s">
        <v>1318</v>
      </c>
      <c r="M4" s="55" t="s">
        <v>317</v>
      </c>
    </row>
    <row r="5" spans="2:13" s="62" customFormat="1" ht="22.5" customHeight="1" thickBot="1" x14ac:dyDescent="0.35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6" x14ac:dyDescent="0.3">
      <c r="B8" s="63" t="s">
        <v>1319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40.200000000000003" thickBot="1" x14ac:dyDescent="0.3">
      <c r="D10" s="65" t="s">
        <v>304</v>
      </c>
      <c r="E10" s="66" t="s">
        <v>1312</v>
      </c>
      <c r="F10" s="66" t="s">
        <v>1313</v>
      </c>
      <c r="G10" s="66" t="s">
        <v>1314</v>
      </c>
      <c r="H10" s="66" t="s">
        <v>1315</v>
      </c>
      <c r="I10" s="66" t="s">
        <v>1316</v>
      </c>
      <c r="J10" s="66" t="s">
        <v>1317</v>
      </c>
      <c r="K10" s="66" t="s">
        <v>1318</v>
      </c>
      <c r="L10" s="67" t="s">
        <v>317</v>
      </c>
      <c r="M10" s="68"/>
    </row>
    <row r="11" spans="2:13" ht="13.2" customHeight="1" x14ac:dyDescent="0.25">
      <c r="B11" s="219" t="s">
        <v>1320</v>
      </c>
      <c r="C11" s="219"/>
      <c r="D11" s="69">
        <f>DatosDelitos!C5+DatosDelitos!C13-DatosDelitos!C17</f>
        <v>8821</v>
      </c>
      <c r="E11" s="70">
        <f>DatosDelitos!H5+DatosDelitos!H13-DatosDelitos!H17</f>
        <v>599</v>
      </c>
      <c r="F11" s="70">
        <f>DatosDelitos!I5+DatosDelitos!I13-DatosDelitos!I17</f>
        <v>938</v>
      </c>
      <c r="G11" s="70">
        <f>DatosDelitos!J5+DatosDelitos!J13-DatosDelitos!J17</f>
        <v>27</v>
      </c>
      <c r="H11" s="71">
        <f>DatosDelitos!K5+DatosDelitos!K13-DatosDelitos!K17</f>
        <v>44</v>
      </c>
      <c r="I11" s="71">
        <f>DatosDelitos!L5+DatosDelitos!L13-DatosDelitos!L17</f>
        <v>7</v>
      </c>
      <c r="J11" s="71">
        <f>DatosDelitos!M5+DatosDelitos!M13-DatosDelitos!M17</f>
        <v>10</v>
      </c>
      <c r="K11" s="71">
        <f>DatosDelitos!O5+DatosDelitos!O13-DatosDelitos!O17</f>
        <v>53</v>
      </c>
      <c r="L11" s="72">
        <f>DatosDelitos!P5+DatosDelitos!P13-DatosDelitos!P17</f>
        <v>1176</v>
      </c>
    </row>
    <row r="12" spans="2:13" ht="13.2" customHeight="1" x14ac:dyDescent="0.25">
      <c r="B12" s="216" t="s">
        <v>329</v>
      </c>
      <c r="C12" s="216"/>
      <c r="D12" s="73">
        <f>DatosDelitos!C10</f>
        <v>1</v>
      </c>
      <c r="E12" s="74">
        <f>DatosDelitos!H10</f>
        <v>0</v>
      </c>
      <c r="F12" s="74">
        <f>DatosDelitos!I10</f>
        <v>0</v>
      </c>
      <c r="G12" s="74">
        <f>DatosDelitos!J10</f>
        <v>0</v>
      </c>
      <c r="H12" s="74">
        <f>DatosDelitos!K10</f>
        <v>0</v>
      </c>
      <c r="I12" s="74">
        <f>DatosDelitos!L10</f>
        <v>0</v>
      </c>
      <c r="J12" s="74">
        <f>DatosDelitos!M10</f>
        <v>0</v>
      </c>
      <c r="K12" s="74">
        <f>DatosDelitos!O10</f>
        <v>0</v>
      </c>
      <c r="L12" s="75">
        <f>DatosDelitos!P10</f>
        <v>0</v>
      </c>
    </row>
    <row r="13" spans="2:13" ht="13.2" customHeight="1" x14ac:dyDescent="0.25">
      <c r="B13" s="216" t="s">
        <v>347</v>
      </c>
      <c r="C13" s="216"/>
      <c r="D13" s="73">
        <f>DatosDelitos!C20</f>
        <v>33</v>
      </c>
      <c r="E13" s="74">
        <f>DatosDelitos!H20</f>
        <v>0</v>
      </c>
      <c r="F13" s="74">
        <f>DatosDelitos!I20</f>
        <v>0</v>
      </c>
      <c r="G13" s="74">
        <f>DatosDelitos!J20</f>
        <v>0</v>
      </c>
      <c r="H13" s="74">
        <f>DatosDelitos!K20</f>
        <v>0</v>
      </c>
      <c r="I13" s="74">
        <f>DatosDelitos!L20</f>
        <v>0</v>
      </c>
      <c r="J13" s="74">
        <f>DatosDelitos!M20</f>
        <v>0</v>
      </c>
      <c r="K13" s="74">
        <f>DatosDelitos!O20</f>
        <v>0</v>
      </c>
      <c r="L13" s="75">
        <f>DatosDelitos!P20</f>
        <v>1</v>
      </c>
    </row>
    <row r="14" spans="2:13" ht="13.2" customHeight="1" x14ac:dyDescent="0.25">
      <c r="B14" s="216" t="s">
        <v>352</v>
      </c>
      <c r="C14" s="216"/>
      <c r="D14" s="73">
        <f>DatosDelitos!C23</f>
        <v>0</v>
      </c>
      <c r="E14" s="74">
        <f>DatosDelitos!H23</f>
        <v>0</v>
      </c>
      <c r="F14" s="74">
        <f>DatosDelitos!I23</f>
        <v>0</v>
      </c>
      <c r="G14" s="74">
        <f>DatosDelitos!J23</f>
        <v>0</v>
      </c>
      <c r="H14" s="74">
        <f>DatosDelitos!K23</f>
        <v>0</v>
      </c>
      <c r="I14" s="74">
        <f>DatosDelitos!L23</f>
        <v>0</v>
      </c>
      <c r="J14" s="74">
        <f>DatosDelitos!M23</f>
        <v>0</v>
      </c>
      <c r="K14" s="74">
        <f>DatosDelitos!O23</f>
        <v>0</v>
      </c>
      <c r="L14" s="75">
        <f>DatosDelitos!P23</f>
        <v>0</v>
      </c>
    </row>
    <row r="15" spans="2:13" ht="13.2" customHeight="1" x14ac:dyDescent="0.25">
      <c r="B15" s="216" t="s">
        <v>1321</v>
      </c>
      <c r="C15" s="216"/>
      <c r="D15" s="73">
        <f>DatosDelitos!C17+DatosDelitos!C44</f>
        <v>4897</v>
      </c>
      <c r="E15" s="74">
        <f>DatosDelitos!H17+DatosDelitos!H44</f>
        <v>817</v>
      </c>
      <c r="F15" s="74">
        <f>DatosDelitos!I16+DatosDelitos!I44</f>
        <v>177</v>
      </c>
      <c r="G15" s="74">
        <f>DatosDelitos!J17+DatosDelitos!J44</f>
        <v>16</v>
      </c>
      <c r="H15" s="74">
        <f>DatosDelitos!K17+DatosDelitos!K44</f>
        <v>15</v>
      </c>
      <c r="I15" s="74">
        <f>DatosDelitos!L17+DatosDelitos!L44</f>
        <v>3</v>
      </c>
      <c r="J15" s="74">
        <f>DatosDelitos!M17+DatosDelitos!M44</f>
        <v>2</v>
      </c>
      <c r="K15" s="74">
        <f>DatosDelitos!O17+DatosDelitos!O44</f>
        <v>43</v>
      </c>
      <c r="L15" s="75">
        <f>DatosDelitos!P17+DatosDelitos!P44</f>
        <v>1537</v>
      </c>
    </row>
    <row r="16" spans="2:13" ht="13.2" customHeight="1" x14ac:dyDescent="0.25">
      <c r="B16" s="216" t="s">
        <v>1322</v>
      </c>
      <c r="C16" s="216"/>
      <c r="D16" s="73">
        <f>DatosDelitos!C30</f>
        <v>1791</v>
      </c>
      <c r="E16" s="74">
        <f>DatosDelitos!H30</f>
        <v>212</v>
      </c>
      <c r="F16" s="74">
        <f>DatosDelitos!I30</f>
        <v>530</v>
      </c>
      <c r="G16" s="74">
        <f>DatosDelitos!J30</f>
        <v>1</v>
      </c>
      <c r="H16" s="74">
        <f>DatosDelitos!K30</f>
        <v>14</v>
      </c>
      <c r="I16" s="74">
        <f>DatosDelitos!L30</f>
        <v>0</v>
      </c>
      <c r="J16" s="74">
        <f>DatosDelitos!M30</f>
        <v>3</v>
      </c>
      <c r="K16" s="74">
        <f>DatosDelitos!O30</f>
        <v>15</v>
      </c>
      <c r="L16" s="75">
        <f>DatosDelitos!P30</f>
        <v>882</v>
      </c>
    </row>
    <row r="17" spans="2:12" ht="13.2" customHeight="1" x14ac:dyDescent="0.25">
      <c r="B17" s="218" t="s">
        <v>1323</v>
      </c>
      <c r="C17" s="218"/>
      <c r="D17" s="73">
        <f>DatosDelitos!C42-DatosDelitos!C44</f>
        <v>25</v>
      </c>
      <c r="E17" s="74">
        <f>DatosDelitos!H42-DatosDelitos!H44</f>
        <v>6</v>
      </c>
      <c r="F17" s="74">
        <f>DatosDelitos!I42-DatosDelitos!I44</f>
        <v>6</v>
      </c>
      <c r="G17" s="74">
        <f>DatosDelitos!J42-DatosDelitos!J44</f>
        <v>0</v>
      </c>
      <c r="H17" s="74">
        <f>DatosDelitos!K42-DatosDelitos!K44</f>
        <v>0</v>
      </c>
      <c r="I17" s="74">
        <f>DatosDelitos!L42-DatosDelitos!L44</f>
        <v>0</v>
      </c>
      <c r="J17" s="74">
        <f>DatosDelitos!M42-DatosDelitos!M44</f>
        <v>0</v>
      </c>
      <c r="K17" s="74">
        <f>DatosDelitos!O42-DatosDelitos!O44</f>
        <v>0</v>
      </c>
      <c r="L17" s="75">
        <f>DatosDelitos!P42-DatosDelitos!P44</f>
        <v>14</v>
      </c>
    </row>
    <row r="18" spans="2:12" ht="13.2" customHeight="1" x14ac:dyDescent="0.25">
      <c r="B18" s="216" t="s">
        <v>1324</v>
      </c>
      <c r="C18" s="216"/>
      <c r="D18" s="73">
        <f>DatosDelitos!C50</f>
        <v>1016</v>
      </c>
      <c r="E18" s="74">
        <f>DatosDelitos!H50</f>
        <v>272</v>
      </c>
      <c r="F18" s="74">
        <f>DatosDelitos!I50</f>
        <v>221</v>
      </c>
      <c r="G18" s="74">
        <f>DatosDelitos!J50</f>
        <v>97</v>
      </c>
      <c r="H18" s="74">
        <f>DatosDelitos!K50</f>
        <v>107</v>
      </c>
      <c r="I18" s="74">
        <f>DatosDelitos!L50</f>
        <v>1</v>
      </c>
      <c r="J18" s="74">
        <f>DatosDelitos!M50</f>
        <v>1</v>
      </c>
      <c r="K18" s="74">
        <f>DatosDelitos!O50</f>
        <v>49</v>
      </c>
      <c r="L18" s="75">
        <f>DatosDelitos!P50</f>
        <v>196</v>
      </c>
    </row>
    <row r="19" spans="2:12" ht="13.2" customHeight="1" x14ac:dyDescent="0.25">
      <c r="B19" s="216" t="s">
        <v>1325</v>
      </c>
      <c r="C19" s="216"/>
      <c r="D19" s="73">
        <f>DatosDelitos!C72</f>
        <v>8</v>
      </c>
      <c r="E19" s="74">
        <f>DatosDelitos!H72</f>
        <v>2</v>
      </c>
      <c r="F19" s="74">
        <f>DatosDelitos!I72</f>
        <v>8</v>
      </c>
      <c r="G19" s="74">
        <f>DatosDelitos!J72</f>
        <v>0</v>
      </c>
      <c r="H19" s="74">
        <f>DatosDelitos!K72</f>
        <v>0</v>
      </c>
      <c r="I19" s="74">
        <f>DatosDelitos!L72</f>
        <v>0</v>
      </c>
      <c r="J19" s="74">
        <f>DatosDelitos!M72</f>
        <v>0</v>
      </c>
      <c r="K19" s="74">
        <f>DatosDelitos!O72</f>
        <v>0</v>
      </c>
      <c r="L19" s="75">
        <f>DatosDelitos!P72</f>
        <v>5</v>
      </c>
    </row>
    <row r="20" spans="2:12" ht="27" customHeight="1" x14ac:dyDescent="0.25">
      <c r="B20" s="216" t="s">
        <v>1326</v>
      </c>
      <c r="C20" s="216"/>
      <c r="D20" s="73">
        <f>DatosDelitos!C74</f>
        <v>156</v>
      </c>
      <c r="E20" s="74">
        <f>DatosDelitos!H74</f>
        <v>37</v>
      </c>
      <c r="F20" s="74">
        <f>DatosDelitos!I74</f>
        <v>31</v>
      </c>
      <c r="G20" s="74">
        <f>DatosDelitos!J74</f>
        <v>0</v>
      </c>
      <c r="H20" s="74">
        <f>DatosDelitos!K74</f>
        <v>1</v>
      </c>
      <c r="I20" s="74">
        <f>DatosDelitos!L74</f>
        <v>3</v>
      </c>
      <c r="J20" s="74">
        <f>DatosDelitos!M74</f>
        <v>6</v>
      </c>
      <c r="K20" s="74">
        <f>DatosDelitos!O74</f>
        <v>0</v>
      </c>
      <c r="L20" s="75">
        <f>DatosDelitos!P74</f>
        <v>26</v>
      </c>
    </row>
    <row r="21" spans="2:12" ht="13.2" customHeight="1" x14ac:dyDescent="0.25">
      <c r="B21" s="218" t="s">
        <v>1327</v>
      </c>
      <c r="C21" s="218"/>
      <c r="D21" s="73">
        <f>DatosDelitos!C82</f>
        <v>219</v>
      </c>
      <c r="E21" s="74">
        <f>DatosDelitos!H82</f>
        <v>17</v>
      </c>
      <c r="F21" s="74">
        <f>DatosDelitos!I82</f>
        <v>37</v>
      </c>
      <c r="G21" s="74">
        <f>DatosDelitos!J82</f>
        <v>0</v>
      </c>
      <c r="H21" s="74">
        <f>DatosDelitos!K82</f>
        <v>0</v>
      </c>
      <c r="I21" s="74">
        <f>DatosDelitos!L82</f>
        <v>0</v>
      </c>
      <c r="J21" s="74">
        <f>DatosDelitos!M82</f>
        <v>0</v>
      </c>
      <c r="K21" s="74">
        <f>DatosDelitos!O82</f>
        <v>0</v>
      </c>
      <c r="L21" s="75">
        <f>DatosDelitos!P82</f>
        <v>53</v>
      </c>
    </row>
    <row r="22" spans="2:12" ht="13.2" customHeight="1" x14ac:dyDescent="0.25">
      <c r="B22" s="216" t="s">
        <v>1328</v>
      </c>
      <c r="C22" s="216"/>
      <c r="D22" s="73">
        <f>DatosDelitos!C85</f>
        <v>549</v>
      </c>
      <c r="E22" s="74">
        <f>DatosDelitos!H85</f>
        <v>375</v>
      </c>
      <c r="F22" s="74">
        <f>DatosDelitos!I85</f>
        <v>217</v>
      </c>
      <c r="G22" s="74">
        <f>DatosDelitos!J85</f>
        <v>2</v>
      </c>
      <c r="H22" s="74">
        <f>DatosDelitos!K85</f>
        <v>0</v>
      </c>
      <c r="I22" s="74">
        <f>DatosDelitos!L85</f>
        <v>0</v>
      </c>
      <c r="J22" s="74">
        <f>DatosDelitos!M85</f>
        <v>0</v>
      </c>
      <c r="K22" s="74">
        <f>DatosDelitos!O85</f>
        <v>0</v>
      </c>
      <c r="L22" s="75">
        <f>DatosDelitos!P85</f>
        <v>168</v>
      </c>
    </row>
    <row r="23" spans="2:12" ht="13.2" customHeight="1" x14ac:dyDescent="0.25">
      <c r="B23" s="216" t="s">
        <v>975</v>
      </c>
      <c r="C23" s="216"/>
      <c r="D23" s="73">
        <f>DatosDelitos!C97</f>
        <v>11604</v>
      </c>
      <c r="E23" s="74">
        <f>DatosDelitos!H97</f>
        <v>3658</v>
      </c>
      <c r="F23" s="74">
        <f>DatosDelitos!I97</f>
        <v>2912</v>
      </c>
      <c r="G23" s="74">
        <f>DatosDelitos!J97</f>
        <v>5</v>
      </c>
      <c r="H23" s="74">
        <f>DatosDelitos!K97</f>
        <v>18</v>
      </c>
      <c r="I23" s="74">
        <f>DatosDelitos!L97</f>
        <v>0</v>
      </c>
      <c r="J23" s="74">
        <f>DatosDelitos!M97</f>
        <v>3</v>
      </c>
      <c r="K23" s="74">
        <f>DatosDelitos!O97</f>
        <v>287</v>
      </c>
      <c r="L23" s="75">
        <f>DatosDelitos!P97</f>
        <v>2438</v>
      </c>
    </row>
    <row r="24" spans="2:12" ht="27" customHeight="1" x14ac:dyDescent="0.25">
      <c r="B24" s="216" t="s">
        <v>1329</v>
      </c>
      <c r="C24" s="216"/>
      <c r="D24" s="73">
        <f>DatosDelitos!C131</f>
        <v>13</v>
      </c>
      <c r="E24" s="74">
        <f>DatosDelitos!H131</f>
        <v>12</v>
      </c>
      <c r="F24" s="74">
        <f>DatosDelitos!I131</f>
        <v>11</v>
      </c>
      <c r="G24" s="74">
        <f>DatosDelitos!J131</f>
        <v>0</v>
      </c>
      <c r="H24" s="74">
        <f>DatosDelitos!K131</f>
        <v>0</v>
      </c>
      <c r="I24" s="74">
        <f>DatosDelitos!L131</f>
        <v>0</v>
      </c>
      <c r="J24" s="74">
        <f>DatosDelitos!M131</f>
        <v>0</v>
      </c>
      <c r="K24" s="74">
        <f>DatosDelitos!O131</f>
        <v>0</v>
      </c>
      <c r="L24" s="75">
        <f>DatosDelitos!P131</f>
        <v>22</v>
      </c>
    </row>
    <row r="25" spans="2:12" ht="13.2" customHeight="1" x14ac:dyDescent="0.25">
      <c r="B25" s="216" t="s">
        <v>1330</v>
      </c>
      <c r="C25" s="216"/>
      <c r="D25" s="73">
        <f>DatosDelitos!C137</f>
        <v>51</v>
      </c>
      <c r="E25" s="74">
        <f>DatosDelitos!H137</f>
        <v>32</v>
      </c>
      <c r="F25" s="74">
        <f>DatosDelitos!I137</f>
        <v>29</v>
      </c>
      <c r="G25" s="74">
        <f>DatosDelitos!J137</f>
        <v>0</v>
      </c>
      <c r="H25" s="74">
        <f>DatosDelitos!K137</f>
        <v>0</v>
      </c>
      <c r="I25" s="74">
        <f>DatosDelitos!L137</f>
        <v>0</v>
      </c>
      <c r="J25" s="74">
        <f>DatosDelitos!M137</f>
        <v>0</v>
      </c>
      <c r="K25" s="74">
        <f>DatosDelitos!O137</f>
        <v>0</v>
      </c>
      <c r="L25" s="75">
        <f>DatosDelitos!P137</f>
        <v>30</v>
      </c>
    </row>
    <row r="26" spans="2:12" ht="13.2" customHeight="1" x14ac:dyDescent="0.25">
      <c r="B26" s="218" t="s">
        <v>1331</v>
      </c>
      <c r="C26" s="218"/>
      <c r="D26" s="73">
        <f>DatosDelitos!C144</f>
        <v>20</v>
      </c>
      <c r="E26" s="74">
        <f>DatosDelitos!H144</f>
        <v>15</v>
      </c>
      <c r="F26" s="74">
        <f>DatosDelitos!I144</f>
        <v>10</v>
      </c>
      <c r="G26" s="74">
        <f>DatosDelitos!J144</f>
        <v>0</v>
      </c>
      <c r="H26" s="74">
        <f>DatosDelitos!K144</f>
        <v>0</v>
      </c>
      <c r="I26" s="74">
        <f>DatosDelitos!L144</f>
        <v>0</v>
      </c>
      <c r="J26" s="74">
        <f>DatosDelitos!M144</f>
        <v>0</v>
      </c>
      <c r="K26" s="74">
        <f>DatosDelitos!O144</f>
        <v>12</v>
      </c>
      <c r="L26" s="75">
        <f>DatosDelitos!P144</f>
        <v>7</v>
      </c>
    </row>
    <row r="27" spans="2:12" ht="38.25" customHeight="1" x14ac:dyDescent="0.25">
      <c r="B27" s="216" t="s">
        <v>1332</v>
      </c>
      <c r="C27" s="216"/>
      <c r="D27" s="73">
        <f>DatosDelitos!C147</f>
        <v>51</v>
      </c>
      <c r="E27" s="74">
        <f>DatosDelitos!H147</f>
        <v>28</v>
      </c>
      <c r="F27" s="74">
        <f>DatosDelitos!I147</f>
        <v>15</v>
      </c>
      <c r="G27" s="74">
        <f>DatosDelitos!J147</f>
        <v>0</v>
      </c>
      <c r="H27" s="74">
        <f>DatosDelitos!K147</f>
        <v>0</v>
      </c>
      <c r="I27" s="74">
        <f>DatosDelitos!L147</f>
        <v>0</v>
      </c>
      <c r="J27" s="74">
        <f>DatosDelitos!M147</f>
        <v>0</v>
      </c>
      <c r="K27" s="74">
        <f>DatosDelitos!O147</f>
        <v>0</v>
      </c>
      <c r="L27" s="75">
        <f>DatosDelitos!P147</f>
        <v>11</v>
      </c>
    </row>
    <row r="28" spans="2:12" ht="13.2" customHeight="1" x14ac:dyDescent="0.25">
      <c r="B28" s="216" t="s">
        <v>1333</v>
      </c>
      <c r="C28" s="216"/>
      <c r="D28" s="73">
        <f>DatosDelitos!C156+SUM(DatosDelitos!C167:C172)</f>
        <v>243</v>
      </c>
      <c r="E28" s="74">
        <f>DatosDelitos!H156+SUM(DatosDelitos!H167:H172)</f>
        <v>37</v>
      </c>
      <c r="F28" s="74">
        <f>DatosDelitos!I156+SUM(DatosDelitos!I167:I172)</f>
        <v>19</v>
      </c>
      <c r="G28" s="74">
        <f>DatosDelitos!J156+SUM(DatosDelitos!J167:J172)</f>
        <v>1</v>
      </c>
      <c r="H28" s="74">
        <f>DatosDelitos!K156+SUM(DatosDelitos!K167:K172)</f>
        <v>4</v>
      </c>
      <c r="I28" s="74">
        <f>DatosDelitos!L156+SUM(DatosDelitos!L167:L172)</f>
        <v>0</v>
      </c>
      <c r="J28" s="74">
        <f>DatosDelitos!M156+SUM(DatosDelitos!M167:M172)</f>
        <v>0</v>
      </c>
      <c r="K28" s="74">
        <f>DatosDelitos!O156+SUM(DatosDelitos!O167:O172)</f>
        <v>12</v>
      </c>
      <c r="L28" s="74">
        <f>DatosDelitos!P156+SUM(DatosDelitos!P167:Q172)</f>
        <v>10</v>
      </c>
    </row>
    <row r="29" spans="2:12" ht="13.2" customHeight="1" x14ac:dyDescent="0.25">
      <c r="B29" s="216" t="s">
        <v>1334</v>
      </c>
      <c r="C29" s="216"/>
      <c r="D29" s="73">
        <f>SUM(DatosDelitos!C173:C177)</f>
        <v>1197</v>
      </c>
      <c r="E29" s="74">
        <f>SUM(DatosDelitos!H173:H177)</f>
        <v>801</v>
      </c>
      <c r="F29" s="74">
        <f>SUM(DatosDelitos!I173:I177)</f>
        <v>586</v>
      </c>
      <c r="G29" s="74">
        <f>SUM(DatosDelitos!J173:J177)</f>
        <v>3</v>
      </c>
      <c r="H29" s="74">
        <f>SUM(DatosDelitos!K173:K177)</f>
        <v>10</v>
      </c>
      <c r="I29" s="74">
        <f>SUM(DatosDelitos!L173:L177)</f>
        <v>0</v>
      </c>
      <c r="J29" s="74">
        <f>SUM(DatosDelitos!M173:M177)</f>
        <v>1</v>
      </c>
      <c r="K29" s="74">
        <f>SUM(DatosDelitos!O173:O177)</f>
        <v>289</v>
      </c>
      <c r="L29" s="74">
        <f>SUM(DatosDelitos!P173:P177)</f>
        <v>384</v>
      </c>
    </row>
    <row r="30" spans="2:12" ht="13.2" customHeight="1" x14ac:dyDescent="0.25">
      <c r="B30" s="216" t="s">
        <v>1335</v>
      </c>
      <c r="C30" s="216"/>
      <c r="D30" s="73">
        <f>DatosDelitos!C178</f>
        <v>1414</v>
      </c>
      <c r="E30" s="74">
        <f>DatosDelitos!H178</f>
        <v>886</v>
      </c>
      <c r="F30" s="74">
        <f>DatosDelitos!I178</f>
        <v>962</v>
      </c>
      <c r="G30" s="74">
        <f>DatosDelitos!J178</f>
        <v>0</v>
      </c>
      <c r="H30" s="74">
        <f>DatosDelitos!K178</f>
        <v>0</v>
      </c>
      <c r="I30" s="74">
        <f>DatosDelitos!L178</f>
        <v>0</v>
      </c>
      <c r="J30" s="74">
        <f>DatosDelitos!M178</f>
        <v>0</v>
      </c>
      <c r="K30" s="74">
        <f>DatosDelitos!O178</f>
        <v>1</v>
      </c>
      <c r="L30" s="74">
        <f>DatosDelitos!P178</f>
        <v>4882</v>
      </c>
    </row>
    <row r="31" spans="2:12" ht="13.2" customHeight="1" x14ac:dyDescent="0.25">
      <c r="B31" s="216" t="s">
        <v>1336</v>
      </c>
      <c r="C31" s="216"/>
      <c r="D31" s="73">
        <f>DatosDelitos!C186</f>
        <v>604</v>
      </c>
      <c r="E31" s="74">
        <f>DatosDelitos!H186</f>
        <v>320</v>
      </c>
      <c r="F31" s="74">
        <f>DatosDelitos!I186</f>
        <v>334</v>
      </c>
      <c r="G31" s="74">
        <f>DatosDelitos!J186</f>
        <v>0</v>
      </c>
      <c r="H31" s="74">
        <f>DatosDelitos!K186</f>
        <v>3</v>
      </c>
      <c r="I31" s="74">
        <f>DatosDelitos!L186</f>
        <v>1</v>
      </c>
      <c r="J31" s="74">
        <f>DatosDelitos!M186</f>
        <v>1</v>
      </c>
      <c r="K31" s="74">
        <f>DatosDelitos!O186</f>
        <v>1</v>
      </c>
      <c r="L31" s="74">
        <f>DatosDelitos!P186</f>
        <v>355</v>
      </c>
    </row>
    <row r="32" spans="2:12" ht="13.2" customHeight="1" x14ac:dyDescent="0.25">
      <c r="B32" s="216" t="s">
        <v>1337</v>
      </c>
      <c r="C32" s="216"/>
      <c r="D32" s="73">
        <f>DatosDelitos!C201</f>
        <v>112</v>
      </c>
      <c r="E32" s="74">
        <f>DatosDelitos!H201</f>
        <v>55</v>
      </c>
      <c r="F32" s="74">
        <f>DatosDelitos!I201</f>
        <v>64</v>
      </c>
      <c r="G32" s="74">
        <f>DatosDelitos!J201</f>
        <v>0</v>
      </c>
      <c r="H32" s="74">
        <f>DatosDelitos!K201</f>
        <v>0</v>
      </c>
      <c r="I32" s="74">
        <f>DatosDelitos!L201</f>
        <v>2</v>
      </c>
      <c r="J32" s="74">
        <f>DatosDelitos!M201</f>
        <v>2</v>
      </c>
      <c r="K32" s="74">
        <f>DatosDelitos!O201</f>
        <v>0</v>
      </c>
      <c r="L32" s="74">
        <f>DatosDelitos!P201</f>
        <v>80</v>
      </c>
    </row>
    <row r="33" spans="2:13" ht="13.2" customHeight="1" x14ac:dyDescent="0.25">
      <c r="B33" s="216" t="s">
        <v>1338</v>
      </c>
      <c r="C33" s="216"/>
      <c r="D33" s="73">
        <f>DatosDelitos!C223</f>
        <v>1683</v>
      </c>
      <c r="E33" s="74">
        <f>DatosDelitos!H223</f>
        <v>681</v>
      </c>
      <c r="F33" s="74">
        <f>DatosDelitos!I223</f>
        <v>551</v>
      </c>
      <c r="G33" s="74">
        <f>DatosDelitos!J223</f>
        <v>2</v>
      </c>
      <c r="H33" s="74">
        <f>DatosDelitos!K223</f>
        <v>4</v>
      </c>
      <c r="I33" s="74">
        <f>DatosDelitos!L223</f>
        <v>1</v>
      </c>
      <c r="J33" s="74">
        <f>DatosDelitos!M223</f>
        <v>2</v>
      </c>
      <c r="K33" s="74">
        <f>DatosDelitos!O223</f>
        <v>55</v>
      </c>
      <c r="L33" s="74">
        <f>DatosDelitos!P223</f>
        <v>1087</v>
      </c>
    </row>
    <row r="34" spans="2:13" ht="13.2" customHeight="1" x14ac:dyDescent="0.25">
      <c r="B34" s="216" t="s">
        <v>1339</v>
      </c>
      <c r="C34" s="216"/>
      <c r="D34" s="73">
        <f>DatosDelitos!C244</f>
        <v>15</v>
      </c>
      <c r="E34" s="74">
        <f>DatosDelitos!H244</f>
        <v>11</v>
      </c>
      <c r="F34" s="74">
        <f>DatosDelitos!I244</f>
        <v>18</v>
      </c>
      <c r="G34" s="74">
        <f>DatosDelitos!J244</f>
        <v>0</v>
      </c>
      <c r="H34" s="74">
        <f>DatosDelitos!K244</f>
        <v>0</v>
      </c>
      <c r="I34" s="74">
        <f>DatosDelitos!L244</f>
        <v>0</v>
      </c>
      <c r="J34" s="74">
        <f>DatosDelitos!M244</f>
        <v>0</v>
      </c>
      <c r="K34" s="74">
        <f>DatosDelitos!O244</f>
        <v>0</v>
      </c>
      <c r="L34" s="74">
        <f>DatosDelitos!P244</f>
        <v>19</v>
      </c>
    </row>
    <row r="35" spans="2:13" ht="13.2" customHeight="1" x14ac:dyDescent="0.25">
      <c r="B35" s="216" t="s">
        <v>1340</v>
      </c>
      <c r="C35" s="216"/>
      <c r="D35" s="73">
        <f>DatosDelitos!C271</f>
        <v>472</v>
      </c>
      <c r="E35" s="74">
        <f>DatosDelitos!H271</f>
        <v>404</v>
      </c>
      <c r="F35" s="74">
        <f>DatosDelitos!I271</f>
        <v>474</v>
      </c>
      <c r="G35" s="74">
        <f>DatosDelitos!J271</f>
        <v>1</v>
      </c>
      <c r="H35" s="74">
        <f>DatosDelitos!K271</f>
        <v>9</v>
      </c>
      <c r="I35" s="74">
        <f>DatosDelitos!L271</f>
        <v>0</v>
      </c>
      <c r="J35" s="74">
        <f>DatosDelitos!M271</f>
        <v>2</v>
      </c>
      <c r="K35" s="74">
        <f>DatosDelitos!O271</f>
        <v>10</v>
      </c>
      <c r="L35" s="74">
        <f>DatosDelitos!P271</f>
        <v>895</v>
      </c>
    </row>
    <row r="36" spans="2:13" ht="38.25" customHeight="1" x14ac:dyDescent="0.25">
      <c r="B36" s="216" t="s">
        <v>1341</v>
      </c>
      <c r="C36" s="216"/>
      <c r="D36" s="73">
        <f>DatosDelitos!C301</f>
        <v>0</v>
      </c>
      <c r="E36" s="74">
        <f>DatosDelitos!H301</f>
        <v>0</v>
      </c>
      <c r="F36" s="74">
        <f>DatosDelitos!I301</f>
        <v>0</v>
      </c>
      <c r="G36" s="74">
        <f>DatosDelitos!J301</f>
        <v>0</v>
      </c>
      <c r="H36" s="74">
        <f>DatosDelitos!K301</f>
        <v>0</v>
      </c>
      <c r="I36" s="74">
        <f>DatosDelitos!L301</f>
        <v>0</v>
      </c>
      <c r="J36" s="74">
        <f>DatosDelitos!M301</f>
        <v>0</v>
      </c>
      <c r="K36" s="74">
        <f>DatosDelitos!O301</f>
        <v>0</v>
      </c>
      <c r="L36" s="74">
        <f>DatosDelitos!P301</f>
        <v>0</v>
      </c>
    </row>
    <row r="37" spans="2:13" ht="13.2" customHeight="1" x14ac:dyDescent="0.25">
      <c r="B37" s="216" t="s">
        <v>1342</v>
      </c>
      <c r="C37" s="216"/>
      <c r="D37" s="73">
        <f>DatosDelitos!C305</f>
        <v>0</v>
      </c>
      <c r="E37" s="74">
        <f>DatosDelitos!H305</f>
        <v>0</v>
      </c>
      <c r="F37" s="74">
        <f>DatosDelitos!I305</f>
        <v>0</v>
      </c>
      <c r="G37" s="74">
        <f>DatosDelitos!J305</f>
        <v>0</v>
      </c>
      <c r="H37" s="74">
        <f>DatosDelitos!K305</f>
        <v>0</v>
      </c>
      <c r="I37" s="74">
        <f>DatosDelitos!L305</f>
        <v>0</v>
      </c>
      <c r="J37" s="74">
        <f>DatosDelitos!M305</f>
        <v>0</v>
      </c>
      <c r="K37" s="74">
        <f>DatosDelitos!O305</f>
        <v>0</v>
      </c>
      <c r="L37" s="74">
        <f>DatosDelitos!P305</f>
        <v>0</v>
      </c>
    </row>
    <row r="38" spans="2:13" ht="13.2" customHeight="1" x14ac:dyDescent="0.25">
      <c r="B38" s="216" t="s">
        <v>1343</v>
      </c>
      <c r="C38" s="216"/>
      <c r="D38" s="73">
        <f>DatosDelitos!C312+DatosDelitos!C318+DatosDelitos!C320</f>
        <v>32</v>
      </c>
      <c r="E38" s="74">
        <f>DatosDelitos!H312+DatosDelitos!H318+DatosDelitos!H320</f>
        <v>10</v>
      </c>
      <c r="F38" s="74">
        <f>DatosDelitos!I312+DatosDelitos!I318+DatosDelitos!I320</f>
        <v>10</v>
      </c>
      <c r="G38" s="74">
        <f>DatosDelitos!J312+DatosDelitos!J318+DatosDelitos!J320</f>
        <v>0</v>
      </c>
      <c r="H38" s="74">
        <f>DatosDelitos!K312+DatosDelitos!K318+DatosDelitos!K320</f>
        <v>0</v>
      </c>
      <c r="I38" s="74">
        <f>DatosDelitos!L312+DatosDelitos!L318+DatosDelitos!L320</f>
        <v>0</v>
      </c>
      <c r="J38" s="74">
        <f>DatosDelitos!M312+DatosDelitos!M318+DatosDelitos!M320</f>
        <v>0</v>
      </c>
      <c r="K38" s="74">
        <f>DatosDelitos!O312+DatosDelitos!O318+DatosDelitos!O320</f>
        <v>0</v>
      </c>
      <c r="L38" s="74">
        <f>DatosDelitos!P312+DatosDelitos!P318+DatosDelitos!P320</f>
        <v>2</v>
      </c>
    </row>
    <row r="39" spans="2:13" ht="13.2" customHeight="1" x14ac:dyDescent="0.25">
      <c r="B39" s="216" t="s">
        <v>1344</v>
      </c>
      <c r="C39" s="216"/>
      <c r="D39" s="73">
        <f>DatosDelitos!C323</f>
        <v>10473</v>
      </c>
      <c r="E39" s="74">
        <f>DatosDelitos!H323</f>
        <v>255</v>
      </c>
      <c r="F39" s="74">
        <f>DatosDelitos!I323</f>
        <v>0</v>
      </c>
      <c r="G39" s="74">
        <f>DatosDelitos!J323</f>
        <v>7</v>
      </c>
      <c r="H39" s="74">
        <f>DatosDelitos!K323</f>
        <v>0</v>
      </c>
      <c r="I39" s="74">
        <f>DatosDelitos!L323</f>
        <v>1</v>
      </c>
      <c r="J39" s="74">
        <f>DatosDelitos!M323</f>
        <v>0</v>
      </c>
      <c r="K39" s="74">
        <f>DatosDelitos!O323</f>
        <v>24</v>
      </c>
      <c r="L39" s="74">
        <f>DatosDelitos!P323</f>
        <v>4</v>
      </c>
    </row>
    <row r="40" spans="2:13" ht="13.2" customHeight="1" x14ac:dyDescent="0.25">
      <c r="B40" s="216" t="s">
        <v>1345</v>
      </c>
      <c r="C40" s="216"/>
      <c r="D40" s="73">
        <f>DatosDelitos!C325</f>
        <v>0</v>
      </c>
      <c r="E40" s="73">
        <f>DatosDelitos!H325</f>
        <v>0</v>
      </c>
      <c r="F40" s="73">
        <f>DatosDelitos!I325</f>
        <v>0</v>
      </c>
      <c r="G40" s="73">
        <f>DatosDelitos!J325</f>
        <v>0</v>
      </c>
      <c r="H40" s="73">
        <f>DatosDelitos!K325</f>
        <v>0</v>
      </c>
      <c r="I40" s="73">
        <f>DatosDelitos!L325</f>
        <v>0</v>
      </c>
      <c r="J40" s="73">
        <f>DatosDelitos!M325</f>
        <v>0</v>
      </c>
      <c r="K40" s="73">
        <f>DatosDelitos!O325</f>
        <v>0</v>
      </c>
      <c r="L40" s="73">
        <f>DatosDelitos!P325</f>
        <v>0</v>
      </c>
    </row>
    <row r="41" spans="2:13" ht="13.2" customHeight="1" x14ac:dyDescent="0.25">
      <c r="B41" s="216" t="s">
        <v>952</v>
      </c>
      <c r="C41" s="216"/>
      <c r="D41" s="73">
        <f>DatosDelitos!C337</f>
        <v>0</v>
      </c>
      <c r="E41" s="73">
        <f>DatosDelitos!H337</f>
        <v>0</v>
      </c>
      <c r="F41" s="73">
        <f>DatosDelitos!I337</f>
        <v>0</v>
      </c>
      <c r="G41" s="73">
        <f>DatosDelitos!J337</f>
        <v>0</v>
      </c>
      <c r="H41" s="73">
        <f>DatosDelitos!K337</f>
        <v>0</v>
      </c>
      <c r="I41" s="73">
        <f>DatosDelitos!L337</f>
        <v>0</v>
      </c>
      <c r="J41" s="73">
        <f>DatosDelitos!M337</f>
        <v>0</v>
      </c>
      <c r="K41" s="73">
        <f>DatosDelitos!O337</f>
        <v>0</v>
      </c>
      <c r="L41" s="73">
        <f>DatosDelitos!P337</f>
        <v>0</v>
      </c>
    </row>
    <row r="42" spans="2:13" ht="13.2" customHeight="1" x14ac:dyDescent="0.25">
      <c r="B42" s="216" t="s">
        <v>1346</v>
      </c>
      <c r="C42" s="216"/>
      <c r="D42" s="73">
        <f>DatosDelitos!C339</f>
        <v>0</v>
      </c>
      <c r="E42" s="73">
        <f>DatosDelitos!H339</f>
        <v>0</v>
      </c>
      <c r="F42" s="73">
        <f>DatosDelitos!I339</f>
        <v>0</v>
      </c>
      <c r="G42" s="73">
        <f>DatosDelitos!J339</f>
        <v>0</v>
      </c>
      <c r="H42" s="73">
        <f>DatosDelitos!K339</f>
        <v>0</v>
      </c>
      <c r="I42" s="73">
        <f>DatosDelitos!L339</f>
        <v>0</v>
      </c>
      <c r="J42" s="73">
        <f>DatosDelitos!M339</f>
        <v>0</v>
      </c>
      <c r="K42" s="73">
        <f>DatosDelitos!O339</f>
        <v>0</v>
      </c>
      <c r="L42" s="73">
        <f>DatosDelitos!P339</f>
        <v>0</v>
      </c>
    </row>
    <row r="43" spans="2:13" ht="13.95" customHeight="1" thickBot="1" x14ac:dyDescent="0.3">
      <c r="B43" s="217" t="s">
        <v>956</v>
      </c>
      <c r="C43" s="217"/>
      <c r="D43" s="76">
        <f>SUM(D11:D42)</f>
        <v>45500</v>
      </c>
      <c r="E43" s="76">
        <f t="shared" ref="E43:L43" si="0">SUM(E11:E42)</f>
        <v>9542</v>
      </c>
      <c r="F43" s="76">
        <f t="shared" si="0"/>
        <v>8160</v>
      </c>
      <c r="G43" s="76">
        <f t="shared" si="0"/>
        <v>162</v>
      </c>
      <c r="H43" s="76">
        <f t="shared" si="0"/>
        <v>229</v>
      </c>
      <c r="I43" s="76">
        <f t="shared" si="0"/>
        <v>19</v>
      </c>
      <c r="J43" s="76">
        <f t="shared" si="0"/>
        <v>33</v>
      </c>
      <c r="K43" s="76">
        <f t="shared" si="0"/>
        <v>851</v>
      </c>
      <c r="L43" s="76">
        <f t="shared" si="0"/>
        <v>14284</v>
      </c>
    </row>
    <row r="46" spans="2:13" ht="15.6" x14ac:dyDescent="0.3">
      <c r="B46" s="77" t="s">
        <v>1347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8" spans="2:13" ht="40.200000000000003" thickBot="1" x14ac:dyDescent="0.3">
      <c r="D48" s="53" t="s">
        <v>1310</v>
      </c>
      <c r="E48" s="55" t="s">
        <v>1311</v>
      </c>
    </row>
    <row r="49" spans="2:5" ht="13.2" customHeight="1" x14ac:dyDescent="0.3">
      <c r="B49" s="215" t="s">
        <v>1348</v>
      </c>
      <c r="C49" s="215"/>
      <c r="D49" s="79">
        <f>DatosDelitos!F5</f>
        <v>0</v>
      </c>
      <c r="E49" s="79">
        <f>DatosDelitos!G5</f>
        <v>0</v>
      </c>
    </row>
    <row r="50" spans="2:5" ht="13.2" customHeight="1" x14ac:dyDescent="0.3">
      <c r="B50" s="215" t="s">
        <v>1349</v>
      </c>
      <c r="C50" s="215"/>
      <c r="D50" s="79">
        <f>DatosDelitos!F13-DatosDelitos!F17</f>
        <v>145</v>
      </c>
      <c r="E50" s="79">
        <f>DatosDelitos!G13-DatosDelitos!G17</f>
        <v>281</v>
      </c>
    </row>
    <row r="51" spans="2:5" ht="13.2" customHeight="1" x14ac:dyDescent="0.3">
      <c r="B51" s="215" t="s">
        <v>329</v>
      </c>
      <c r="C51" s="215"/>
      <c r="D51" s="79">
        <f>DatosDelitos!F10</f>
        <v>0</v>
      </c>
      <c r="E51" s="79">
        <f>DatosDelitos!G10</f>
        <v>0</v>
      </c>
    </row>
    <row r="52" spans="2:5" ht="13.2" customHeight="1" x14ac:dyDescent="0.3">
      <c r="B52" s="215" t="s">
        <v>347</v>
      </c>
      <c r="C52" s="215"/>
      <c r="D52" s="79">
        <f>DatosDelitos!F20</f>
        <v>0</v>
      </c>
      <c r="E52" s="79">
        <f>DatosDelitos!G20</f>
        <v>0</v>
      </c>
    </row>
    <row r="53" spans="2:5" ht="13.2" customHeight="1" x14ac:dyDescent="0.3">
      <c r="B53" s="215" t="s">
        <v>352</v>
      </c>
      <c r="C53" s="215"/>
      <c r="D53" s="79">
        <f>DatosDelitos!F23</f>
        <v>0</v>
      </c>
      <c r="E53" s="79">
        <f>DatosDelitos!G23</f>
        <v>1</v>
      </c>
    </row>
    <row r="54" spans="2:5" ht="13.2" customHeight="1" x14ac:dyDescent="0.3">
      <c r="B54" s="215" t="s">
        <v>1321</v>
      </c>
      <c r="C54" s="215"/>
      <c r="D54" s="79">
        <f>DatosDelitos!F17+DatosDelitos!F44</f>
        <v>3943</v>
      </c>
      <c r="E54" s="79">
        <f>DatosDelitos!G17+DatosDelitos!G44</f>
        <v>1403</v>
      </c>
    </row>
    <row r="55" spans="2:5" ht="13.2" customHeight="1" x14ac:dyDescent="0.3">
      <c r="B55" s="215" t="s">
        <v>1322</v>
      </c>
      <c r="C55" s="215"/>
      <c r="D55" s="79">
        <f>DatosDelitos!F30</f>
        <v>644</v>
      </c>
      <c r="E55" s="79">
        <f>DatosDelitos!G30</f>
        <v>699</v>
      </c>
    </row>
    <row r="56" spans="2:5" ht="13.2" customHeight="1" x14ac:dyDescent="0.3">
      <c r="B56" s="215" t="s">
        <v>1323</v>
      </c>
      <c r="C56" s="215"/>
      <c r="D56" s="79">
        <f>DatosDelitos!F42-DatosDelitos!F44</f>
        <v>1</v>
      </c>
      <c r="E56" s="79">
        <f>DatosDelitos!G42-DatosDelitos!G44</f>
        <v>0</v>
      </c>
    </row>
    <row r="57" spans="2:5" ht="13.2" customHeight="1" x14ac:dyDescent="0.3">
      <c r="B57" s="215" t="s">
        <v>1324</v>
      </c>
      <c r="C57" s="215"/>
      <c r="D57" s="79">
        <f>DatosDelitos!F50</f>
        <v>38</v>
      </c>
      <c r="E57" s="79">
        <f>DatosDelitos!G50</f>
        <v>15</v>
      </c>
    </row>
    <row r="58" spans="2:5" ht="13.2" customHeight="1" x14ac:dyDescent="0.3">
      <c r="B58" s="215" t="s">
        <v>1325</v>
      </c>
      <c r="C58" s="215"/>
      <c r="D58" s="79">
        <f>DatosDelitos!F72</f>
        <v>0</v>
      </c>
      <c r="E58" s="79">
        <f>DatosDelitos!G72</f>
        <v>1</v>
      </c>
    </row>
    <row r="59" spans="2:5" ht="27" customHeight="1" x14ac:dyDescent="0.3">
      <c r="B59" s="215" t="s">
        <v>1350</v>
      </c>
      <c r="C59" s="215"/>
      <c r="D59" s="79">
        <f>DatosDelitos!F74</f>
        <v>14</v>
      </c>
      <c r="E59" s="79">
        <f>DatosDelitos!G74</f>
        <v>9</v>
      </c>
    </row>
    <row r="60" spans="2:5" ht="13.2" customHeight="1" x14ac:dyDescent="0.3">
      <c r="B60" s="215" t="s">
        <v>1327</v>
      </c>
      <c r="C60" s="215"/>
      <c r="D60" s="79">
        <f>DatosDelitos!F82</f>
        <v>24</v>
      </c>
      <c r="E60" s="79">
        <f>DatosDelitos!G82</f>
        <v>16</v>
      </c>
    </row>
    <row r="61" spans="2:5" ht="13.2" customHeight="1" x14ac:dyDescent="0.3">
      <c r="B61" s="215" t="s">
        <v>1328</v>
      </c>
      <c r="C61" s="215"/>
      <c r="D61" s="79">
        <f>DatosDelitos!F85</f>
        <v>22</v>
      </c>
      <c r="E61" s="79">
        <f>DatosDelitos!G85</f>
        <v>15</v>
      </c>
    </row>
    <row r="62" spans="2:5" ht="13.2" customHeight="1" x14ac:dyDescent="0.3">
      <c r="B62" s="215" t="s">
        <v>975</v>
      </c>
      <c r="C62" s="215"/>
      <c r="D62" s="79">
        <f>DatosDelitos!F97</f>
        <v>849</v>
      </c>
      <c r="E62" s="79">
        <f>DatosDelitos!G97</f>
        <v>681</v>
      </c>
    </row>
    <row r="63" spans="2:5" ht="27" customHeight="1" x14ac:dyDescent="0.3">
      <c r="B63" s="215" t="s">
        <v>1351</v>
      </c>
      <c r="C63" s="215"/>
      <c r="D63" s="79">
        <f>DatosDelitos!F131</f>
        <v>0</v>
      </c>
      <c r="E63" s="79">
        <f>DatosDelitos!G131</f>
        <v>0</v>
      </c>
    </row>
    <row r="64" spans="2:5" ht="13.2" customHeight="1" x14ac:dyDescent="0.3">
      <c r="B64" s="215" t="s">
        <v>1330</v>
      </c>
      <c r="C64" s="215"/>
      <c r="D64" s="79">
        <f>DatosDelitos!F137</f>
        <v>0</v>
      </c>
      <c r="E64" s="79">
        <f>DatosDelitos!G137</f>
        <v>0</v>
      </c>
    </row>
    <row r="65" spans="2:5" ht="13.2" customHeight="1" x14ac:dyDescent="0.3">
      <c r="B65" s="215" t="s">
        <v>1331</v>
      </c>
      <c r="C65" s="215"/>
      <c r="D65" s="79">
        <f>DatosDelitos!F144</f>
        <v>0</v>
      </c>
      <c r="E65" s="79">
        <f>DatosDelitos!G144</f>
        <v>0</v>
      </c>
    </row>
    <row r="66" spans="2:5" ht="40.5" customHeight="1" x14ac:dyDescent="0.3">
      <c r="B66" s="215" t="s">
        <v>1332</v>
      </c>
      <c r="C66" s="215"/>
      <c r="D66" s="79">
        <f>DatosDelitos!F147</f>
        <v>0</v>
      </c>
      <c r="E66" s="79">
        <f>DatosDelitos!G147</f>
        <v>0</v>
      </c>
    </row>
    <row r="67" spans="2:5" ht="13.2" customHeight="1" x14ac:dyDescent="0.3">
      <c r="B67" s="215" t="s">
        <v>1333</v>
      </c>
      <c r="C67" s="215"/>
      <c r="D67" s="79">
        <f>DatosDelitos!F156+SUM(DatosDelitos!F167:G172)</f>
        <v>2</v>
      </c>
      <c r="E67" s="79">
        <f>DatosDelitos!G156+SUM(DatosDelitos!G167:H172)</f>
        <v>23</v>
      </c>
    </row>
    <row r="68" spans="2:5" ht="13.2" customHeight="1" x14ac:dyDescent="0.3">
      <c r="B68" s="215" t="s">
        <v>1334</v>
      </c>
      <c r="C68" s="215"/>
      <c r="D68" s="79">
        <f>SUM(DatosDelitos!F173:G177)</f>
        <v>13</v>
      </c>
      <c r="E68" s="79">
        <f>SUM(DatosDelitos!G173:H177)</f>
        <v>806</v>
      </c>
    </row>
    <row r="69" spans="2:5" ht="13.2" customHeight="1" x14ac:dyDescent="0.3">
      <c r="B69" s="215" t="s">
        <v>1335</v>
      </c>
      <c r="C69" s="215"/>
      <c r="D69" s="79">
        <f>DatosDelitos!F178</f>
        <v>4295</v>
      </c>
      <c r="E69" s="79">
        <f>DatosDelitos!G178</f>
        <v>3823</v>
      </c>
    </row>
    <row r="70" spans="2:5" ht="13.2" customHeight="1" x14ac:dyDescent="0.3">
      <c r="B70" s="215" t="s">
        <v>1336</v>
      </c>
      <c r="C70" s="215"/>
      <c r="D70" s="79">
        <f>DatosDelitos!F186</f>
        <v>127</v>
      </c>
      <c r="E70" s="79">
        <f>DatosDelitos!G186</f>
        <v>137</v>
      </c>
    </row>
    <row r="71" spans="2:5" ht="13.2" customHeight="1" x14ac:dyDescent="0.3">
      <c r="B71" s="215" t="s">
        <v>1337</v>
      </c>
      <c r="C71" s="215"/>
      <c r="D71" s="79">
        <f>DatosDelitos!F201</f>
        <v>40</v>
      </c>
      <c r="E71" s="79">
        <f>DatosDelitos!G201</f>
        <v>19</v>
      </c>
    </row>
    <row r="72" spans="2:5" ht="13.2" customHeight="1" x14ac:dyDescent="0.3">
      <c r="B72" s="215" t="s">
        <v>1338</v>
      </c>
      <c r="C72" s="215"/>
      <c r="D72" s="79">
        <f>DatosDelitos!F223</f>
        <v>1042</v>
      </c>
      <c r="E72" s="79">
        <f>DatosDelitos!G223</f>
        <v>848</v>
      </c>
    </row>
    <row r="73" spans="2:5" ht="13.2" customHeight="1" x14ac:dyDescent="0.3">
      <c r="B73" s="215" t="s">
        <v>1339</v>
      </c>
      <c r="C73" s="215"/>
      <c r="D73" s="79">
        <f>DatosDelitos!F244</f>
        <v>0</v>
      </c>
      <c r="E73" s="79">
        <f>DatosDelitos!G244</f>
        <v>0</v>
      </c>
    </row>
    <row r="74" spans="2:5" ht="13.2" customHeight="1" x14ac:dyDescent="0.3">
      <c r="B74" s="215" t="s">
        <v>1340</v>
      </c>
      <c r="C74" s="215"/>
      <c r="D74" s="79">
        <f>DatosDelitos!F271</f>
        <v>629</v>
      </c>
      <c r="E74" s="79">
        <f>DatosDelitos!G271</f>
        <v>512</v>
      </c>
    </row>
    <row r="75" spans="2:5" ht="38.25" customHeight="1" x14ac:dyDescent="0.3">
      <c r="B75" s="215" t="s">
        <v>1341</v>
      </c>
      <c r="C75" s="215"/>
      <c r="D75" s="79">
        <f>DatosDelitos!F301</f>
        <v>0</v>
      </c>
      <c r="E75" s="79">
        <f>DatosDelitos!G301</f>
        <v>0</v>
      </c>
    </row>
    <row r="76" spans="2:5" ht="13.2" customHeight="1" x14ac:dyDescent="0.3">
      <c r="B76" s="215" t="s">
        <v>1342</v>
      </c>
      <c r="C76" s="215"/>
      <c r="D76" s="79">
        <f>DatosDelitos!F305</f>
        <v>0</v>
      </c>
      <c r="E76" s="79">
        <f>DatosDelitos!G305</f>
        <v>0</v>
      </c>
    </row>
    <row r="77" spans="2:5" ht="13.2" customHeight="1" x14ac:dyDescent="0.3">
      <c r="B77" s="215" t="s">
        <v>1343</v>
      </c>
      <c r="C77" s="215"/>
      <c r="D77" s="79">
        <f>DatosDelitos!F312+DatosDelitos!F318+DatosDelitos!F320</f>
        <v>0</v>
      </c>
      <c r="E77" s="79">
        <f>DatosDelitos!G312+DatosDelitos!G318+DatosDelitos!G320</f>
        <v>0</v>
      </c>
    </row>
    <row r="78" spans="2:5" ht="13.95" customHeight="1" x14ac:dyDescent="0.3">
      <c r="B78" s="215" t="s">
        <v>1344</v>
      </c>
      <c r="C78" s="215"/>
      <c r="D78" s="79">
        <f>DatosDelitos!F323</f>
        <v>161</v>
      </c>
      <c r="E78" s="79">
        <f>DatosDelitos!G323</f>
        <v>0</v>
      </c>
    </row>
    <row r="79" spans="2:5" ht="15" customHeight="1" x14ac:dyDescent="0.3">
      <c r="B79" s="214" t="s">
        <v>1345</v>
      </c>
      <c r="C79" s="214"/>
      <c r="D79" s="79">
        <f>DatosDelitos!F325</f>
        <v>0</v>
      </c>
      <c r="E79" s="79">
        <f>DatosDelitos!G325</f>
        <v>0</v>
      </c>
    </row>
    <row r="80" spans="2:5" ht="15" customHeight="1" x14ac:dyDescent="0.3">
      <c r="B80" s="214" t="s">
        <v>952</v>
      </c>
      <c r="C80" s="214"/>
      <c r="D80" s="79">
        <f>DatosDelitos!F337</f>
        <v>0</v>
      </c>
      <c r="E80" s="79">
        <f>DatosDelitos!G337</f>
        <v>0</v>
      </c>
    </row>
    <row r="81" spans="2:13" ht="15" customHeight="1" x14ac:dyDescent="0.3">
      <c r="B81" s="214" t="s">
        <v>1346</v>
      </c>
      <c r="C81" s="214"/>
      <c r="D81" s="79">
        <f>DatosDelitos!F339</f>
        <v>0</v>
      </c>
      <c r="E81" s="79">
        <f>DatosDelitos!G339</f>
        <v>0</v>
      </c>
    </row>
    <row r="82" spans="2:13" ht="15" customHeight="1" x14ac:dyDescent="0.3">
      <c r="B82" s="214" t="s">
        <v>1352</v>
      </c>
      <c r="C82" s="214"/>
      <c r="D82" s="79">
        <f>SUM(D49:D81)</f>
        <v>11989</v>
      </c>
      <c r="E82" s="79">
        <f>SUM(E49:E81)</f>
        <v>9289</v>
      </c>
    </row>
    <row r="84" spans="2:13" s="82" customFormat="1" ht="15.6" x14ac:dyDescent="0.3">
      <c r="B84" s="80" t="s">
        <v>1353</v>
      </c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</row>
    <row r="86" spans="2:13" ht="26.4" x14ac:dyDescent="0.25">
      <c r="D86" s="83" t="s">
        <v>315</v>
      </c>
    </row>
    <row r="87" spans="2:13" ht="13.2" customHeight="1" x14ac:dyDescent="0.3">
      <c r="B87" s="215" t="s">
        <v>1320</v>
      </c>
      <c r="C87" s="215"/>
      <c r="D87" s="79">
        <f>DatosDelitos!N5+DatosDelitos!N13-DatosDelitos!N17</f>
        <v>4</v>
      </c>
    </row>
    <row r="88" spans="2:13" ht="13.2" customHeight="1" x14ac:dyDescent="0.3">
      <c r="B88" s="215" t="s">
        <v>329</v>
      </c>
      <c r="C88" s="215"/>
      <c r="D88" s="79">
        <f>DatosDelitos!N10</f>
        <v>0</v>
      </c>
    </row>
    <row r="89" spans="2:13" ht="13.2" customHeight="1" x14ac:dyDescent="0.3">
      <c r="B89" s="215" t="s">
        <v>347</v>
      </c>
      <c r="C89" s="215"/>
      <c r="D89" s="79">
        <f>DatosDelitos!N20</f>
        <v>0</v>
      </c>
    </row>
    <row r="90" spans="2:13" ht="13.2" customHeight="1" x14ac:dyDescent="0.3">
      <c r="B90" s="215" t="s">
        <v>352</v>
      </c>
      <c r="C90" s="215"/>
      <c r="D90" s="79">
        <f>DatosDelitos!N23</f>
        <v>0</v>
      </c>
    </row>
    <row r="91" spans="2:13" ht="13.2" customHeight="1" x14ac:dyDescent="0.3">
      <c r="B91" s="215" t="s">
        <v>1354</v>
      </c>
      <c r="C91" s="215"/>
      <c r="D91" s="79">
        <f>SUM(DatosDelitos!N17,DatosDelitos!N44)</f>
        <v>16</v>
      </c>
    </row>
    <row r="92" spans="2:13" ht="13.2" customHeight="1" x14ac:dyDescent="0.3">
      <c r="B92" s="215" t="s">
        <v>1322</v>
      </c>
      <c r="C92" s="215"/>
      <c r="D92" s="79">
        <f>DatosDelitos!N30</f>
        <v>4</v>
      </c>
    </row>
    <row r="93" spans="2:13" ht="13.2" customHeight="1" x14ac:dyDescent="0.3">
      <c r="B93" s="215" t="s">
        <v>1323</v>
      </c>
      <c r="C93" s="215"/>
      <c r="D93" s="79">
        <f>DatosDelitos!N42-DatosDelitos!N44</f>
        <v>3</v>
      </c>
    </row>
    <row r="94" spans="2:13" ht="13.2" customHeight="1" x14ac:dyDescent="0.3">
      <c r="B94" s="215" t="s">
        <v>1324</v>
      </c>
      <c r="C94" s="215"/>
      <c r="D94" s="79">
        <f>DatosDelitos!N50</f>
        <v>36</v>
      </c>
    </row>
    <row r="95" spans="2:13" ht="13.2" customHeight="1" x14ac:dyDescent="0.3">
      <c r="B95" s="215" t="s">
        <v>1325</v>
      </c>
      <c r="C95" s="215"/>
      <c r="D95" s="79">
        <f>DatosDelitos!N72</f>
        <v>0</v>
      </c>
    </row>
    <row r="96" spans="2:13" ht="27" customHeight="1" x14ac:dyDescent="0.3">
      <c r="B96" s="215" t="s">
        <v>1350</v>
      </c>
      <c r="C96" s="215"/>
      <c r="D96" s="79">
        <f>DatosDelitos!N74</f>
        <v>1</v>
      </c>
    </row>
    <row r="97" spans="2:4" ht="13.2" customHeight="1" x14ac:dyDescent="0.3">
      <c r="B97" s="215" t="s">
        <v>1327</v>
      </c>
      <c r="C97" s="215"/>
      <c r="D97" s="79">
        <f>DatosDelitos!N82</f>
        <v>4</v>
      </c>
    </row>
    <row r="98" spans="2:4" ht="13.2" customHeight="1" x14ac:dyDescent="0.3">
      <c r="B98" s="215" t="s">
        <v>1328</v>
      </c>
      <c r="C98" s="215"/>
      <c r="D98" s="79">
        <f>DatosDelitos!N85</f>
        <v>35</v>
      </c>
    </row>
    <row r="99" spans="2:4" ht="13.2" customHeight="1" x14ac:dyDescent="0.3">
      <c r="B99" s="215" t="s">
        <v>975</v>
      </c>
      <c r="C99" s="215"/>
      <c r="D99" s="79">
        <f>DatosDelitos!N97</f>
        <v>26</v>
      </c>
    </row>
    <row r="100" spans="2:4" ht="27" customHeight="1" x14ac:dyDescent="0.3">
      <c r="B100" s="215" t="s">
        <v>1351</v>
      </c>
      <c r="C100" s="215"/>
      <c r="D100" s="79">
        <f>DatosDelitos!N131</f>
        <v>11</v>
      </c>
    </row>
    <row r="101" spans="2:4" ht="13.2" customHeight="1" x14ac:dyDescent="0.3">
      <c r="B101" s="215" t="s">
        <v>1330</v>
      </c>
      <c r="C101" s="215"/>
      <c r="D101" s="79">
        <f>DatosDelitos!N137</f>
        <v>10</v>
      </c>
    </row>
    <row r="102" spans="2:4" ht="13.2" customHeight="1" x14ac:dyDescent="0.3">
      <c r="B102" s="215" t="s">
        <v>1331</v>
      </c>
      <c r="C102" s="215"/>
      <c r="D102" s="79">
        <f>DatosDelitos!N144</f>
        <v>2</v>
      </c>
    </row>
    <row r="103" spans="2:4" ht="13.2" customHeight="1" x14ac:dyDescent="0.3">
      <c r="B103" s="215" t="s">
        <v>1355</v>
      </c>
      <c r="C103" s="215"/>
      <c r="D103" s="79">
        <f>DatosDelitos!N148</f>
        <v>5</v>
      </c>
    </row>
    <row r="104" spans="2:4" ht="13.2" customHeight="1" x14ac:dyDescent="0.3">
      <c r="B104" s="215" t="s">
        <v>1186</v>
      </c>
      <c r="C104" s="215"/>
      <c r="D104" s="79">
        <f>SUM(DatosDelitos!N149,DatosDelitos!N150)</f>
        <v>1</v>
      </c>
    </row>
    <row r="105" spans="2:4" ht="13.2" customHeight="1" x14ac:dyDescent="0.3">
      <c r="B105" s="215" t="s">
        <v>1184</v>
      </c>
      <c r="C105" s="215"/>
      <c r="D105" s="79">
        <f>SUM(DatosDelitos!N151:N155)</f>
        <v>14</v>
      </c>
    </row>
    <row r="106" spans="2:4" ht="13.2" customHeight="1" x14ac:dyDescent="0.3">
      <c r="B106" s="215" t="s">
        <v>1333</v>
      </c>
      <c r="C106" s="215"/>
      <c r="D106" s="79">
        <f>SUM(SUM(DatosDelitos!N157:N160),SUM(DatosDelitos!N167:N172))</f>
        <v>15</v>
      </c>
    </row>
    <row r="107" spans="2:4" ht="13.2" customHeight="1" x14ac:dyDescent="0.3">
      <c r="B107" s="215" t="s">
        <v>1356</v>
      </c>
      <c r="C107" s="215"/>
      <c r="D107" s="79">
        <f>SUM(DatosDelitos!N161:N165)</f>
        <v>71</v>
      </c>
    </row>
    <row r="108" spans="2:4" ht="13.2" customHeight="1" x14ac:dyDescent="0.3">
      <c r="B108" s="215" t="s">
        <v>1334</v>
      </c>
      <c r="C108" s="215"/>
      <c r="D108" s="79">
        <f>SUM(DatosDelitos!N173:N177)</f>
        <v>15</v>
      </c>
    </row>
    <row r="109" spans="2:4" ht="13.2" customHeight="1" x14ac:dyDescent="0.3">
      <c r="B109" s="215" t="s">
        <v>1335</v>
      </c>
      <c r="C109" s="215"/>
      <c r="D109" s="79">
        <f>DatosDelitos!N178</f>
        <v>0</v>
      </c>
    </row>
    <row r="110" spans="2:4" ht="13.2" customHeight="1" x14ac:dyDescent="0.3">
      <c r="B110" s="215" t="s">
        <v>1336</v>
      </c>
      <c r="C110" s="215"/>
      <c r="D110" s="79">
        <f>DatosDelitos!N186</f>
        <v>35</v>
      </c>
    </row>
    <row r="111" spans="2:4" ht="13.2" customHeight="1" x14ac:dyDescent="0.3">
      <c r="B111" s="215" t="s">
        <v>1337</v>
      </c>
      <c r="C111" s="215"/>
      <c r="D111" s="79">
        <f>DatosDelitos!N201</f>
        <v>25</v>
      </c>
    </row>
    <row r="112" spans="2:4" ht="13.2" customHeight="1" x14ac:dyDescent="0.3">
      <c r="B112" s="215" t="s">
        <v>1338</v>
      </c>
      <c r="C112" s="215"/>
      <c r="D112" s="79">
        <f>DatosDelitos!N223</f>
        <v>4</v>
      </c>
    </row>
    <row r="113" spans="2:4" ht="13.2" customHeight="1" x14ac:dyDescent="0.3">
      <c r="B113" s="215" t="s">
        <v>1339</v>
      </c>
      <c r="C113" s="215"/>
      <c r="D113" s="79">
        <f>DatosDelitos!N244</f>
        <v>7</v>
      </c>
    </row>
    <row r="114" spans="2:4" ht="13.2" customHeight="1" x14ac:dyDescent="0.3">
      <c r="B114" s="215" t="s">
        <v>1340</v>
      </c>
      <c r="C114" s="215"/>
      <c r="D114" s="79">
        <f>DatosDelitos!N271</f>
        <v>2</v>
      </c>
    </row>
    <row r="115" spans="2:4" ht="38.25" customHeight="1" x14ac:dyDescent="0.3">
      <c r="B115" s="215" t="s">
        <v>1341</v>
      </c>
      <c r="C115" s="215"/>
      <c r="D115" s="79">
        <f>DatosDelitos!N301</f>
        <v>0</v>
      </c>
    </row>
    <row r="116" spans="2:4" ht="13.2" customHeight="1" x14ac:dyDescent="0.3">
      <c r="B116" s="215" t="s">
        <v>1342</v>
      </c>
      <c r="C116" s="215"/>
      <c r="D116" s="79">
        <f>DatosDelitos!N305</f>
        <v>0</v>
      </c>
    </row>
    <row r="117" spans="2:4" ht="13.2" customHeight="1" x14ac:dyDescent="0.3">
      <c r="B117" s="215" t="s">
        <v>1343</v>
      </c>
      <c r="C117" s="215"/>
      <c r="D117" s="79">
        <f>DatosDelitos!N312+DatosDelitos!N320</f>
        <v>0</v>
      </c>
    </row>
    <row r="118" spans="2:4" ht="13.2" customHeight="1" x14ac:dyDescent="0.3">
      <c r="B118" s="215" t="s">
        <v>918</v>
      </c>
      <c r="C118" s="215"/>
      <c r="D118" s="79">
        <f>DatosDelitos!N318</f>
        <v>6</v>
      </c>
    </row>
    <row r="119" spans="2:4" ht="13.95" customHeight="1" x14ac:dyDescent="0.3">
      <c r="B119" s="215" t="s">
        <v>1344</v>
      </c>
      <c r="C119" s="215"/>
      <c r="D119" s="79">
        <f>DatosDelitos!N323</f>
        <v>74</v>
      </c>
    </row>
    <row r="120" spans="2:4" ht="12.75" customHeight="1" x14ac:dyDescent="0.3">
      <c r="B120" s="214" t="s">
        <v>1345</v>
      </c>
      <c r="C120" s="214"/>
      <c r="D120" s="79">
        <f>DatosDelitos!N325</f>
        <v>0</v>
      </c>
    </row>
    <row r="121" spans="2:4" ht="15" customHeight="1" x14ac:dyDescent="0.3">
      <c r="B121" s="214" t="s">
        <v>952</v>
      </c>
      <c r="C121" s="214"/>
      <c r="D121" s="79">
        <f>DatosDelitos!N337</f>
        <v>0</v>
      </c>
    </row>
    <row r="122" spans="2:4" ht="15" customHeight="1" x14ac:dyDescent="0.3">
      <c r="B122" s="214" t="s">
        <v>1346</v>
      </c>
      <c r="C122" s="214"/>
      <c r="D122" s="79">
        <f>DatosDelitos!N339</f>
        <v>0</v>
      </c>
    </row>
    <row r="123" spans="2:4" ht="15" customHeight="1" x14ac:dyDescent="0.3">
      <c r="B123" s="215" t="s">
        <v>1352</v>
      </c>
      <c r="C123" s="215"/>
      <c r="D123" s="79">
        <f>SUM(D87:D122)</f>
        <v>426</v>
      </c>
    </row>
  </sheetData>
  <sheetProtection selectLockedCells="1" selectUnlockedCells="1"/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3">
      <c r="A5" s="181" t="s">
        <v>318</v>
      </c>
      <c r="B5" s="182"/>
      <c r="C5" s="25">
        <v>78</v>
      </c>
      <c r="D5" s="25">
        <v>60</v>
      </c>
      <c r="E5" s="26">
        <v>0.3</v>
      </c>
      <c r="F5" s="25">
        <v>0</v>
      </c>
      <c r="G5" s="25">
        <v>0</v>
      </c>
      <c r="H5" s="25">
        <v>16</v>
      </c>
      <c r="I5" s="25">
        <v>19</v>
      </c>
      <c r="J5" s="25">
        <v>19</v>
      </c>
      <c r="K5" s="25">
        <v>25</v>
      </c>
      <c r="L5" s="25">
        <v>7</v>
      </c>
      <c r="M5" s="25">
        <v>9</v>
      </c>
      <c r="N5" s="25">
        <v>1</v>
      </c>
      <c r="O5" s="25">
        <v>36</v>
      </c>
      <c r="P5" s="27">
        <v>34</v>
      </c>
    </row>
    <row r="6" spans="1:16" x14ac:dyDescent="0.3">
      <c r="A6" s="28" t="s">
        <v>319</v>
      </c>
      <c r="B6" s="28" t="s">
        <v>320</v>
      </c>
      <c r="C6" s="14">
        <v>57</v>
      </c>
      <c r="D6" s="14">
        <v>42</v>
      </c>
      <c r="E6" s="29">
        <v>0.35714285714285698</v>
      </c>
      <c r="F6" s="14">
        <v>0</v>
      </c>
      <c r="G6" s="14">
        <v>0</v>
      </c>
      <c r="H6" s="14">
        <v>6</v>
      </c>
      <c r="I6" s="14">
        <v>0</v>
      </c>
      <c r="J6" s="14">
        <v>16</v>
      </c>
      <c r="K6" s="14">
        <v>21</v>
      </c>
      <c r="L6" s="14">
        <v>6</v>
      </c>
      <c r="M6" s="14">
        <v>4</v>
      </c>
      <c r="N6" s="14">
        <v>0</v>
      </c>
      <c r="O6" s="14">
        <v>30</v>
      </c>
      <c r="P6" s="23">
        <v>21</v>
      </c>
    </row>
    <row r="7" spans="1:16" x14ac:dyDescent="0.3">
      <c r="A7" s="28" t="s">
        <v>321</v>
      </c>
      <c r="B7" s="28" t="s">
        <v>322</v>
      </c>
      <c r="C7" s="14">
        <v>4</v>
      </c>
      <c r="D7" s="14">
        <v>3</v>
      </c>
      <c r="E7" s="29">
        <v>0.33333333333333298</v>
      </c>
      <c r="F7" s="14">
        <v>0</v>
      </c>
      <c r="G7" s="14">
        <v>0</v>
      </c>
      <c r="H7" s="14">
        <v>0</v>
      </c>
      <c r="I7" s="14">
        <v>0</v>
      </c>
      <c r="J7" s="14">
        <v>3</v>
      </c>
      <c r="K7" s="14">
        <v>4</v>
      </c>
      <c r="L7" s="14">
        <v>1</v>
      </c>
      <c r="M7" s="14">
        <v>5</v>
      </c>
      <c r="N7" s="14">
        <v>0</v>
      </c>
      <c r="O7" s="14">
        <v>4</v>
      </c>
      <c r="P7" s="23">
        <v>7</v>
      </c>
    </row>
    <row r="8" spans="1:16" x14ac:dyDescent="0.3">
      <c r="A8" s="28" t="s">
        <v>323</v>
      </c>
      <c r="B8" s="28" t="s">
        <v>324</v>
      </c>
      <c r="C8" s="14">
        <v>16</v>
      </c>
      <c r="D8" s="14">
        <v>15</v>
      </c>
      <c r="E8" s="29">
        <v>6.6666666666666693E-2</v>
      </c>
      <c r="F8" s="14">
        <v>0</v>
      </c>
      <c r="G8" s="14">
        <v>0</v>
      </c>
      <c r="H8" s="14">
        <v>10</v>
      </c>
      <c r="I8" s="14">
        <v>19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2</v>
      </c>
      <c r="P8" s="23">
        <v>6</v>
      </c>
    </row>
    <row r="9" spans="1:16" x14ac:dyDescent="0.3">
      <c r="A9" s="28" t="s">
        <v>325</v>
      </c>
      <c r="B9" s="28" t="s">
        <v>326</v>
      </c>
      <c r="C9" s="14">
        <v>1</v>
      </c>
      <c r="D9" s="14">
        <v>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3">
      <c r="A10" s="181" t="s">
        <v>327</v>
      </c>
      <c r="B10" s="182"/>
      <c r="C10" s="25">
        <v>1</v>
      </c>
      <c r="D10" s="25">
        <v>1</v>
      </c>
      <c r="E10" s="26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3">
      <c r="A11" s="28" t="s">
        <v>328</v>
      </c>
      <c r="B11" s="28" t="s">
        <v>329</v>
      </c>
      <c r="C11" s="14">
        <v>0</v>
      </c>
      <c r="D11" s="14">
        <v>0</v>
      </c>
      <c r="E11" s="29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3">
      <c r="A12" s="28" t="s">
        <v>330</v>
      </c>
      <c r="B12" s="28" t="s">
        <v>331</v>
      </c>
      <c r="C12" s="14">
        <v>1</v>
      </c>
      <c r="D12" s="14">
        <v>1</v>
      </c>
      <c r="E12" s="29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3">
      <c r="A13" s="181" t="s">
        <v>332</v>
      </c>
      <c r="B13" s="182"/>
      <c r="C13" s="25">
        <v>13075</v>
      </c>
      <c r="D13" s="25">
        <v>12736</v>
      </c>
      <c r="E13" s="26">
        <v>2.6617462311557798E-2</v>
      </c>
      <c r="F13" s="25">
        <v>3710</v>
      </c>
      <c r="G13" s="25">
        <v>1588</v>
      </c>
      <c r="H13" s="25">
        <v>1295</v>
      </c>
      <c r="I13" s="25">
        <v>1423</v>
      </c>
      <c r="J13" s="25">
        <v>22</v>
      </c>
      <c r="K13" s="25">
        <v>29</v>
      </c>
      <c r="L13" s="25">
        <v>3</v>
      </c>
      <c r="M13" s="25">
        <v>3</v>
      </c>
      <c r="N13" s="25">
        <v>11</v>
      </c>
      <c r="O13" s="25">
        <v>57</v>
      </c>
      <c r="P13" s="27">
        <v>2551</v>
      </c>
    </row>
    <row r="14" spans="1:16" x14ac:dyDescent="0.3">
      <c r="A14" s="28" t="s">
        <v>333</v>
      </c>
      <c r="B14" s="28" t="s">
        <v>334</v>
      </c>
      <c r="C14" s="14">
        <v>7573</v>
      </c>
      <c r="D14" s="14">
        <v>8256</v>
      </c>
      <c r="E14" s="29">
        <v>-8.2727713178294596E-2</v>
      </c>
      <c r="F14" s="14">
        <v>137</v>
      </c>
      <c r="G14" s="14">
        <v>270</v>
      </c>
      <c r="H14" s="14">
        <v>537</v>
      </c>
      <c r="I14" s="14">
        <v>802</v>
      </c>
      <c r="J14" s="14">
        <v>8</v>
      </c>
      <c r="K14" s="14">
        <v>17</v>
      </c>
      <c r="L14" s="14">
        <v>0</v>
      </c>
      <c r="M14" s="14">
        <v>1</v>
      </c>
      <c r="N14" s="14">
        <v>1</v>
      </c>
      <c r="O14" s="14">
        <v>16</v>
      </c>
      <c r="P14" s="23">
        <v>1090</v>
      </c>
    </row>
    <row r="15" spans="1:16" x14ac:dyDescent="0.3">
      <c r="A15" s="28" t="s">
        <v>335</v>
      </c>
      <c r="B15" s="28" t="s">
        <v>336</v>
      </c>
      <c r="C15" s="14">
        <v>6</v>
      </c>
      <c r="D15" s="14">
        <v>4</v>
      </c>
      <c r="E15" s="29">
        <v>0.5</v>
      </c>
      <c r="F15" s="14">
        <v>0</v>
      </c>
      <c r="G15" s="14">
        <v>3</v>
      </c>
      <c r="H15" s="14">
        <v>2</v>
      </c>
      <c r="I15" s="14">
        <v>27</v>
      </c>
      <c r="J15" s="14">
        <v>0</v>
      </c>
      <c r="K15" s="14">
        <v>2</v>
      </c>
      <c r="L15" s="14">
        <v>0</v>
      </c>
      <c r="M15" s="14">
        <v>0</v>
      </c>
      <c r="N15" s="14">
        <v>0</v>
      </c>
      <c r="O15" s="14">
        <v>1</v>
      </c>
      <c r="P15" s="23">
        <v>11</v>
      </c>
    </row>
    <row r="16" spans="1:16" x14ac:dyDescent="0.3">
      <c r="A16" s="28" t="s">
        <v>337</v>
      </c>
      <c r="B16" s="28" t="s">
        <v>338</v>
      </c>
      <c r="C16" s="14">
        <v>1162</v>
      </c>
      <c r="D16" s="14">
        <v>718</v>
      </c>
      <c r="E16" s="29">
        <v>0.61838440111420601</v>
      </c>
      <c r="F16" s="14">
        <v>8</v>
      </c>
      <c r="G16" s="14">
        <v>8</v>
      </c>
      <c r="H16" s="14">
        <v>42</v>
      </c>
      <c r="I16" s="14">
        <v>87</v>
      </c>
      <c r="J16" s="14">
        <v>0</v>
      </c>
      <c r="K16" s="14">
        <v>0</v>
      </c>
      <c r="L16" s="14">
        <v>0</v>
      </c>
      <c r="M16" s="14">
        <v>0</v>
      </c>
      <c r="N16" s="14">
        <v>2</v>
      </c>
      <c r="O16" s="14">
        <v>0</v>
      </c>
      <c r="P16" s="23">
        <v>41</v>
      </c>
    </row>
    <row r="17" spans="1:16" ht="20.399999999999999" x14ac:dyDescent="0.3">
      <c r="A17" s="28" t="s">
        <v>339</v>
      </c>
      <c r="B17" s="28" t="s">
        <v>340</v>
      </c>
      <c r="C17" s="14">
        <v>4332</v>
      </c>
      <c r="D17" s="14">
        <v>3753</v>
      </c>
      <c r="E17" s="29">
        <v>0.15427657873701001</v>
      </c>
      <c r="F17" s="14">
        <v>3565</v>
      </c>
      <c r="G17" s="14">
        <v>1307</v>
      </c>
      <c r="H17" s="14">
        <v>712</v>
      </c>
      <c r="I17" s="14">
        <v>504</v>
      </c>
      <c r="J17" s="14">
        <v>14</v>
      </c>
      <c r="K17" s="14">
        <v>10</v>
      </c>
      <c r="L17" s="14">
        <v>3</v>
      </c>
      <c r="M17" s="14">
        <v>2</v>
      </c>
      <c r="N17" s="14">
        <v>8</v>
      </c>
      <c r="O17" s="14">
        <v>40</v>
      </c>
      <c r="P17" s="23">
        <v>1409</v>
      </c>
    </row>
    <row r="18" spans="1:16" x14ac:dyDescent="0.3">
      <c r="A18" s="28" t="s">
        <v>341</v>
      </c>
      <c r="B18" s="28" t="s">
        <v>342</v>
      </c>
      <c r="C18" s="14">
        <v>2</v>
      </c>
      <c r="D18" s="14">
        <v>5</v>
      </c>
      <c r="E18" s="29">
        <v>-0.6</v>
      </c>
      <c r="F18" s="14">
        <v>0</v>
      </c>
      <c r="G18" s="14">
        <v>0</v>
      </c>
      <c r="H18" s="14">
        <v>2</v>
      </c>
      <c r="I18" s="14">
        <v>3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3">
      <c r="A19" s="28" t="s">
        <v>343</v>
      </c>
      <c r="B19" s="28" t="s">
        <v>344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3">
      <c r="A20" s="181" t="s">
        <v>345</v>
      </c>
      <c r="B20" s="182"/>
      <c r="C20" s="25">
        <v>33</v>
      </c>
      <c r="D20" s="25">
        <v>21</v>
      </c>
      <c r="E20" s="26">
        <v>0.57142857142857095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1</v>
      </c>
    </row>
    <row r="21" spans="1:16" x14ac:dyDescent="0.3">
      <c r="A21" s="28" t="s">
        <v>346</v>
      </c>
      <c r="B21" s="28" t="s">
        <v>347</v>
      </c>
      <c r="C21" s="14">
        <v>1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x14ac:dyDescent="0.3">
      <c r="A22" s="28" t="s">
        <v>348</v>
      </c>
      <c r="B22" s="28" t="s">
        <v>349</v>
      </c>
      <c r="C22" s="14">
        <v>32</v>
      </c>
      <c r="D22" s="14">
        <v>21</v>
      </c>
      <c r="E22" s="29">
        <v>0.52380952380952395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1</v>
      </c>
    </row>
    <row r="23" spans="1:16" x14ac:dyDescent="0.3">
      <c r="A23" s="181" t="s">
        <v>350</v>
      </c>
      <c r="B23" s="182"/>
      <c r="C23" s="25">
        <v>0</v>
      </c>
      <c r="D23" s="25">
        <v>1</v>
      </c>
      <c r="E23" s="26">
        <v>-1</v>
      </c>
      <c r="F23" s="25">
        <v>0</v>
      </c>
      <c r="G23" s="25">
        <v>1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3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0.399999999999999" x14ac:dyDescent="0.3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x14ac:dyDescent="0.3">
      <c r="A26" s="28" t="s">
        <v>355</v>
      </c>
      <c r="B26" s="28" t="s">
        <v>356</v>
      </c>
      <c r="C26" s="14">
        <v>0</v>
      </c>
      <c r="D26" s="14">
        <v>1</v>
      </c>
      <c r="E26" s="29">
        <v>-1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3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3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0.399999999999999" x14ac:dyDescent="0.3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0</v>
      </c>
      <c r="G29" s="14">
        <v>1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3">
      <c r="A30" s="181" t="s">
        <v>363</v>
      </c>
      <c r="B30" s="182"/>
      <c r="C30" s="25">
        <v>1791</v>
      </c>
      <c r="D30" s="25">
        <v>1661</v>
      </c>
      <c r="E30" s="26">
        <v>7.8266104756171004E-2</v>
      </c>
      <c r="F30" s="25">
        <v>644</v>
      </c>
      <c r="G30" s="25">
        <v>699</v>
      </c>
      <c r="H30" s="25">
        <v>212</v>
      </c>
      <c r="I30" s="25">
        <v>530</v>
      </c>
      <c r="J30" s="25">
        <v>1</v>
      </c>
      <c r="K30" s="25">
        <v>14</v>
      </c>
      <c r="L30" s="25">
        <v>0</v>
      </c>
      <c r="M30" s="25">
        <v>3</v>
      </c>
      <c r="N30" s="25">
        <v>4</v>
      </c>
      <c r="O30" s="25">
        <v>15</v>
      </c>
      <c r="P30" s="27">
        <v>882</v>
      </c>
    </row>
    <row r="31" spans="1:16" x14ac:dyDescent="0.3">
      <c r="A31" s="28" t="s">
        <v>364</v>
      </c>
      <c r="B31" s="28" t="s">
        <v>365</v>
      </c>
      <c r="C31" s="14">
        <v>26</v>
      </c>
      <c r="D31" s="14">
        <v>29</v>
      </c>
      <c r="E31" s="29">
        <v>-0.10344827586206901</v>
      </c>
      <c r="F31" s="14">
        <v>0</v>
      </c>
      <c r="G31" s="14">
        <v>0</v>
      </c>
      <c r="H31" s="14">
        <v>7</v>
      </c>
      <c r="I31" s="14">
        <v>10</v>
      </c>
      <c r="J31" s="14">
        <v>0</v>
      </c>
      <c r="K31" s="14">
        <v>1</v>
      </c>
      <c r="L31" s="14">
        <v>0</v>
      </c>
      <c r="M31" s="14">
        <v>0</v>
      </c>
      <c r="N31" s="14">
        <v>0</v>
      </c>
      <c r="O31" s="14">
        <v>7</v>
      </c>
      <c r="P31" s="23">
        <v>8</v>
      </c>
    </row>
    <row r="32" spans="1:16" x14ac:dyDescent="0.3">
      <c r="A32" s="28" t="s">
        <v>366</v>
      </c>
      <c r="B32" s="28" t="s">
        <v>367</v>
      </c>
      <c r="C32" s="14">
        <v>6</v>
      </c>
      <c r="D32" s="14">
        <v>7</v>
      </c>
      <c r="E32" s="29">
        <v>-0.14285714285714299</v>
      </c>
      <c r="F32" s="14">
        <v>0</v>
      </c>
      <c r="G32" s="14">
        <v>1</v>
      </c>
      <c r="H32" s="14">
        <v>1</v>
      </c>
      <c r="I32" s="14">
        <v>2</v>
      </c>
      <c r="J32" s="14">
        <v>0</v>
      </c>
      <c r="K32" s="14">
        <v>1</v>
      </c>
      <c r="L32" s="14">
        <v>0</v>
      </c>
      <c r="M32" s="14">
        <v>0</v>
      </c>
      <c r="N32" s="14">
        <v>0</v>
      </c>
      <c r="O32" s="14">
        <v>3</v>
      </c>
      <c r="P32" s="23">
        <v>0</v>
      </c>
    </row>
    <row r="33" spans="1:16" ht="20.399999999999999" x14ac:dyDescent="0.3">
      <c r="A33" s="28" t="s">
        <v>368</v>
      </c>
      <c r="B33" s="28" t="s">
        <v>369</v>
      </c>
      <c r="C33" s="14">
        <v>887</v>
      </c>
      <c r="D33" s="14">
        <v>792</v>
      </c>
      <c r="E33" s="29">
        <v>0.119949494949495</v>
      </c>
      <c r="F33" s="14">
        <v>223</v>
      </c>
      <c r="G33" s="14">
        <v>144</v>
      </c>
      <c r="H33" s="14">
        <v>85</v>
      </c>
      <c r="I33" s="14">
        <v>144</v>
      </c>
      <c r="J33" s="14">
        <v>1</v>
      </c>
      <c r="K33" s="14">
        <v>3</v>
      </c>
      <c r="L33" s="14">
        <v>0</v>
      </c>
      <c r="M33" s="14">
        <v>0</v>
      </c>
      <c r="N33" s="14">
        <v>1</v>
      </c>
      <c r="O33" s="14">
        <v>2</v>
      </c>
      <c r="P33" s="23">
        <v>237</v>
      </c>
    </row>
    <row r="34" spans="1:16" x14ac:dyDescent="0.3">
      <c r="A34" s="28" t="s">
        <v>370</v>
      </c>
      <c r="B34" s="28" t="s">
        <v>371</v>
      </c>
      <c r="C34" s="14">
        <v>101</v>
      </c>
      <c r="D34" s="14">
        <v>111</v>
      </c>
      <c r="E34" s="29">
        <v>-9.00900900900901E-2</v>
      </c>
      <c r="F34" s="14">
        <v>18</v>
      </c>
      <c r="G34" s="14">
        <v>15</v>
      </c>
      <c r="H34" s="14">
        <v>5</v>
      </c>
      <c r="I34" s="14">
        <v>6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</v>
      </c>
      <c r="P34" s="23">
        <v>22</v>
      </c>
    </row>
    <row r="35" spans="1:16" x14ac:dyDescent="0.3">
      <c r="A35" s="28" t="s">
        <v>372</v>
      </c>
      <c r="B35" s="28" t="s">
        <v>373</v>
      </c>
      <c r="C35" s="14">
        <v>254</v>
      </c>
      <c r="D35" s="14">
        <v>292</v>
      </c>
      <c r="E35" s="29">
        <v>-0.13013698630136999</v>
      </c>
      <c r="F35" s="14">
        <v>44</v>
      </c>
      <c r="G35" s="14">
        <v>18</v>
      </c>
      <c r="H35" s="14">
        <v>27</v>
      </c>
      <c r="I35" s="14">
        <v>37</v>
      </c>
      <c r="J35" s="14">
        <v>0</v>
      </c>
      <c r="K35" s="14">
        <v>1</v>
      </c>
      <c r="L35" s="14">
        <v>0</v>
      </c>
      <c r="M35" s="14">
        <v>0</v>
      </c>
      <c r="N35" s="14">
        <v>1</v>
      </c>
      <c r="O35" s="14">
        <v>0</v>
      </c>
      <c r="P35" s="23">
        <v>42</v>
      </c>
    </row>
    <row r="36" spans="1:16" ht="20.399999999999999" x14ac:dyDescent="0.3">
      <c r="A36" s="28" t="s">
        <v>374</v>
      </c>
      <c r="B36" s="28" t="s">
        <v>375</v>
      </c>
      <c r="C36" s="14">
        <v>199</v>
      </c>
      <c r="D36" s="14">
        <v>148</v>
      </c>
      <c r="E36" s="29">
        <v>0.34459459459459402</v>
      </c>
      <c r="F36" s="14">
        <v>276</v>
      </c>
      <c r="G36" s="14">
        <v>398</v>
      </c>
      <c r="H36" s="14">
        <v>37</v>
      </c>
      <c r="I36" s="14">
        <v>226</v>
      </c>
      <c r="J36" s="14">
        <v>0</v>
      </c>
      <c r="K36" s="14">
        <v>5</v>
      </c>
      <c r="L36" s="14">
        <v>0</v>
      </c>
      <c r="M36" s="14">
        <v>3</v>
      </c>
      <c r="N36" s="14">
        <v>0</v>
      </c>
      <c r="O36" s="14">
        <v>1</v>
      </c>
      <c r="P36" s="23">
        <v>445</v>
      </c>
    </row>
    <row r="37" spans="1:16" ht="20.399999999999999" x14ac:dyDescent="0.3">
      <c r="A37" s="28" t="s">
        <v>376</v>
      </c>
      <c r="B37" s="28" t="s">
        <v>377</v>
      </c>
      <c r="C37" s="14">
        <v>46</v>
      </c>
      <c r="D37" s="14">
        <v>25</v>
      </c>
      <c r="E37" s="29">
        <v>0.84</v>
      </c>
      <c r="F37" s="14">
        <v>39</v>
      </c>
      <c r="G37" s="14">
        <v>84</v>
      </c>
      <c r="H37" s="14">
        <v>8</v>
      </c>
      <c r="I37" s="14">
        <v>35</v>
      </c>
      <c r="J37" s="14">
        <v>0</v>
      </c>
      <c r="K37" s="14">
        <v>2</v>
      </c>
      <c r="L37" s="14">
        <v>0</v>
      </c>
      <c r="M37" s="14">
        <v>0</v>
      </c>
      <c r="N37" s="14">
        <v>0</v>
      </c>
      <c r="O37" s="14">
        <v>1</v>
      </c>
      <c r="P37" s="23">
        <v>69</v>
      </c>
    </row>
    <row r="38" spans="1:16" ht="20.399999999999999" x14ac:dyDescent="0.3">
      <c r="A38" s="28" t="s">
        <v>378</v>
      </c>
      <c r="B38" s="28" t="s">
        <v>379</v>
      </c>
      <c r="C38" s="14">
        <v>43</v>
      </c>
      <c r="D38" s="14">
        <v>33</v>
      </c>
      <c r="E38" s="29">
        <v>0.30303030303030298</v>
      </c>
      <c r="F38" s="14">
        <v>27</v>
      </c>
      <c r="G38" s="14">
        <v>32</v>
      </c>
      <c r="H38" s="14">
        <v>8</v>
      </c>
      <c r="I38" s="14">
        <v>33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33</v>
      </c>
    </row>
    <row r="39" spans="1:16" ht="30.6" x14ac:dyDescent="0.3">
      <c r="A39" s="28" t="s">
        <v>380</v>
      </c>
      <c r="B39" s="28" t="s">
        <v>381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x14ac:dyDescent="0.3">
      <c r="A40" s="28" t="s">
        <v>382</v>
      </c>
      <c r="B40" s="28" t="s">
        <v>383</v>
      </c>
      <c r="C40" s="14">
        <v>0</v>
      </c>
      <c r="D40" s="14">
        <v>1</v>
      </c>
      <c r="E40" s="29">
        <v>-1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3">
      <c r="A41" s="28" t="s">
        <v>384</v>
      </c>
      <c r="B41" s="28" t="s">
        <v>385</v>
      </c>
      <c r="C41" s="14">
        <v>229</v>
      </c>
      <c r="D41" s="14">
        <v>223</v>
      </c>
      <c r="E41" s="29">
        <v>2.6905829596412599E-2</v>
      </c>
      <c r="F41" s="14">
        <v>17</v>
      </c>
      <c r="G41" s="14">
        <v>7</v>
      </c>
      <c r="H41" s="14">
        <v>34</v>
      </c>
      <c r="I41" s="14">
        <v>37</v>
      </c>
      <c r="J41" s="14">
        <v>0</v>
      </c>
      <c r="K41" s="14">
        <v>1</v>
      </c>
      <c r="L41" s="14">
        <v>0</v>
      </c>
      <c r="M41" s="14">
        <v>0</v>
      </c>
      <c r="N41" s="14">
        <v>2</v>
      </c>
      <c r="O41" s="14">
        <v>0</v>
      </c>
      <c r="P41" s="23">
        <v>26</v>
      </c>
    </row>
    <row r="42" spans="1:16" x14ac:dyDescent="0.3">
      <c r="A42" s="181" t="s">
        <v>386</v>
      </c>
      <c r="B42" s="182"/>
      <c r="C42" s="25">
        <v>590</v>
      </c>
      <c r="D42" s="25">
        <v>507</v>
      </c>
      <c r="E42" s="26">
        <v>0.16370808678501</v>
      </c>
      <c r="F42" s="25">
        <v>379</v>
      </c>
      <c r="G42" s="25">
        <v>96</v>
      </c>
      <c r="H42" s="25">
        <v>111</v>
      </c>
      <c r="I42" s="25">
        <v>96</v>
      </c>
      <c r="J42" s="25">
        <v>2</v>
      </c>
      <c r="K42" s="25">
        <v>5</v>
      </c>
      <c r="L42" s="25">
        <v>0</v>
      </c>
      <c r="M42" s="25">
        <v>0</v>
      </c>
      <c r="N42" s="25">
        <v>11</v>
      </c>
      <c r="O42" s="25">
        <v>3</v>
      </c>
      <c r="P42" s="27">
        <v>142</v>
      </c>
    </row>
    <row r="43" spans="1:16" x14ac:dyDescent="0.3">
      <c r="A43" s="28" t="s">
        <v>387</v>
      </c>
      <c r="B43" s="28" t="s">
        <v>388</v>
      </c>
      <c r="C43" s="14">
        <v>9</v>
      </c>
      <c r="D43" s="14">
        <v>3</v>
      </c>
      <c r="E43" s="29">
        <v>2</v>
      </c>
      <c r="F43" s="14">
        <v>1</v>
      </c>
      <c r="G43" s="14">
        <v>0</v>
      </c>
      <c r="H43" s="14">
        <v>1</v>
      </c>
      <c r="I43" s="14">
        <v>2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3">
        <v>13</v>
      </c>
    </row>
    <row r="44" spans="1:16" ht="20.399999999999999" x14ac:dyDescent="0.3">
      <c r="A44" s="28" t="s">
        <v>389</v>
      </c>
      <c r="B44" s="28" t="s">
        <v>390</v>
      </c>
      <c r="C44" s="14">
        <v>565</v>
      </c>
      <c r="D44" s="14">
        <v>489</v>
      </c>
      <c r="E44" s="29">
        <v>0.15541922290388499</v>
      </c>
      <c r="F44" s="14">
        <v>378</v>
      </c>
      <c r="G44" s="14">
        <v>96</v>
      </c>
      <c r="H44" s="14">
        <v>105</v>
      </c>
      <c r="I44" s="14">
        <v>90</v>
      </c>
      <c r="J44" s="14">
        <v>2</v>
      </c>
      <c r="K44" s="14">
        <v>5</v>
      </c>
      <c r="L44" s="14">
        <v>0</v>
      </c>
      <c r="M44" s="14">
        <v>0</v>
      </c>
      <c r="N44" s="14">
        <v>8</v>
      </c>
      <c r="O44" s="14">
        <v>3</v>
      </c>
      <c r="P44" s="23">
        <v>128</v>
      </c>
    </row>
    <row r="45" spans="1:16" x14ac:dyDescent="0.3">
      <c r="A45" s="28" t="s">
        <v>391</v>
      </c>
      <c r="B45" s="28" t="s">
        <v>392</v>
      </c>
      <c r="C45" s="14">
        <v>3</v>
      </c>
      <c r="D45" s="14">
        <v>3</v>
      </c>
      <c r="E45" s="29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0.399999999999999" x14ac:dyDescent="0.3">
      <c r="A46" s="28" t="s">
        <v>393</v>
      </c>
      <c r="B46" s="28" t="s">
        <v>394</v>
      </c>
      <c r="C46" s="14">
        <v>2</v>
      </c>
      <c r="D46" s="14">
        <v>2</v>
      </c>
      <c r="E46" s="29">
        <v>0</v>
      </c>
      <c r="F46" s="14">
        <v>0</v>
      </c>
      <c r="G46" s="14">
        <v>0</v>
      </c>
      <c r="H46" s="14">
        <v>0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0.399999999999999" x14ac:dyDescent="0.3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3">
      <c r="A48" s="28" t="s">
        <v>397</v>
      </c>
      <c r="B48" s="28" t="s">
        <v>398</v>
      </c>
      <c r="C48" s="14">
        <v>9</v>
      </c>
      <c r="D48" s="14">
        <v>10</v>
      </c>
      <c r="E48" s="29">
        <v>-0.1</v>
      </c>
      <c r="F48" s="14">
        <v>0</v>
      </c>
      <c r="G48" s="14">
        <v>0</v>
      </c>
      <c r="H48" s="14">
        <v>5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2</v>
      </c>
      <c r="O48" s="14">
        <v>0</v>
      </c>
      <c r="P48" s="23">
        <v>1</v>
      </c>
    </row>
    <row r="49" spans="1:16" x14ac:dyDescent="0.3">
      <c r="A49" s="28" t="s">
        <v>399</v>
      </c>
      <c r="B49" s="28" t="s">
        <v>400</v>
      </c>
      <c r="C49" s="14">
        <v>2</v>
      </c>
      <c r="D49" s="14">
        <v>0</v>
      </c>
      <c r="E49" s="29">
        <v>0</v>
      </c>
      <c r="F49" s="14">
        <v>0</v>
      </c>
      <c r="G49" s="14">
        <v>0</v>
      </c>
      <c r="H49" s="14">
        <v>0</v>
      </c>
      <c r="I49" s="14">
        <v>2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3">
      <c r="A50" s="181" t="s">
        <v>401</v>
      </c>
      <c r="B50" s="182"/>
      <c r="C50" s="25">
        <v>1016</v>
      </c>
      <c r="D50" s="25">
        <v>1009</v>
      </c>
      <c r="E50" s="26">
        <v>6.9375619425173403E-3</v>
      </c>
      <c r="F50" s="25">
        <v>38</v>
      </c>
      <c r="G50" s="25">
        <v>15</v>
      </c>
      <c r="H50" s="25">
        <v>272</v>
      </c>
      <c r="I50" s="25">
        <v>221</v>
      </c>
      <c r="J50" s="25">
        <v>97</v>
      </c>
      <c r="K50" s="25">
        <v>107</v>
      </c>
      <c r="L50" s="25">
        <v>1</v>
      </c>
      <c r="M50" s="25">
        <v>1</v>
      </c>
      <c r="N50" s="25">
        <v>36</v>
      </c>
      <c r="O50" s="25">
        <v>49</v>
      </c>
      <c r="P50" s="27">
        <v>196</v>
      </c>
    </row>
    <row r="51" spans="1:16" x14ac:dyDescent="0.3">
      <c r="A51" s="28" t="s">
        <v>402</v>
      </c>
      <c r="B51" s="28" t="s">
        <v>403</v>
      </c>
      <c r="C51" s="14">
        <v>564</v>
      </c>
      <c r="D51" s="14">
        <v>336</v>
      </c>
      <c r="E51" s="29">
        <v>0.67857142857142805</v>
      </c>
      <c r="F51" s="14">
        <v>23</v>
      </c>
      <c r="G51" s="14">
        <v>7</v>
      </c>
      <c r="H51" s="14">
        <v>93</v>
      </c>
      <c r="I51" s="14">
        <v>69</v>
      </c>
      <c r="J51" s="14">
        <v>46</v>
      </c>
      <c r="K51" s="14">
        <v>42</v>
      </c>
      <c r="L51" s="14">
        <v>1</v>
      </c>
      <c r="M51" s="14">
        <v>1</v>
      </c>
      <c r="N51" s="14">
        <v>2</v>
      </c>
      <c r="O51" s="14">
        <v>29</v>
      </c>
      <c r="P51" s="23">
        <v>35</v>
      </c>
    </row>
    <row r="52" spans="1:16" x14ac:dyDescent="0.3">
      <c r="A52" s="28" t="s">
        <v>404</v>
      </c>
      <c r="B52" s="28" t="s">
        <v>405</v>
      </c>
      <c r="C52" s="14">
        <v>8</v>
      </c>
      <c r="D52" s="14">
        <v>0</v>
      </c>
      <c r="E52" s="29">
        <v>0</v>
      </c>
      <c r="F52" s="14">
        <v>2</v>
      </c>
      <c r="G52" s="14">
        <v>0</v>
      </c>
      <c r="H52" s="14">
        <v>0</v>
      </c>
      <c r="I52" s="14">
        <v>1</v>
      </c>
      <c r="J52" s="14">
        <v>2</v>
      </c>
      <c r="K52" s="14">
        <v>6</v>
      </c>
      <c r="L52" s="14">
        <v>0</v>
      </c>
      <c r="M52" s="14">
        <v>0</v>
      </c>
      <c r="N52" s="14">
        <v>0</v>
      </c>
      <c r="O52" s="14">
        <v>3</v>
      </c>
      <c r="P52" s="23">
        <v>3</v>
      </c>
    </row>
    <row r="53" spans="1:16" x14ac:dyDescent="0.3">
      <c r="A53" s="28" t="s">
        <v>406</v>
      </c>
      <c r="B53" s="28" t="s">
        <v>407</v>
      </c>
      <c r="C53" s="14">
        <v>104</v>
      </c>
      <c r="D53" s="14">
        <v>278</v>
      </c>
      <c r="E53" s="29">
        <v>-0.62589928057553901</v>
      </c>
      <c r="F53" s="14">
        <v>4</v>
      </c>
      <c r="G53" s="14">
        <v>0</v>
      </c>
      <c r="H53" s="14">
        <v>59</v>
      </c>
      <c r="I53" s="14">
        <v>36</v>
      </c>
      <c r="J53" s="14">
        <v>17</v>
      </c>
      <c r="K53" s="14">
        <v>10</v>
      </c>
      <c r="L53" s="14">
        <v>0</v>
      </c>
      <c r="M53" s="14">
        <v>0</v>
      </c>
      <c r="N53" s="14">
        <v>26</v>
      </c>
      <c r="O53" s="14">
        <v>5</v>
      </c>
      <c r="P53" s="23">
        <v>39</v>
      </c>
    </row>
    <row r="54" spans="1:16" x14ac:dyDescent="0.3">
      <c r="A54" s="28" t="s">
        <v>408</v>
      </c>
      <c r="B54" s="28" t="s">
        <v>409</v>
      </c>
      <c r="C54" s="14">
        <v>6</v>
      </c>
      <c r="D54" s="14">
        <v>10</v>
      </c>
      <c r="E54" s="29">
        <v>-0.4</v>
      </c>
      <c r="F54" s="14">
        <v>0</v>
      </c>
      <c r="G54" s="14">
        <v>0</v>
      </c>
      <c r="H54" s="14">
        <v>0</v>
      </c>
      <c r="I54" s="14">
        <v>0</v>
      </c>
      <c r="J54" s="14">
        <v>1</v>
      </c>
      <c r="K54" s="14">
        <v>9</v>
      </c>
      <c r="L54" s="14">
        <v>0</v>
      </c>
      <c r="M54" s="14">
        <v>0</v>
      </c>
      <c r="N54" s="14">
        <v>0</v>
      </c>
      <c r="O54" s="14">
        <v>0</v>
      </c>
      <c r="P54" s="23">
        <v>4</v>
      </c>
    </row>
    <row r="55" spans="1:16" x14ac:dyDescent="0.3">
      <c r="A55" s="28" t="s">
        <v>410</v>
      </c>
      <c r="B55" s="28" t="s">
        <v>411</v>
      </c>
      <c r="C55" s="14">
        <v>1</v>
      </c>
      <c r="D55" s="14">
        <v>2</v>
      </c>
      <c r="E55" s="29">
        <v>-0.5</v>
      </c>
      <c r="F55" s="14">
        <v>0</v>
      </c>
      <c r="G55" s="14">
        <v>0</v>
      </c>
      <c r="H55" s="14">
        <v>0</v>
      </c>
      <c r="I55" s="14">
        <v>0</v>
      </c>
      <c r="J55" s="14">
        <v>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3">
      <c r="A56" s="28" t="s">
        <v>412</v>
      </c>
      <c r="B56" s="28" t="s">
        <v>413</v>
      </c>
      <c r="C56" s="14">
        <v>27</v>
      </c>
      <c r="D56" s="14">
        <v>21</v>
      </c>
      <c r="E56" s="29">
        <v>0.28571428571428598</v>
      </c>
      <c r="F56" s="14">
        <v>0</v>
      </c>
      <c r="G56" s="14">
        <v>0</v>
      </c>
      <c r="H56" s="14">
        <v>12</v>
      </c>
      <c r="I56" s="14">
        <v>2</v>
      </c>
      <c r="J56" s="14">
        <v>0</v>
      </c>
      <c r="K56" s="14">
        <v>1</v>
      </c>
      <c r="L56" s="14">
        <v>0</v>
      </c>
      <c r="M56" s="14">
        <v>0</v>
      </c>
      <c r="N56" s="14">
        <v>1</v>
      </c>
      <c r="O56" s="14">
        <v>1</v>
      </c>
      <c r="P56" s="23">
        <v>0</v>
      </c>
    </row>
    <row r="57" spans="1:16" ht="20.399999999999999" x14ac:dyDescent="0.3">
      <c r="A57" s="28" t="s">
        <v>414</v>
      </c>
      <c r="B57" s="28" t="s">
        <v>415</v>
      </c>
      <c r="C57" s="14">
        <v>22</v>
      </c>
      <c r="D57" s="14">
        <v>30</v>
      </c>
      <c r="E57" s="29">
        <v>-0.266666666666667</v>
      </c>
      <c r="F57" s="14">
        <v>9</v>
      </c>
      <c r="G57" s="14">
        <v>8</v>
      </c>
      <c r="H57" s="14">
        <v>18</v>
      </c>
      <c r="I57" s="14">
        <v>26</v>
      </c>
      <c r="J57" s="14">
        <v>0</v>
      </c>
      <c r="K57" s="14">
        <v>1</v>
      </c>
      <c r="L57" s="14">
        <v>0</v>
      </c>
      <c r="M57" s="14">
        <v>0</v>
      </c>
      <c r="N57" s="14">
        <v>0</v>
      </c>
      <c r="O57" s="14">
        <v>0</v>
      </c>
      <c r="P57" s="23">
        <v>21</v>
      </c>
    </row>
    <row r="58" spans="1:16" ht="20.399999999999999" x14ac:dyDescent="0.3">
      <c r="A58" s="28" t="s">
        <v>416</v>
      </c>
      <c r="B58" s="28" t="s">
        <v>417</v>
      </c>
      <c r="C58" s="14">
        <v>1</v>
      </c>
      <c r="D58" s="14">
        <v>13</v>
      </c>
      <c r="E58" s="29">
        <v>-0.92307692307692302</v>
      </c>
      <c r="F58" s="14">
        <v>0</v>
      </c>
      <c r="G58" s="14">
        <v>0</v>
      </c>
      <c r="H58" s="14">
        <v>1</v>
      </c>
      <c r="I58" s="14">
        <v>4</v>
      </c>
      <c r="J58" s="14">
        <v>0</v>
      </c>
      <c r="K58" s="14">
        <v>1</v>
      </c>
      <c r="L58" s="14">
        <v>0</v>
      </c>
      <c r="M58" s="14">
        <v>0</v>
      </c>
      <c r="N58" s="14">
        <v>0</v>
      </c>
      <c r="O58" s="14">
        <v>0</v>
      </c>
      <c r="P58" s="23">
        <v>2</v>
      </c>
    </row>
    <row r="59" spans="1:16" ht="20.399999999999999" x14ac:dyDescent="0.3">
      <c r="A59" s="28" t="s">
        <v>418</v>
      </c>
      <c r="B59" s="28" t="s">
        <v>419</v>
      </c>
      <c r="C59" s="14">
        <v>4</v>
      </c>
      <c r="D59" s="14">
        <v>6</v>
      </c>
      <c r="E59" s="29">
        <v>-0.33333333333333298</v>
      </c>
      <c r="F59" s="14">
        <v>0</v>
      </c>
      <c r="G59" s="14">
        <v>0</v>
      </c>
      <c r="H59" s="14">
        <v>2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1</v>
      </c>
      <c r="O59" s="14">
        <v>0</v>
      </c>
      <c r="P59" s="23">
        <v>8</v>
      </c>
    </row>
    <row r="60" spans="1:16" ht="20.399999999999999" x14ac:dyDescent="0.3">
      <c r="A60" s="28" t="s">
        <v>420</v>
      </c>
      <c r="B60" s="28" t="s">
        <v>421</v>
      </c>
      <c r="C60" s="14">
        <v>7</v>
      </c>
      <c r="D60" s="14">
        <v>12</v>
      </c>
      <c r="E60" s="29">
        <v>-0.41666666666666702</v>
      </c>
      <c r="F60" s="14">
        <v>0</v>
      </c>
      <c r="G60" s="14">
        <v>0</v>
      </c>
      <c r="H60" s="14">
        <v>2</v>
      </c>
      <c r="I60" s="14">
        <v>3</v>
      </c>
      <c r="J60" s="14">
        <v>1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1</v>
      </c>
    </row>
    <row r="61" spans="1:16" ht="20.399999999999999" x14ac:dyDescent="0.3">
      <c r="A61" s="28" t="s">
        <v>422</v>
      </c>
      <c r="B61" s="28" t="s">
        <v>423</v>
      </c>
      <c r="C61" s="14">
        <v>13</v>
      </c>
      <c r="D61" s="14">
        <v>14</v>
      </c>
      <c r="E61" s="29">
        <v>-7.1428571428571397E-2</v>
      </c>
      <c r="F61" s="14">
        <v>0</v>
      </c>
      <c r="G61" s="14">
        <v>0</v>
      </c>
      <c r="H61" s="14">
        <v>8</v>
      </c>
      <c r="I61" s="14">
        <v>9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7</v>
      </c>
    </row>
    <row r="62" spans="1:16" x14ac:dyDescent="0.3">
      <c r="A62" s="28" t="s">
        <v>424</v>
      </c>
      <c r="B62" s="28" t="s">
        <v>425</v>
      </c>
      <c r="C62" s="14">
        <v>29</v>
      </c>
      <c r="D62" s="14">
        <v>32</v>
      </c>
      <c r="E62" s="29">
        <v>-9.375E-2</v>
      </c>
      <c r="F62" s="14">
        <v>0</v>
      </c>
      <c r="G62" s="14">
        <v>0</v>
      </c>
      <c r="H62" s="14">
        <v>14</v>
      </c>
      <c r="I62" s="14">
        <v>15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3</v>
      </c>
      <c r="P62" s="23">
        <v>18</v>
      </c>
    </row>
    <row r="63" spans="1:16" ht="20.399999999999999" x14ac:dyDescent="0.3">
      <c r="A63" s="28" t="s">
        <v>426</v>
      </c>
      <c r="B63" s="28" t="s">
        <v>427</v>
      </c>
      <c r="C63" s="14">
        <v>95</v>
      </c>
      <c r="D63" s="14">
        <v>194</v>
      </c>
      <c r="E63" s="29">
        <v>-0.51030927835051498</v>
      </c>
      <c r="F63" s="14">
        <v>0</v>
      </c>
      <c r="G63" s="14">
        <v>0</v>
      </c>
      <c r="H63" s="14">
        <v>43</v>
      </c>
      <c r="I63" s="14">
        <v>38</v>
      </c>
      <c r="J63" s="14">
        <v>16</v>
      </c>
      <c r="K63" s="14">
        <v>19</v>
      </c>
      <c r="L63" s="14">
        <v>0</v>
      </c>
      <c r="M63" s="14">
        <v>0</v>
      </c>
      <c r="N63" s="14">
        <v>4</v>
      </c>
      <c r="O63" s="14">
        <v>3</v>
      </c>
      <c r="P63" s="23">
        <v>34</v>
      </c>
    </row>
    <row r="64" spans="1:16" ht="20.399999999999999" x14ac:dyDescent="0.3">
      <c r="A64" s="28" t="s">
        <v>428</v>
      </c>
      <c r="B64" s="28" t="s">
        <v>429</v>
      </c>
      <c r="C64" s="14">
        <v>110</v>
      </c>
      <c r="D64" s="14">
        <v>45</v>
      </c>
      <c r="E64" s="29">
        <v>1.44444444444444</v>
      </c>
      <c r="F64" s="14">
        <v>0</v>
      </c>
      <c r="G64" s="14">
        <v>0</v>
      </c>
      <c r="H64" s="14">
        <v>19</v>
      </c>
      <c r="I64" s="14">
        <v>15</v>
      </c>
      <c r="J64" s="14">
        <v>10</v>
      </c>
      <c r="K64" s="14">
        <v>15</v>
      </c>
      <c r="L64" s="14">
        <v>0</v>
      </c>
      <c r="M64" s="14">
        <v>0</v>
      </c>
      <c r="N64" s="14">
        <v>2</v>
      </c>
      <c r="O64" s="14">
        <v>2</v>
      </c>
      <c r="P64" s="23">
        <v>16</v>
      </c>
    </row>
    <row r="65" spans="1:16" ht="20.399999999999999" x14ac:dyDescent="0.3">
      <c r="A65" s="28" t="s">
        <v>430</v>
      </c>
      <c r="B65" s="28" t="s">
        <v>431</v>
      </c>
      <c r="C65" s="14">
        <v>2</v>
      </c>
      <c r="D65" s="14">
        <v>4</v>
      </c>
      <c r="E65" s="29">
        <v>-0.5</v>
      </c>
      <c r="F65" s="14">
        <v>0</v>
      </c>
      <c r="G65" s="14">
        <v>0</v>
      </c>
      <c r="H65" s="14">
        <v>0</v>
      </c>
      <c r="I65" s="14">
        <v>1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0.6" x14ac:dyDescent="0.3">
      <c r="A66" s="28" t="s">
        <v>432</v>
      </c>
      <c r="B66" s="28" t="s">
        <v>433</v>
      </c>
      <c r="C66" s="14">
        <v>3</v>
      </c>
      <c r="D66" s="14">
        <v>2</v>
      </c>
      <c r="E66" s="29">
        <v>0.5</v>
      </c>
      <c r="F66" s="14">
        <v>0</v>
      </c>
      <c r="G66" s="14">
        <v>0</v>
      </c>
      <c r="H66" s="14">
        <v>0</v>
      </c>
      <c r="I66" s="14">
        <v>1</v>
      </c>
      <c r="J66" s="14">
        <v>1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1</v>
      </c>
    </row>
    <row r="67" spans="1:16" ht="30.6" x14ac:dyDescent="0.3">
      <c r="A67" s="28" t="s">
        <v>434</v>
      </c>
      <c r="B67" s="28" t="s">
        <v>435</v>
      </c>
      <c r="C67" s="14">
        <v>19</v>
      </c>
      <c r="D67" s="14">
        <v>7</v>
      </c>
      <c r="E67" s="29">
        <v>1.71428571428571</v>
      </c>
      <c r="F67" s="14">
        <v>0</v>
      </c>
      <c r="G67" s="14">
        <v>0</v>
      </c>
      <c r="H67" s="14">
        <v>1</v>
      </c>
      <c r="I67" s="14">
        <v>0</v>
      </c>
      <c r="J67" s="14">
        <v>2</v>
      </c>
      <c r="K67" s="14">
        <v>3</v>
      </c>
      <c r="L67" s="14">
        <v>0</v>
      </c>
      <c r="M67" s="14">
        <v>0</v>
      </c>
      <c r="N67" s="14">
        <v>0</v>
      </c>
      <c r="O67" s="14">
        <v>3</v>
      </c>
      <c r="P67" s="23">
        <v>6</v>
      </c>
    </row>
    <row r="68" spans="1:16" ht="20.399999999999999" x14ac:dyDescent="0.3">
      <c r="A68" s="28" t="s">
        <v>436</v>
      </c>
      <c r="B68" s="28" t="s">
        <v>437</v>
      </c>
      <c r="C68" s="14">
        <v>0</v>
      </c>
      <c r="D68" s="14">
        <v>1</v>
      </c>
      <c r="E68" s="29">
        <v>-1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1</v>
      </c>
    </row>
    <row r="69" spans="1:16" ht="20.399999999999999" x14ac:dyDescent="0.3">
      <c r="A69" s="28" t="s">
        <v>438</v>
      </c>
      <c r="B69" s="28" t="s">
        <v>439</v>
      </c>
      <c r="C69" s="14">
        <v>0</v>
      </c>
      <c r="D69" s="14">
        <v>0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20.399999999999999" x14ac:dyDescent="0.3">
      <c r="A70" s="28" t="s">
        <v>440</v>
      </c>
      <c r="B70" s="28" t="s">
        <v>441</v>
      </c>
      <c r="C70" s="14">
        <v>1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0.399999999999999" x14ac:dyDescent="0.3">
      <c r="A71" s="28" t="s">
        <v>442</v>
      </c>
      <c r="B71" s="28" t="s">
        <v>443</v>
      </c>
      <c r="C71" s="14">
        <v>0</v>
      </c>
      <c r="D71" s="14">
        <v>2</v>
      </c>
      <c r="E71" s="29">
        <v>-1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3">
      <c r="A72" s="181" t="s">
        <v>444</v>
      </c>
      <c r="B72" s="182"/>
      <c r="C72" s="25">
        <v>8</v>
      </c>
      <c r="D72" s="25">
        <v>11</v>
      </c>
      <c r="E72" s="26">
        <v>-0.27272727272727298</v>
      </c>
      <c r="F72" s="25">
        <v>0</v>
      </c>
      <c r="G72" s="25">
        <v>1</v>
      </c>
      <c r="H72" s="25">
        <v>2</v>
      </c>
      <c r="I72" s="25">
        <v>8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5</v>
      </c>
    </row>
    <row r="73" spans="1:16" x14ac:dyDescent="0.3">
      <c r="A73" s="28" t="s">
        <v>445</v>
      </c>
      <c r="B73" s="28" t="s">
        <v>446</v>
      </c>
      <c r="C73" s="14">
        <v>8</v>
      </c>
      <c r="D73" s="14">
        <v>11</v>
      </c>
      <c r="E73" s="29">
        <v>-0.27272727272727298</v>
      </c>
      <c r="F73" s="14">
        <v>0</v>
      </c>
      <c r="G73" s="14">
        <v>1</v>
      </c>
      <c r="H73" s="14">
        <v>2</v>
      </c>
      <c r="I73" s="14">
        <v>8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5</v>
      </c>
    </row>
    <row r="74" spans="1:16" x14ac:dyDescent="0.3">
      <c r="A74" s="181" t="s">
        <v>447</v>
      </c>
      <c r="B74" s="182"/>
      <c r="C74" s="25">
        <v>156</v>
      </c>
      <c r="D74" s="25">
        <v>155</v>
      </c>
      <c r="E74" s="26">
        <v>6.4516129032258099E-3</v>
      </c>
      <c r="F74" s="25">
        <v>14</v>
      </c>
      <c r="G74" s="25">
        <v>9</v>
      </c>
      <c r="H74" s="25">
        <v>37</v>
      </c>
      <c r="I74" s="25">
        <v>31</v>
      </c>
      <c r="J74" s="25">
        <v>0</v>
      </c>
      <c r="K74" s="25">
        <v>1</v>
      </c>
      <c r="L74" s="25">
        <v>3</v>
      </c>
      <c r="M74" s="25">
        <v>6</v>
      </c>
      <c r="N74" s="25">
        <v>1</v>
      </c>
      <c r="O74" s="25">
        <v>0</v>
      </c>
      <c r="P74" s="27">
        <v>26</v>
      </c>
    </row>
    <row r="75" spans="1:16" x14ac:dyDescent="0.3">
      <c r="A75" s="28" t="s">
        <v>448</v>
      </c>
      <c r="B75" s="28" t="s">
        <v>449</v>
      </c>
      <c r="C75" s="14">
        <v>26</v>
      </c>
      <c r="D75" s="14">
        <v>28</v>
      </c>
      <c r="E75" s="29">
        <v>-7.1428571428571397E-2</v>
      </c>
      <c r="F75" s="14">
        <v>1</v>
      </c>
      <c r="G75" s="14">
        <v>0</v>
      </c>
      <c r="H75" s="14">
        <v>9</v>
      </c>
      <c r="I75" s="14">
        <v>14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8</v>
      </c>
    </row>
    <row r="76" spans="1:16" ht="20.399999999999999" x14ac:dyDescent="0.3">
      <c r="A76" s="28" t="s">
        <v>450</v>
      </c>
      <c r="B76" s="28" t="s">
        <v>451</v>
      </c>
      <c r="C76" s="14">
        <v>5</v>
      </c>
      <c r="D76" s="14">
        <v>2</v>
      </c>
      <c r="E76" s="29">
        <v>1.5</v>
      </c>
      <c r="F76" s="14">
        <v>0</v>
      </c>
      <c r="G76" s="14">
        <v>0</v>
      </c>
      <c r="H76" s="14">
        <v>6</v>
      </c>
      <c r="I76" s="14">
        <v>1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3">
      <c r="A77" s="28" t="s">
        <v>452</v>
      </c>
      <c r="B77" s="28" t="s">
        <v>453</v>
      </c>
      <c r="C77" s="14">
        <v>79</v>
      </c>
      <c r="D77" s="14">
        <v>83</v>
      </c>
      <c r="E77" s="29">
        <v>-4.8192771084337303E-2</v>
      </c>
      <c r="F77" s="14">
        <v>11</v>
      </c>
      <c r="G77" s="14">
        <v>1</v>
      </c>
      <c r="H77" s="14">
        <v>4</v>
      </c>
      <c r="I77" s="14">
        <v>1</v>
      </c>
      <c r="J77" s="14">
        <v>0</v>
      </c>
      <c r="K77" s="14">
        <v>1</v>
      </c>
      <c r="L77" s="14">
        <v>3</v>
      </c>
      <c r="M77" s="14">
        <v>6</v>
      </c>
      <c r="N77" s="14">
        <v>0</v>
      </c>
      <c r="O77" s="14">
        <v>0</v>
      </c>
      <c r="P77" s="23">
        <v>6</v>
      </c>
    </row>
    <row r="78" spans="1:16" x14ac:dyDescent="0.3">
      <c r="A78" s="28" t="s">
        <v>454</v>
      </c>
      <c r="B78" s="28" t="s">
        <v>455</v>
      </c>
      <c r="C78" s="14">
        <v>1</v>
      </c>
      <c r="D78" s="14">
        <v>0</v>
      </c>
      <c r="E78" s="29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1</v>
      </c>
    </row>
    <row r="79" spans="1:16" ht="20.399999999999999" x14ac:dyDescent="0.3">
      <c r="A79" s="28" t="s">
        <v>456</v>
      </c>
      <c r="B79" s="28" t="s">
        <v>457</v>
      </c>
      <c r="C79" s="14">
        <v>42</v>
      </c>
      <c r="D79" s="14">
        <v>36</v>
      </c>
      <c r="E79" s="29">
        <v>0.16666666666666699</v>
      </c>
      <c r="F79" s="14">
        <v>1</v>
      </c>
      <c r="G79" s="14">
        <v>2</v>
      </c>
      <c r="H79" s="14">
        <v>15</v>
      </c>
      <c r="I79" s="14">
        <v>10</v>
      </c>
      <c r="J79" s="14">
        <v>0</v>
      </c>
      <c r="K79" s="14">
        <v>0</v>
      </c>
      <c r="L79" s="14">
        <v>0</v>
      </c>
      <c r="M79" s="14">
        <v>0</v>
      </c>
      <c r="N79" s="14">
        <v>1</v>
      </c>
      <c r="O79" s="14">
        <v>0</v>
      </c>
      <c r="P79" s="23">
        <v>9</v>
      </c>
    </row>
    <row r="80" spans="1:16" ht="30.6" x14ac:dyDescent="0.3">
      <c r="A80" s="28" t="s">
        <v>458</v>
      </c>
      <c r="B80" s="28" t="s">
        <v>459</v>
      </c>
      <c r="C80" s="14">
        <v>0</v>
      </c>
      <c r="D80" s="14">
        <v>0</v>
      </c>
      <c r="E80" s="29">
        <v>0</v>
      </c>
      <c r="F80" s="14">
        <v>0</v>
      </c>
      <c r="G80" s="14">
        <v>1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0.399999999999999" x14ac:dyDescent="0.3">
      <c r="A81" s="28" t="s">
        <v>460</v>
      </c>
      <c r="B81" s="28" t="s">
        <v>461</v>
      </c>
      <c r="C81" s="14">
        <v>3</v>
      </c>
      <c r="D81" s="14">
        <v>6</v>
      </c>
      <c r="E81" s="29">
        <v>-0.5</v>
      </c>
      <c r="F81" s="14">
        <v>1</v>
      </c>
      <c r="G81" s="14">
        <v>5</v>
      </c>
      <c r="H81" s="14">
        <v>3</v>
      </c>
      <c r="I81" s="14">
        <v>5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2</v>
      </c>
    </row>
    <row r="82" spans="1:16" x14ac:dyDescent="0.3">
      <c r="A82" s="181" t="s">
        <v>462</v>
      </c>
      <c r="B82" s="182"/>
      <c r="C82" s="25">
        <v>219</v>
      </c>
      <c r="D82" s="25">
        <v>192</v>
      </c>
      <c r="E82" s="26">
        <v>0.140625</v>
      </c>
      <c r="F82" s="25">
        <v>24</v>
      </c>
      <c r="G82" s="25">
        <v>16</v>
      </c>
      <c r="H82" s="25">
        <v>17</v>
      </c>
      <c r="I82" s="25">
        <v>37</v>
      </c>
      <c r="J82" s="25">
        <v>0</v>
      </c>
      <c r="K82" s="25">
        <v>0</v>
      </c>
      <c r="L82" s="25">
        <v>0</v>
      </c>
      <c r="M82" s="25">
        <v>0</v>
      </c>
      <c r="N82" s="25">
        <v>4</v>
      </c>
      <c r="O82" s="25">
        <v>0</v>
      </c>
      <c r="P82" s="27">
        <v>53</v>
      </c>
    </row>
    <row r="83" spans="1:16" x14ac:dyDescent="0.3">
      <c r="A83" s="28" t="s">
        <v>463</v>
      </c>
      <c r="B83" s="28" t="s">
        <v>464</v>
      </c>
      <c r="C83" s="14">
        <v>38</v>
      </c>
      <c r="D83" s="14">
        <v>41</v>
      </c>
      <c r="E83" s="29">
        <v>-7.3170731707317097E-2</v>
      </c>
      <c r="F83" s="14">
        <v>0</v>
      </c>
      <c r="G83" s="14">
        <v>0</v>
      </c>
      <c r="H83" s="14">
        <v>4</v>
      </c>
      <c r="I83" s="14">
        <v>3</v>
      </c>
      <c r="J83" s="14">
        <v>0</v>
      </c>
      <c r="K83" s="14">
        <v>0</v>
      </c>
      <c r="L83" s="14">
        <v>0</v>
      </c>
      <c r="M83" s="14">
        <v>0</v>
      </c>
      <c r="N83" s="14">
        <v>3</v>
      </c>
      <c r="O83" s="14">
        <v>0</v>
      </c>
      <c r="P83" s="23">
        <v>0</v>
      </c>
    </row>
    <row r="84" spans="1:16" x14ac:dyDescent="0.3">
      <c r="A84" s="28" t="s">
        <v>465</v>
      </c>
      <c r="B84" s="28" t="s">
        <v>466</v>
      </c>
      <c r="C84" s="14">
        <v>181</v>
      </c>
      <c r="D84" s="14">
        <v>151</v>
      </c>
      <c r="E84" s="29">
        <v>0.19867549668874199</v>
      </c>
      <c r="F84" s="14">
        <v>24</v>
      </c>
      <c r="G84" s="14">
        <v>16</v>
      </c>
      <c r="H84" s="14">
        <v>13</v>
      </c>
      <c r="I84" s="14">
        <v>34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3">
        <v>53</v>
      </c>
    </row>
    <row r="85" spans="1:16" x14ac:dyDescent="0.3">
      <c r="A85" s="181" t="s">
        <v>467</v>
      </c>
      <c r="B85" s="182"/>
      <c r="C85" s="25">
        <v>549</v>
      </c>
      <c r="D85" s="25">
        <v>669</v>
      </c>
      <c r="E85" s="26">
        <v>-0.179372197309417</v>
      </c>
      <c r="F85" s="25">
        <v>22</v>
      </c>
      <c r="G85" s="25">
        <v>15</v>
      </c>
      <c r="H85" s="25">
        <v>375</v>
      </c>
      <c r="I85" s="25">
        <v>217</v>
      </c>
      <c r="J85" s="25">
        <v>2</v>
      </c>
      <c r="K85" s="25">
        <v>0</v>
      </c>
      <c r="L85" s="25">
        <v>0</v>
      </c>
      <c r="M85" s="25">
        <v>0</v>
      </c>
      <c r="N85" s="25">
        <v>35</v>
      </c>
      <c r="O85" s="25">
        <v>0</v>
      </c>
      <c r="P85" s="27">
        <v>168</v>
      </c>
    </row>
    <row r="86" spans="1:16" x14ac:dyDescent="0.3">
      <c r="A86" s="28" t="s">
        <v>468</v>
      </c>
      <c r="B86" s="28" t="s">
        <v>469</v>
      </c>
      <c r="C86" s="14">
        <v>0</v>
      </c>
      <c r="D86" s="14">
        <v>1</v>
      </c>
      <c r="E86" s="29">
        <v>-1</v>
      </c>
      <c r="F86" s="14">
        <v>0</v>
      </c>
      <c r="G86" s="14">
        <v>0</v>
      </c>
      <c r="H86" s="14">
        <v>0</v>
      </c>
      <c r="I86" s="14">
        <v>1</v>
      </c>
      <c r="J86" s="14">
        <v>0</v>
      </c>
      <c r="K86" s="14">
        <v>0</v>
      </c>
      <c r="L86" s="14">
        <v>0</v>
      </c>
      <c r="M86" s="14">
        <v>0</v>
      </c>
      <c r="N86" s="14">
        <v>1</v>
      </c>
      <c r="O86" s="14">
        <v>0</v>
      </c>
      <c r="P86" s="23">
        <v>1</v>
      </c>
    </row>
    <row r="87" spans="1:16" x14ac:dyDescent="0.3">
      <c r="A87" s="28" t="s">
        <v>470</v>
      </c>
      <c r="B87" s="28" t="s">
        <v>471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0.399999999999999" x14ac:dyDescent="0.3">
      <c r="A88" s="28" t="s">
        <v>472</v>
      </c>
      <c r="B88" s="28" t="s">
        <v>473</v>
      </c>
      <c r="C88" s="14">
        <v>0</v>
      </c>
      <c r="D88" s="14">
        <v>2</v>
      </c>
      <c r="E88" s="29">
        <v>-1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0.399999999999999" x14ac:dyDescent="0.3">
      <c r="A89" s="28" t="s">
        <v>474</v>
      </c>
      <c r="B89" s="28" t="s">
        <v>475</v>
      </c>
      <c r="C89" s="14">
        <v>22</v>
      </c>
      <c r="D89" s="14">
        <v>14</v>
      </c>
      <c r="E89" s="29">
        <v>0.57142857142857095</v>
      </c>
      <c r="F89" s="14">
        <v>4</v>
      </c>
      <c r="G89" s="14">
        <v>5</v>
      </c>
      <c r="H89" s="14">
        <v>2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3</v>
      </c>
    </row>
    <row r="90" spans="1:16" ht="20.399999999999999" x14ac:dyDescent="0.3">
      <c r="A90" s="28" t="s">
        <v>476</v>
      </c>
      <c r="B90" s="28" t="s">
        <v>477</v>
      </c>
      <c r="C90" s="14">
        <v>2</v>
      </c>
      <c r="D90" s="14">
        <v>2</v>
      </c>
      <c r="E90" s="29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3">
      <c r="A91" s="28" t="s">
        <v>478</v>
      </c>
      <c r="B91" s="28" t="s">
        <v>479</v>
      </c>
      <c r="C91" s="14">
        <v>41</v>
      </c>
      <c r="D91" s="14">
        <v>29</v>
      </c>
      <c r="E91" s="29">
        <v>0.41379310344827602</v>
      </c>
      <c r="F91" s="14">
        <v>0</v>
      </c>
      <c r="G91" s="14">
        <v>0</v>
      </c>
      <c r="H91" s="14">
        <v>5</v>
      </c>
      <c r="I91" s="14">
        <v>2</v>
      </c>
      <c r="J91" s="14">
        <v>1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1</v>
      </c>
    </row>
    <row r="92" spans="1:16" x14ac:dyDescent="0.3">
      <c r="A92" s="28" t="s">
        <v>480</v>
      </c>
      <c r="B92" s="28" t="s">
        <v>481</v>
      </c>
      <c r="C92" s="14">
        <v>75</v>
      </c>
      <c r="D92" s="14">
        <v>118</v>
      </c>
      <c r="E92" s="29">
        <v>-0.36440677966101698</v>
      </c>
      <c r="F92" s="14">
        <v>6</v>
      </c>
      <c r="G92" s="14">
        <v>4</v>
      </c>
      <c r="H92" s="14">
        <v>55</v>
      </c>
      <c r="I92" s="14">
        <v>57</v>
      </c>
      <c r="J92" s="14">
        <v>0</v>
      </c>
      <c r="K92" s="14">
        <v>0</v>
      </c>
      <c r="L92" s="14">
        <v>0</v>
      </c>
      <c r="M92" s="14">
        <v>0</v>
      </c>
      <c r="N92" s="14">
        <v>33</v>
      </c>
      <c r="O92" s="14">
        <v>0</v>
      </c>
      <c r="P92" s="23">
        <v>59</v>
      </c>
    </row>
    <row r="93" spans="1:16" x14ac:dyDescent="0.3">
      <c r="A93" s="28" t="s">
        <v>482</v>
      </c>
      <c r="B93" s="28" t="s">
        <v>483</v>
      </c>
      <c r="C93" s="14">
        <v>39</v>
      </c>
      <c r="D93" s="14">
        <v>54</v>
      </c>
      <c r="E93" s="29">
        <v>-0.27777777777777801</v>
      </c>
      <c r="F93" s="14">
        <v>3</v>
      </c>
      <c r="G93" s="14">
        <v>3</v>
      </c>
      <c r="H93" s="14">
        <v>13</v>
      </c>
      <c r="I93" s="14">
        <v>13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23">
        <v>9</v>
      </c>
    </row>
    <row r="94" spans="1:16" x14ac:dyDescent="0.3">
      <c r="A94" s="28" t="s">
        <v>484</v>
      </c>
      <c r="B94" s="28" t="s">
        <v>485</v>
      </c>
      <c r="C94" s="14">
        <v>363</v>
      </c>
      <c r="D94" s="14">
        <v>445</v>
      </c>
      <c r="E94" s="29">
        <v>-0.184269662921348</v>
      </c>
      <c r="F94" s="14">
        <v>2</v>
      </c>
      <c r="G94" s="14">
        <v>2</v>
      </c>
      <c r="H94" s="14">
        <v>299</v>
      </c>
      <c r="I94" s="14">
        <v>142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95</v>
      </c>
    </row>
    <row r="95" spans="1:16" ht="20.399999999999999" x14ac:dyDescent="0.3">
      <c r="A95" s="28" t="s">
        <v>486</v>
      </c>
      <c r="B95" s="28" t="s">
        <v>487</v>
      </c>
      <c r="C95" s="14">
        <v>7</v>
      </c>
      <c r="D95" s="14">
        <v>4</v>
      </c>
      <c r="E95" s="29">
        <v>0.75</v>
      </c>
      <c r="F95" s="14">
        <v>7</v>
      </c>
      <c r="G95" s="14">
        <v>1</v>
      </c>
      <c r="H95" s="14">
        <v>1</v>
      </c>
      <c r="I95" s="14">
        <v>1</v>
      </c>
      <c r="J95" s="14">
        <v>1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0.399999999999999" x14ac:dyDescent="0.3">
      <c r="A96" s="28" t="s">
        <v>488</v>
      </c>
      <c r="B96" s="28" t="s">
        <v>489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3">
      <c r="A97" s="181" t="s">
        <v>490</v>
      </c>
      <c r="B97" s="182"/>
      <c r="C97" s="25">
        <v>11604</v>
      </c>
      <c r="D97" s="25">
        <v>10890</v>
      </c>
      <c r="E97" s="26">
        <v>6.5564738292010996E-2</v>
      </c>
      <c r="F97" s="25">
        <v>849</v>
      </c>
      <c r="G97" s="25">
        <v>681</v>
      </c>
      <c r="H97" s="25">
        <v>3658</v>
      </c>
      <c r="I97" s="25">
        <v>2912</v>
      </c>
      <c r="J97" s="25">
        <v>5</v>
      </c>
      <c r="K97" s="25">
        <v>18</v>
      </c>
      <c r="L97" s="25">
        <v>0</v>
      </c>
      <c r="M97" s="25">
        <v>3</v>
      </c>
      <c r="N97" s="25">
        <v>26</v>
      </c>
      <c r="O97" s="25">
        <v>287</v>
      </c>
      <c r="P97" s="27">
        <v>2438</v>
      </c>
    </row>
    <row r="98" spans="1:16" x14ac:dyDescent="0.3">
      <c r="A98" s="28" t="s">
        <v>491</v>
      </c>
      <c r="B98" s="28" t="s">
        <v>492</v>
      </c>
      <c r="C98" s="14">
        <v>2526</v>
      </c>
      <c r="D98" s="14">
        <v>2254</v>
      </c>
      <c r="E98" s="29">
        <v>0.120674356699201</v>
      </c>
      <c r="F98" s="14">
        <v>291</v>
      </c>
      <c r="G98" s="14">
        <v>210</v>
      </c>
      <c r="H98" s="14">
        <v>748</v>
      </c>
      <c r="I98" s="14">
        <v>518</v>
      </c>
      <c r="J98" s="14">
        <v>1</v>
      </c>
      <c r="K98" s="14">
        <v>3</v>
      </c>
      <c r="L98" s="14">
        <v>0</v>
      </c>
      <c r="M98" s="14">
        <v>0</v>
      </c>
      <c r="N98" s="14">
        <v>1</v>
      </c>
      <c r="O98" s="14">
        <v>6</v>
      </c>
      <c r="P98" s="23">
        <v>481</v>
      </c>
    </row>
    <row r="99" spans="1:16" x14ac:dyDescent="0.3">
      <c r="A99" s="28" t="s">
        <v>493</v>
      </c>
      <c r="B99" s="28" t="s">
        <v>494</v>
      </c>
      <c r="C99" s="14">
        <v>1363</v>
      </c>
      <c r="D99" s="14">
        <v>1274</v>
      </c>
      <c r="E99" s="29">
        <v>6.98587127158556E-2</v>
      </c>
      <c r="F99" s="14">
        <v>173</v>
      </c>
      <c r="G99" s="14">
        <v>109</v>
      </c>
      <c r="H99" s="14">
        <v>797</v>
      </c>
      <c r="I99" s="14">
        <v>419</v>
      </c>
      <c r="J99" s="14">
        <v>1</v>
      </c>
      <c r="K99" s="14">
        <v>0</v>
      </c>
      <c r="L99" s="14">
        <v>0</v>
      </c>
      <c r="M99" s="14">
        <v>0</v>
      </c>
      <c r="N99" s="14">
        <v>1</v>
      </c>
      <c r="O99" s="14">
        <v>61</v>
      </c>
      <c r="P99" s="23">
        <v>432</v>
      </c>
    </row>
    <row r="100" spans="1:16" ht="20.399999999999999" x14ac:dyDescent="0.3">
      <c r="A100" s="28" t="s">
        <v>495</v>
      </c>
      <c r="B100" s="28" t="s">
        <v>496</v>
      </c>
      <c r="C100" s="14">
        <v>200</v>
      </c>
      <c r="D100" s="14">
        <v>175</v>
      </c>
      <c r="E100" s="29">
        <v>0.14285714285714299</v>
      </c>
      <c r="F100" s="14">
        <v>53</v>
      </c>
      <c r="G100" s="14">
        <v>60</v>
      </c>
      <c r="H100" s="14">
        <v>153</v>
      </c>
      <c r="I100" s="14">
        <v>343</v>
      </c>
      <c r="J100" s="14">
        <v>0</v>
      </c>
      <c r="K100" s="14">
        <v>2</v>
      </c>
      <c r="L100" s="14">
        <v>0</v>
      </c>
      <c r="M100" s="14">
        <v>0</v>
      </c>
      <c r="N100" s="14">
        <v>0</v>
      </c>
      <c r="O100" s="14">
        <v>74</v>
      </c>
      <c r="P100" s="23">
        <v>244</v>
      </c>
    </row>
    <row r="101" spans="1:16" ht="20.399999999999999" x14ac:dyDescent="0.3">
      <c r="A101" s="28" t="s">
        <v>497</v>
      </c>
      <c r="B101" s="28" t="s">
        <v>498</v>
      </c>
      <c r="C101" s="14">
        <v>1216</v>
      </c>
      <c r="D101" s="14">
        <v>924</v>
      </c>
      <c r="E101" s="29">
        <v>0.31601731601731597</v>
      </c>
      <c r="F101" s="14">
        <v>177</v>
      </c>
      <c r="G101" s="14">
        <v>128</v>
      </c>
      <c r="H101" s="14">
        <v>394</v>
      </c>
      <c r="I101" s="14">
        <v>288</v>
      </c>
      <c r="J101" s="14">
        <v>1</v>
      </c>
      <c r="K101" s="14">
        <v>5</v>
      </c>
      <c r="L101" s="14">
        <v>0</v>
      </c>
      <c r="M101" s="14">
        <v>1</v>
      </c>
      <c r="N101" s="14">
        <v>0</v>
      </c>
      <c r="O101" s="14">
        <v>133</v>
      </c>
      <c r="P101" s="23">
        <v>252</v>
      </c>
    </row>
    <row r="102" spans="1:16" x14ac:dyDescent="0.3">
      <c r="A102" s="28" t="s">
        <v>499</v>
      </c>
      <c r="B102" s="28" t="s">
        <v>500</v>
      </c>
      <c r="C102" s="14">
        <v>63</v>
      </c>
      <c r="D102" s="14">
        <v>63</v>
      </c>
      <c r="E102" s="29">
        <v>0</v>
      </c>
      <c r="F102" s="14">
        <v>3</v>
      </c>
      <c r="G102" s="14">
        <v>3</v>
      </c>
      <c r="H102" s="14">
        <v>18</v>
      </c>
      <c r="I102" s="14">
        <v>13</v>
      </c>
      <c r="J102" s="14">
        <v>0</v>
      </c>
      <c r="K102" s="14">
        <v>0</v>
      </c>
      <c r="L102" s="14">
        <v>0</v>
      </c>
      <c r="M102" s="14">
        <v>0</v>
      </c>
      <c r="N102" s="14">
        <v>1</v>
      </c>
      <c r="O102" s="14">
        <v>0</v>
      </c>
      <c r="P102" s="23">
        <v>5</v>
      </c>
    </row>
    <row r="103" spans="1:16" x14ac:dyDescent="0.3">
      <c r="A103" s="28" t="s">
        <v>501</v>
      </c>
      <c r="B103" s="28" t="s">
        <v>502</v>
      </c>
      <c r="C103" s="14">
        <v>141</v>
      </c>
      <c r="D103" s="14">
        <v>155</v>
      </c>
      <c r="E103" s="29">
        <v>-9.0322580645161299E-2</v>
      </c>
      <c r="F103" s="14">
        <v>17</v>
      </c>
      <c r="G103" s="14">
        <v>7</v>
      </c>
      <c r="H103" s="14">
        <v>61</v>
      </c>
      <c r="I103" s="14">
        <v>43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24</v>
      </c>
    </row>
    <row r="104" spans="1:16" x14ac:dyDescent="0.3">
      <c r="A104" s="28" t="s">
        <v>503</v>
      </c>
      <c r="B104" s="28" t="s">
        <v>504</v>
      </c>
      <c r="C104" s="14">
        <v>269</v>
      </c>
      <c r="D104" s="14">
        <v>301</v>
      </c>
      <c r="E104" s="29">
        <v>-0.106312292358804</v>
      </c>
      <c r="F104" s="14">
        <v>9</v>
      </c>
      <c r="G104" s="14">
        <v>4</v>
      </c>
      <c r="H104" s="14">
        <v>30</v>
      </c>
      <c r="I104" s="14">
        <v>15</v>
      </c>
      <c r="J104" s="14">
        <v>0</v>
      </c>
      <c r="K104" s="14">
        <v>1</v>
      </c>
      <c r="L104" s="14">
        <v>0</v>
      </c>
      <c r="M104" s="14">
        <v>1</v>
      </c>
      <c r="N104" s="14">
        <v>1</v>
      </c>
      <c r="O104" s="14">
        <v>0</v>
      </c>
      <c r="P104" s="23">
        <v>13</v>
      </c>
    </row>
    <row r="105" spans="1:16" x14ac:dyDescent="0.3">
      <c r="A105" s="28" t="s">
        <v>505</v>
      </c>
      <c r="B105" s="28" t="s">
        <v>506</v>
      </c>
      <c r="C105" s="14">
        <v>2885</v>
      </c>
      <c r="D105" s="14">
        <v>2780</v>
      </c>
      <c r="E105" s="29">
        <v>3.7769784172661899E-2</v>
      </c>
      <c r="F105" s="14">
        <v>25</v>
      </c>
      <c r="G105" s="14">
        <v>33</v>
      </c>
      <c r="H105" s="14">
        <v>832</v>
      </c>
      <c r="I105" s="14">
        <v>585</v>
      </c>
      <c r="J105" s="14">
        <v>1</v>
      </c>
      <c r="K105" s="14">
        <v>0</v>
      </c>
      <c r="L105" s="14">
        <v>0</v>
      </c>
      <c r="M105" s="14">
        <v>0</v>
      </c>
      <c r="N105" s="14">
        <v>11</v>
      </c>
      <c r="O105" s="14">
        <v>5</v>
      </c>
      <c r="P105" s="23">
        <v>364</v>
      </c>
    </row>
    <row r="106" spans="1:16" ht="20.399999999999999" x14ac:dyDescent="0.3">
      <c r="A106" s="28" t="s">
        <v>507</v>
      </c>
      <c r="B106" s="28" t="s">
        <v>508</v>
      </c>
      <c r="C106" s="14">
        <v>938</v>
      </c>
      <c r="D106" s="14">
        <v>926</v>
      </c>
      <c r="E106" s="29">
        <v>1.29589632829374E-2</v>
      </c>
      <c r="F106" s="14">
        <v>13</v>
      </c>
      <c r="G106" s="14">
        <v>9</v>
      </c>
      <c r="H106" s="14">
        <v>221</v>
      </c>
      <c r="I106" s="14">
        <v>179</v>
      </c>
      <c r="J106" s="14">
        <v>0</v>
      </c>
      <c r="K106" s="14">
        <v>0</v>
      </c>
      <c r="L106" s="14">
        <v>0</v>
      </c>
      <c r="M106" s="14">
        <v>0</v>
      </c>
      <c r="N106" s="14">
        <v>6</v>
      </c>
      <c r="O106" s="14">
        <v>4</v>
      </c>
      <c r="P106" s="23">
        <v>141</v>
      </c>
    </row>
    <row r="107" spans="1:16" ht="20.399999999999999" x14ac:dyDescent="0.3">
      <c r="A107" s="28" t="s">
        <v>509</v>
      </c>
      <c r="B107" s="28" t="s">
        <v>510</v>
      </c>
      <c r="C107" s="14">
        <v>37</v>
      </c>
      <c r="D107" s="14">
        <v>39</v>
      </c>
      <c r="E107" s="29">
        <v>-5.1282051282051301E-2</v>
      </c>
      <c r="F107" s="14">
        <v>0</v>
      </c>
      <c r="G107" s="14">
        <v>0</v>
      </c>
      <c r="H107" s="14">
        <v>6</v>
      </c>
      <c r="I107" s="14">
        <v>56</v>
      </c>
      <c r="J107" s="14">
        <v>0</v>
      </c>
      <c r="K107" s="14">
        <v>2</v>
      </c>
      <c r="L107" s="14">
        <v>0</v>
      </c>
      <c r="M107" s="14">
        <v>0</v>
      </c>
      <c r="N107" s="14">
        <v>0</v>
      </c>
      <c r="O107" s="14">
        <v>0</v>
      </c>
      <c r="P107" s="23">
        <v>36</v>
      </c>
    </row>
    <row r="108" spans="1:16" x14ac:dyDescent="0.3">
      <c r="A108" s="28" t="s">
        <v>511</v>
      </c>
      <c r="B108" s="28" t="s">
        <v>512</v>
      </c>
      <c r="C108" s="14">
        <v>32</v>
      </c>
      <c r="D108" s="14">
        <v>13</v>
      </c>
      <c r="E108" s="29">
        <v>1.4615384615384599</v>
      </c>
      <c r="F108" s="14">
        <v>0</v>
      </c>
      <c r="G108" s="14">
        <v>0</v>
      </c>
      <c r="H108" s="14">
        <v>18</v>
      </c>
      <c r="I108" s="14">
        <v>6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3">
        <v>6</v>
      </c>
    </row>
    <row r="109" spans="1:16" x14ac:dyDescent="0.3">
      <c r="A109" s="28" t="s">
        <v>513</v>
      </c>
      <c r="B109" s="28" t="s">
        <v>514</v>
      </c>
      <c r="C109" s="14">
        <v>2</v>
      </c>
      <c r="D109" s="14">
        <v>11</v>
      </c>
      <c r="E109" s="29">
        <v>-0.81818181818181801</v>
      </c>
      <c r="F109" s="14">
        <v>0</v>
      </c>
      <c r="G109" s="14">
        <v>0</v>
      </c>
      <c r="H109" s="14">
        <v>13</v>
      </c>
      <c r="I109" s="14">
        <v>13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12</v>
      </c>
    </row>
    <row r="110" spans="1:16" ht="20.399999999999999" x14ac:dyDescent="0.3">
      <c r="A110" s="28" t="s">
        <v>515</v>
      </c>
      <c r="B110" s="28" t="s">
        <v>516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1</v>
      </c>
      <c r="I110" s="14">
        <v>1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3">
      <c r="A111" s="28" t="s">
        <v>517</v>
      </c>
      <c r="B111" s="28" t="s">
        <v>518</v>
      </c>
      <c r="C111" s="14">
        <v>1750</v>
      </c>
      <c r="D111" s="14">
        <v>1760</v>
      </c>
      <c r="E111" s="29">
        <v>-5.6818181818181802E-3</v>
      </c>
      <c r="F111" s="14">
        <v>81</v>
      </c>
      <c r="G111" s="14">
        <v>112</v>
      </c>
      <c r="H111" s="14">
        <v>220</v>
      </c>
      <c r="I111" s="14">
        <v>289</v>
      </c>
      <c r="J111" s="14">
        <v>1</v>
      </c>
      <c r="K111" s="14">
        <v>3</v>
      </c>
      <c r="L111" s="14">
        <v>0</v>
      </c>
      <c r="M111" s="14">
        <v>0</v>
      </c>
      <c r="N111" s="14">
        <v>1</v>
      </c>
      <c r="O111" s="14">
        <v>2</v>
      </c>
      <c r="P111" s="23">
        <v>288</v>
      </c>
    </row>
    <row r="112" spans="1:16" ht="20.399999999999999" x14ac:dyDescent="0.3">
      <c r="A112" s="28" t="s">
        <v>519</v>
      </c>
      <c r="B112" s="28" t="s">
        <v>520</v>
      </c>
      <c r="C112" s="14">
        <v>2</v>
      </c>
      <c r="D112" s="14">
        <v>2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x14ac:dyDescent="0.3">
      <c r="A113" s="28" t="s">
        <v>521</v>
      </c>
      <c r="B113" s="28" t="s">
        <v>522</v>
      </c>
      <c r="C113" s="14">
        <v>0</v>
      </c>
      <c r="D113" s="14">
        <v>0</v>
      </c>
      <c r="E113" s="29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1</v>
      </c>
      <c r="N113" s="14">
        <v>0</v>
      </c>
      <c r="O113" s="14">
        <v>0</v>
      </c>
      <c r="P113" s="23">
        <v>0</v>
      </c>
    </row>
    <row r="114" spans="1:16" x14ac:dyDescent="0.3">
      <c r="A114" s="28" t="s">
        <v>523</v>
      </c>
      <c r="B114" s="28" t="s">
        <v>524</v>
      </c>
      <c r="C114" s="14">
        <v>6</v>
      </c>
      <c r="D114" s="14">
        <v>8</v>
      </c>
      <c r="E114" s="29">
        <v>-0.25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0.399999999999999" x14ac:dyDescent="0.3">
      <c r="A115" s="28" t="s">
        <v>525</v>
      </c>
      <c r="B115" s="28" t="s">
        <v>526</v>
      </c>
      <c r="C115" s="14">
        <v>1</v>
      </c>
      <c r="D115" s="14">
        <v>12</v>
      </c>
      <c r="E115" s="29">
        <v>-0.91666666666666696</v>
      </c>
      <c r="F115" s="14">
        <v>0</v>
      </c>
      <c r="G115" s="14">
        <v>0</v>
      </c>
      <c r="H115" s="14">
        <v>8</v>
      </c>
      <c r="I115" s="14">
        <v>2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12</v>
      </c>
    </row>
    <row r="116" spans="1:16" ht="20.399999999999999" x14ac:dyDescent="0.3">
      <c r="A116" s="28" t="s">
        <v>527</v>
      </c>
      <c r="B116" s="28" t="s">
        <v>528</v>
      </c>
      <c r="C116" s="14">
        <v>11</v>
      </c>
      <c r="D116" s="14">
        <v>2</v>
      </c>
      <c r="E116" s="29">
        <v>4.5</v>
      </c>
      <c r="F116" s="14">
        <v>0</v>
      </c>
      <c r="G116" s="14">
        <v>0</v>
      </c>
      <c r="H116" s="14">
        <v>1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3</v>
      </c>
    </row>
    <row r="117" spans="1:16" ht="20.399999999999999" x14ac:dyDescent="0.3">
      <c r="A117" s="28" t="s">
        <v>529</v>
      </c>
      <c r="B117" s="28" t="s">
        <v>530</v>
      </c>
      <c r="C117" s="14">
        <v>2</v>
      </c>
      <c r="D117" s="14">
        <v>2</v>
      </c>
      <c r="E117" s="29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0.399999999999999" x14ac:dyDescent="0.3">
      <c r="A118" s="28" t="s">
        <v>531</v>
      </c>
      <c r="B118" s="28" t="s">
        <v>532</v>
      </c>
      <c r="C118" s="14">
        <v>0</v>
      </c>
      <c r="D118" s="14">
        <v>3</v>
      </c>
      <c r="E118" s="29">
        <v>-1</v>
      </c>
      <c r="F118" s="14">
        <v>0</v>
      </c>
      <c r="G118" s="14">
        <v>0</v>
      </c>
      <c r="H118" s="14">
        <v>1</v>
      </c>
      <c r="I118" s="14">
        <v>2</v>
      </c>
      <c r="J118" s="14">
        <v>0</v>
      </c>
      <c r="K118" s="14">
        <v>0</v>
      </c>
      <c r="L118" s="14">
        <v>0</v>
      </c>
      <c r="M118" s="14">
        <v>0</v>
      </c>
      <c r="N118" s="14">
        <v>1</v>
      </c>
      <c r="O118" s="14">
        <v>0</v>
      </c>
      <c r="P118" s="23">
        <v>9</v>
      </c>
    </row>
    <row r="119" spans="1:16" ht="20.399999999999999" x14ac:dyDescent="0.3">
      <c r="A119" s="28" t="s">
        <v>533</v>
      </c>
      <c r="B119" s="28" t="s">
        <v>534</v>
      </c>
      <c r="C119" s="14">
        <v>1</v>
      </c>
      <c r="D119" s="14">
        <v>1</v>
      </c>
      <c r="E119" s="29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3">
      <c r="A120" s="28" t="s">
        <v>535</v>
      </c>
      <c r="B120" s="28" t="s">
        <v>536</v>
      </c>
      <c r="C120" s="14">
        <v>5</v>
      </c>
      <c r="D120" s="14">
        <v>9</v>
      </c>
      <c r="E120" s="29">
        <v>-0.44444444444444398</v>
      </c>
      <c r="F120" s="14">
        <v>0</v>
      </c>
      <c r="G120" s="14">
        <v>0</v>
      </c>
      <c r="H120" s="14">
        <v>4</v>
      </c>
      <c r="I120" s="14">
        <v>1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x14ac:dyDescent="0.3">
      <c r="A121" s="28" t="s">
        <v>537</v>
      </c>
      <c r="B121" s="28" t="s">
        <v>538</v>
      </c>
      <c r="C121" s="14">
        <v>49</v>
      </c>
      <c r="D121" s="14">
        <v>48</v>
      </c>
      <c r="E121" s="29">
        <v>2.0833333333333301E-2</v>
      </c>
      <c r="F121" s="14">
        <v>6</v>
      </c>
      <c r="G121" s="14">
        <v>6</v>
      </c>
      <c r="H121" s="14">
        <v>24</v>
      </c>
      <c r="I121" s="14">
        <v>49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72</v>
      </c>
    </row>
    <row r="122" spans="1:16" x14ac:dyDescent="0.3">
      <c r="A122" s="28" t="s">
        <v>539</v>
      </c>
      <c r="B122" s="28" t="s">
        <v>540</v>
      </c>
      <c r="C122" s="14">
        <v>16</v>
      </c>
      <c r="D122" s="14">
        <v>16</v>
      </c>
      <c r="E122" s="29">
        <v>0</v>
      </c>
      <c r="F122" s="14">
        <v>0</v>
      </c>
      <c r="G122" s="14">
        <v>0</v>
      </c>
      <c r="H122" s="14">
        <v>1</v>
      </c>
      <c r="I122" s="14">
        <v>13</v>
      </c>
      <c r="J122" s="14">
        <v>0</v>
      </c>
      <c r="K122" s="14">
        <v>2</v>
      </c>
      <c r="L122" s="14">
        <v>0</v>
      </c>
      <c r="M122" s="14">
        <v>0</v>
      </c>
      <c r="N122" s="14">
        <v>1</v>
      </c>
      <c r="O122" s="14">
        <v>2</v>
      </c>
      <c r="P122" s="23">
        <v>5</v>
      </c>
    </row>
    <row r="123" spans="1:16" x14ac:dyDescent="0.3">
      <c r="A123" s="28" t="s">
        <v>541</v>
      </c>
      <c r="B123" s="28" t="s">
        <v>542</v>
      </c>
      <c r="C123" s="14">
        <v>7</v>
      </c>
      <c r="D123" s="14">
        <v>3</v>
      </c>
      <c r="E123" s="29">
        <v>1.3333333333333299</v>
      </c>
      <c r="F123" s="14">
        <v>0</v>
      </c>
      <c r="G123" s="14">
        <v>0</v>
      </c>
      <c r="H123" s="14">
        <v>2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x14ac:dyDescent="0.3">
      <c r="A124" s="28" t="s">
        <v>543</v>
      </c>
      <c r="B124" s="28" t="s">
        <v>544</v>
      </c>
      <c r="C124" s="14">
        <v>1</v>
      </c>
      <c r="D124" s="14">
        <v>1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3">
      <c r="A125" s="28" t="s">
        <v>545</v>
      </c>
      <c r="B125" s="28" t="s">
        <v>546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3">
      <c r="A126" s="28" t="s">
        <v>547</v>
      </c>
      <c r="B126" s="28" t="s">
        <v>548</v>
      </c>
      <c r="C126" s="14">
        <v>13</v>
      </c>
      <c r="D126" s="14">
        <v>19</v>
      </c>
      <c r="E126" s="29">
        <v>-0.31578947368421101</v>
      </c>
      <c r="F126" s="14">
        <v>0</v>
      </c>
      <c r="G126" s="14">
        <v>0</v>
      </c>
      <c r="H126" s="14">
        <v>6</v>
      </c>
      <c r="I126" s="14">
        <v>10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3">
        <v>2</v>
      </c>
    </row>
    <row r="127" spans="1:16" ht="20.399999999999999" x14ac:dyDescent="0.3">
      <c r="A127" s="28" t="s">
        <v>549</v>
      </c>
      <c r="B127" s="28" t="s">
        <v>550</v>
      </c>
      <c r="C127" s="14">
        <v>0</v>
      </c>
      <c r="D127" s="14">
        <v>5</v>
      </c>
      <c r="E127" s="29">
        <v>-1</v>
      </c>
      <c r="F127" s="14">
        <v>0</v>
      </c>
      <c r="G127" s="14">
        <v>0</v>
      </c>
      <c r="H127" s="14">
        <v>0</v>
      </c>
      <c r="I127" s="14">
        <v>1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2</v>
      </c>
    </row>
    <row r="128" spans="1:16" ht="20.399999999999999" x14ac:dyDescent="0.3">
      <c r="A128" s="28" t="s">
        <v>551</v>
      </c>
      <c r="B128" s="28" t="s">
        <v>552</v>
      </c>
      <c r="C128" s="14">
        <v>64</v>
      </c>
      <c r="D128" s="14">
        <v>80</v>
      </c>
      <c r="E128" s="29">
        <v>-0.2</v>
      </c>
      <c r="F128" s="14">
        <v>1</v>
      </c>
      <c r="G128" s="14">
        <v>0</v>
      </c>
      <c r="H128" s="14">
        <v>98</v>
      </c>
      <c r="I128" s="14">
        <v>65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33</v>
      </c>
    </row>
    <row r="129" spans="1:16" ht="20.399999999999999" x14ac:dyDescent="0.3">
      <c r="A129" s="28" t="s">
        <v>553</v>
      </c>
      <c r="B129" s="28" t="s">
        <v>554</v>
      </c>
      <c r="C129" s="14">
        <v>0</v>
      </c>
      <c r="D129" s="14">
        <v>0</v>
      </c>
      <c r="E129" s="29">
        <v>0</v>
      </c>
      <c r="F129" s="14">
        <v>0</v>
      </c>
      <c r="G129" s="14">
        <v>0</v>
      </c>
      <c r="H129" s="14">
        <v>1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0.399999999999999" x14ac:dyDescent="0.3">
      <c r="A130" s="28" t="s">
        <v>555</v>
      </c>
      <c r="B130" s="28" t="s">
        <v>556</v>
      </c>
      <c r="C130" s="14">
        <v>4</v>
      </c>
      <c r="D130" s="14">
        <v>4</v>
      </c>
      <c r="E130" s="29">
        <v>0</v>
      </c>
      <c r="F130" s="14">
        <v>0</v>
      </c>
      <c r="G130" s="14">
        <v>0</v>
      </c>
      <c r="H130" s="14">
        <v>0</v>
      </c>
      <c r="I130" s="14">
        <v>1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2</v>
      </c>
    </row>
    <row r="131" spans="1:16" x14ac:dyDescent="0.3">
      <c r="A131" s="181" t="s">
        <v>557</v>
      </c>
      <c r="B131" s="182"/>
      <c r="C131" s="25">
        <v>13</v>
      </c>
      <c r="D131" s="25">
        <v>15</v>
      </c>
      <c r="E131" s="26">
        <v>-0.133333333333333</v>
      </c>
      <c r="F131" s="25">
        <v>0</v>
      </c>
      <c r="G131" s="25">
        <v>0</v>
      </c>
      <c r="H131" s="25">
        <v>12</v>
      </c>
      <c r="I131" s="25">
        <v>11</v>
      </c>
      <c r="J131" s="25">
        <v>0</v>
      </c>
      <c r="K131" s="25">
        <v>0</v>
      </c>
      <c r="L131" s="25">
        <v>0</v>
      </c>
      <c r="M131" s="25">
        <v>0</v>
      </c>
      <c r="N131" s="25">
        <v>11</v>
      </c>
      <c r="O131" s="25">
        <v>0</v>
      </c>
      <c r="P131" s="27">
        <v>22</v>
      </c>
    </row>
    <row r="132" spans="1:16" x14ac:dyDescent="0.3">
      <c r="A132" s="28" t="s">
        <v>558</v>
      </c>
      <c r="B132" s="28" t="s">
        <v>559</v>
      </c>
      <c r="C132" s="14">
        <v>3</v>
      </c>
      <c r="D132" s="14">
        <v>4</v>
      </c>
      <c r="E132" s="29">
        <v>-0.25</v>
      </c>
      <c r="F132" s="14">
        <v>0</v>
      </c>
      <c r="G132" s="14">
        <v>0</v>
      </c>
      <c r="H132" s="14">
        <v>2</v>
      </c>
      <c r="I132" s="14">
        <v>6</v>
      </c>
      <c r="J132" s="14">
        <v>0</v>
      </c>
      <c r="K132" s="14">
        <v>0</v>
      </c>
      <c r="L132" s="14">
        <v>0</v>
      </c>
      <c r="M132" s="14">
        <v>0</v>
      </c>
      <c r="N132" s="14">
        <v>6</v>
      </c>
      <c r="O132" s="14">
        <v>0</v>
      </c>
      <c r="P132" s="23">
        <v>9</v>
      </c>
    </row>
    <row r="133" spans="1:16" x14ac:dyDescent="0.3">
      <c r="A133" s="28" t="s">
        <v>560</v>
      </c>
      <c r="B133" s="28" t="s">
        <v>561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3">
      <c r="A134" s="28" t="s">
        <v>562</v>
      </c>
      <c r="B134" s="28" t="s">
        <v>563</v>
      </c>
      <c r="C134" s="14">
        <v>10</v>
      </c>
      <c r="D134" s="14">
        <v>9</v>
      </c>
      <c r="E134" s="29">
        <v>0.11111111111111099</v>
      </c>
      <c r="F134" s="14">
        <v>0</v>
      </c>
      <c r="G134" s="14">
        <v>0</v>
      </c>
      <c r="H134" s="14">
        <v>10</v>
      </c>
      <c r="I134" s="14">
        <v>5</v>
      </c>
      <c r="J134" s="14">
        <v>0</v>
      </c>
      <c r="K134" s="14">
        <v>0</v>
      </c>
      <c r="L134" s="14">
        <v>0</v>
      </c>
      <c r="M134" s="14">
        <v>0</v>
      </c>
      <c r="N134" s="14">
        <v>5</v>
      </c>
      <c r="O134" s="14">
        <v>0</v>
      </c>
      <c r="P134" s="23">
        <v>12</v>
      </c>
    </row>
    <row r="135" spans="1:16" x14ac:dyDescent="0.3">
      <c r="A135" s="28" t="s">
        <v>564</v>
      </c>
      <c r="B135" s="28" t="s">
        <v>565</v>
      </c>
      <c r="C135" s="14">
        <v>0</v>
      </c>
      <c r="D135" s="14">
        <v>1</v>
      </c>
      <c r="E135" s="29">
        <v>-1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1</v>
      </c>
    </row>
    <row r="136" spans="1:16" x14ac:dyDescent="0.3">
      <c r="A136" s="28" t="s">
        <v>566</v>
      </c>
      <c r="B136" s="28" t="s">
        <v>567</v>
      </c>
      <c r="C136" s="14">
        <v>0</v>
      </c>
      <c r="D136" s="14">
        <v>1</v>
      </c>
      <c r="E136" s="29">
        <v>-1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3">
      <c r="A137" s="181" t="s">
        <v>568</v>
      </c>
      <c r="B137" s="182"/>
      <c r="C137" s="25">
        <v>51</v>
      </c>
      <c r="D137" s="25">
        <v>47</v>
      </c>
      <c r="E137" s="26">
        <v>8.5106382978723402E-2</v>
      </c>
      <c r="F137" s="25">
        <v>0</v>
      </c>
      <c r="G137" s="25">
        <v>0</v>
      </c>
      <c r="H137" s="25">
        <v>32</v>
      </c>
      <c r="I137" s="25">
        <v>29</v>
      </c>
      <c r="J137" s="25">
        <v>0</v>
      </c>
      <c r="K137" s="25">
        <v>0</v>
      </c>
      <c r="L137" s="25">
        <v>0</v>
      </c>
      <c r="M137" s="25">
        <v>0</v>
      </c>
      <c r="N137" s="25">
        <v>10</v>
      </c>
      <c r="O137" s="25">
        <v>0</v>
      </c>
      <c r="P137" s="27">
        <v>30</v>
      </c>
    </row>
    <row r="138" spans="1:16" ht="20.399999999999999" x14ac:dyDescent="0.3">
      <c r="A138" s="28" t="s">
        <v>569</v>
      </c>
      <c r="B138" s="28" t="s">
        <v>570</v>
      </c>
      <c r="C138" s="14">
        <v>0</v>
      </c>
      <c r="D138" s="14">
        <v>0</v>
      </c>
      <c r="E138" s="29">
        <v>0</v>
      </c>
      <c r="F138" s="14">
        <v>0</v>
      </c>
      <c r="G138" s="14">
        <v>0</v>
      </c>
      <c r="H138" s="14">
        <v>0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x14ac:dyDescent="0.3">
      <c r="A139" s="28" t="s">
        <v>571</v>
      </c>
      <c r="B139" s="28" t="s">
        <v>572</v>
      </c>
      <c r="C139" s="14">
        <v>0</v>
      </c>
      <c r="D139" s="14">
        <v>0</v>
      </c>
      <c r="E139" s="29">
        <v>0</v>
      </c>
      <c r="F139" s="14">
        <v>0</v>
      </c>
      <c r="G139" s="14">
        <v>0</v>
      </c>
      <c r="H139" s="14">
        <v>0</v>
      </c>
      <c r="I139" s="14">
        <v>1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3">
      <c r="A140" s="28" t="s">
        <v>573</v>
      </c>
      <c r="B140" s="28" t="s">
        <v>574</v>
      </c>
      <c r="C140" s="14">
        <v>5</v>
      </c>
      <c r="D140" s="14">
        <v>0</v>
      </c>
      <c r="E140" s="29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0.399999999999999" x14ac:dyDescent="0.3">
      <c r="A141" s="28" t="s">
        <v>575</v>
      </c>
      <c r="B141" s="28" t="s">
        <v>576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0.399999999999999" x14ac:dyDescent="0.3">
      <c r="A142" s="28" t="s">
        <v>577</v>
      </c>
      <c r="B142" s="28" t="s">
        <v>578</v>
      </c>
      <c r="C142" s="14">
        <v>41</v>
      </c>
      <c r="D142" s="14">
        <v>40</v>
      </c>
      <c r="E142" s="29">
        <v>2.5000000000000001E-2</v>
      </c>
      <c r="F142" s="14">
        <v>0</v>
      </c>
      <c r="G142" s="14">
        <v>0</v>
      </c>
      <c r="H142" s="14">
        <v>24</v>
      </c>
      <c r="I142" s="14">
        <v>22</v>
      </c>
      <c r="J142" s="14">
        <v>0</v>
      </c>
      <c r="K142" s="14">
        <v>0</v>
      </c>
      <c r="L142" s="14">
        <v>0</v>
      </c>
      <c r="M142" s="14">
        <v>0</v>
      </c>
      <c r="N142" s="14">
        <v>9</v>
      </c>
      <c r="O142" s="14">
        <v>0</v>
      </c>
      <c r="P142" s="23">
        <v>28</v>
      </c>
    </row>
    <row r="143" spans="1:16" ht="20.399999999999999" x14ac:dyDescent="0.3">
      <c r="A143" s="28" t="s">
        <v>579</v>
      </c>
      <c r="B143" s="28" t="s">
        <v>580</v>
      </c>
      <c r="C143" s="14">
        <v>5</v>
      </c>
      <c r="D143" s="14">
        <v>7</v>
      </c>
      <c r="E143" s="29">
        <v>-0.28571428571428598</v>
      </c>
      <c r="F143" s="14">
        <v>0</v>
      </c>
      <c r="G143" s="14">
        <v>0</v>
      </c>
      <c r="H143" s="14">
        <v>8</v>
      </c>
      <c r="I143" s="14">
        <v>5</v>
      </c>
      <c r="J143" s="14">
        <v>0</v>
      </c>
      <c r="K143" s="14">
        <v>0</v>
      </c>
      <c r="L143" s="14">
        <v>0</v>
      </c>
      <c r="M143" s="14">
        <v>0</v>
      </c>
      <c r="N143" s="14">
        <v>1</v>
      </c>
      <c r="O143" s="14">
        <v>0</v>
      </c>
      <c r="P143" s="23">
        <v>2</v>
      </c>
    </row>
    <row r="144" spans="1:16" x14ac:dyDescent="0.3">
      <c r="A144" s="181" t="s">
        <v>581</v>
      </c>
      <c r="B144" s="182"/>
      <c r="C144" s="25">
        <v>20</v>
      </c>
      <c r="D144" s="25">
        <v>12</v>
      </c>
      <c r="E144" s="26">
        <v>0.66666666666666696</v>
      </c>
      <c r="F144" s="25">
        <v>0</v>
      </c>
      <c r="G144" s="25">
        <v>0</v>
      </c>
      <c r="H144" s="25">
        <v>15</v>
      </c>
      <c r="I144" s="25">
        <v>10</v>
      </c>
      <c r="J144" s="25">
        <v>0</v>
      </c>
      <c r="K144" s="25">
        <v>0</v>
      </c>
      <c r="L144" s="25">
        <v>0</v>
      </c>
      <c r="M144" s="25">
        <v>0</v>
      </c>
      <c r="N144" s="25">
        <v>2</v>
      </c>
      <c r="O144" s="25">
        <v>12</v>
      </c>
      <c r="P144" s="27">
        <v>7</v>
      </c>
    </row>
    <row r="145" spans="1:16" ht="20.399999999999999" x14ac:dyDescent="0.3">
      <c r="A145" s="28" t="s">
        <v>582</v>
      </c>
      <c r="B145" s="28" t="s">
        <v>583</v>
      </c>
      <c r="C145" s="14">
        <v>9</v>
      </c>
      <c r="D145" s="14">
        <v>7</v>
      </c>
      <c r="E145" s="29">
        <v>0.28571428571428598</v>
      </c>
      <c r="F145" s="14">
        <v>0</v>
      </c>
      <c r="G145" s="14">
        <v>0</v>
      </c>
      <c r="H145" s="14">
        <v>11</v>
      </c>
      <c r="I145" s="14">
        <v>6</v>
      </c>
      <c r="J145" s="14">
        <v>0</v>
      </c>
      <c r="K145" s="14">
        <v>0</v>
      </c>
      <c r="L145" s="14">
        <v>0</v>
      </c>
      <c r="M145" s="14">
        <v>0</v>
      </c>
      <c r="N145" s="14">
        <v>2</v>
      </c>
      <c r="O145" s="14">
        <v>10</v>
      </c>
      <c r="P145" s="23">
        <v>4</v>
      </c>
    </row>
    <row r="146" spans="1:16" ht="20.399999999999999" x14ac:dyDescent="0.3">
      <c r="A146" s="28" t="s">
        <v>584</v>
      </c>
      <c r="B146" s="28" t="s">
        <v>585</v>
      </c>
      <c r="C146" s="14">
        <v>11</v>
      </c>
      <c r="D146" s="14">
        <v>5</v>
      </c>
      <c r="E146" s="29">
        <v>1.2</v>
      </c>
      <c r="F146" s="14">
        <v>0</v>
      </c>
      <c r="G146" s="14">
        <v>0</v>
      </c>
      <c r="H146" s="14">
        <v>4</v>
      </c>
      <c r="I146" s="14">
        <v>4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2</v>
      </c>
      <c r="P146" s="23">
        <v>3</v>
      </c>
    </row>
    <row r="147" spans="1:16" x14ac:dyDescent="0.3">
      <c r="A147" s="181" t="s">
        <v>586</v>
      </c>
      <c r="B147" s="182"/>
      <c r="C147" s="25">
        <v>51</v>
      </c>
      <c r="D147" s="25">
        <v>58</v>
      </c>
      <c r="E147" s="26">
        <v>-0.12068965517241401</v>
      </c>
      <c r="F147" s="25">
        <v>0</v>
      </c>
      <c r="G147" s="25">
        <v>0</v>
      </c>
      <c r="H147" s="25">
        <v>28</v>
      </c>
      <c r="I147" s="25">
        <v>15</v>
      </c>
      <c r="J147" s="25">
        <v>0</v>
      </c>
      <c r="K147" s="25">
        <v>0</v>
      </c>
      <c r="L147" s="25">
        <v>0</v>
      </c>
      <c r="M147" s="25">
        <v>0</v>
      </c>
      <c r="N147" s="25">
        <v>20</v>
      </c>
      <c r="O147" s="25">
        <v>0</v>
      </c>
      <c r="P147" s="27">
        <v>11</v>
      </c>
    </row>
    <row r="148" spans="1:16" ht="20.399999999999999" x14ac:dyDescent="0.3">
      <c r="A148" s="28" t="s">
        <v>587</v>
      </c>
      <c r="B148" s="28" t="s">
        <v>588</v>
      </c>
      <c r="C148" s="14">
        <v>6</v>
      </c>
      <c r="D148" s="14">
        <v>4</v>
      </c>
      <c r="E148" s="29">
        <v>0.5</v>
      </c>
      <c r="F148" s="14">
        <v>0</v>
      </c>
      <c r="G148" s="14">
        <v>0</v>
      </c>
      <c r="H148" s="14">
        <v>3</v>
      </c>
      <c r="I148" s="14">
        <v>5</v>
      </c>
      <c r="J148" s="14">
        <v>0</v>
      </c>
      <c r="K148" s="14">
        <v>0</v>
      </c>
      <c r="L148" s="14">
        <v>0</v>
      </c>
      <c r="M148" s="14">
        <v>0</v>
      </c>
      <c r="N148" s="14">
        <v>5</v>
      </c>
      <c r="O148" s="14">
        <v>0</v>
      </c>
      <c r="P148" s="23">
        <v>2</v>
      </c>
    </row>
    <row r="149" spans="1:16" x14ac:dyDescent="0.3">
      <c r="A149" s="28" t="s">
        <v>589</v>
      </c>
      <c r="B149" s="28" t="s">
        <v>590</v>
      </c>
      <c r="C149" s="14">
        <v>13</v>
      </c>
      <c r="D149" s="14">
        <v>9</v>
      </c>
      <c r="E149" s="29">
        <v>0.44444444444444398</v>
      </c>
      <c r="F149" s="14">
        <v>0</v>
      </c>
      <c r="G149" s="14">
        <v>0</v>
      </c>
      <c r="H149" s="14">
        <v>4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3">
        <v>0</v>
      </c>
    </row>
    <row r="150" spans="1:16" ht="20.399999999999999" x14ac:dyDescent="0.3">
      <c r="A150" s="28" t="s">
        <v>591</v>
      </c>
      <c r="B150" s="28" t="s">
        <v>592</v>
      </c>
      <c r="C150" s="14">
        <v>0</v>
      </c>
      <c r="D150" s="14">
        <v>1</v>
      </c>
      <c r="E150" s="29">
        <v>-1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0.399999999999999" x14ac:dyDescent="0.3">
      <c r="A151" s="28" t="s">
        <v>593</v>
      </c>
      <c r="B151" s="28" t="s">
        <v>594</v>
      </c>
      <c r="C151" s="14">
        <v>1</v>
      </c>
      <c r="D151" s="14">
        <v>3</v>
      </c>
      <c r="E151" s="29">
        <v>-0.66666666666666696</v>
      </c>
      <c r="F151" s="14">
        <v>0</v>
      </c>
      <c r="G151" s="14">
        <v>0</v>
      </c>
      <c r="H151" s="14">
        <v>1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2</v>
      </c>
      <c r="O151" s="14">
        <v>0</v>
      </c>
      <c r="P151" s="23">
        <v>1</v>
      </c>
    </row>
    <row r="152" spans="1:16" ht="20.399999999999999" x14ac:dyDescent="0.3">
      <c r="A152" s="28" t="s">
        <v>595</v>
      </c>
      <c r="B152" s="28" t="s">
        <v>596</v>
      </c>
      <c r="C152" s="14">
        <v>0</v>
      </c>
      <c r="D152" s="14">
        <v>2</v>
      </c>
      <c r="E152" s="29">
        <v>-1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2</v>
      </c>
      <c r="O152" s="14">
        <v>0</v>
      </c>
      <c r="P152" s="23">
        <v>0</v>
      </c>
    </row>
    <row r="153" spans="1:16" x14ac:dyDescent="0.3">
      <c r="A153" s="28" t="s">
        <v>597</v>
      </c>
      <c r="B153" s="28" t="s">
        <v>598</v>
      </c>
      <c r="C153" s="14">
        <v>0</v>
      </c>
      <c r="D153" s="14">
        <v>2</v>
      </c>
      <c r="E153" s="29">
        <v>-1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5</v>
      </c>
      <c r="O153" s="14">
        <v>0</v>
      </c>
      <c r="P153" s="23">
        <v>0</v>
      </c>
    </row>
    <row r="154" spans="1:16" x14ac:dyDescent="0.3">
      <c r="A154" s="28" t="s">
        <v>599</v>
      </c>
      <c r="B154" s="28" t="s">
        <v>600</v>
      </c>
      <c r="C154" s="14">
        <v>4</v>
      </c>
      <c r="D154" s="14">
        <v>18</v>
      </c>
      <c r="E154" s="29">
        <v>-0.77777777777777801</v>
      </c>
      <c r="F154" s="14">
        <v>0</v>
      </c>
      <c r="G154" s="14">
        <v>0</v>
      </c>
      <c r="H154" s="14">
        <v>4</v>
      </c>
      <c r="I154" s="14">
        <v>6</v>
      </c>
      <c r="J154" s="14">
        <v>0</v>
      </c>
      <c r="K154" s="14">
        <v>0</v>
      </c>
      <c r="L154" s="14">
        <v>0</v>
      </c>
      <c r="M154" s="14">
        <v>0</v>
      </c>
      <c r="N154" s="14">
        <v>4</v>
      </c>
      <c r="O154" s="14">
        <v>0</v>
      </c>
      <c r="P154" s="23">
        <v>2</v>
      </c>
    </row>
    <row r="155" spans="1:16" x14ac:dyDescent="0.3">
      <c r="A155" s="28" t="s">
        <v>601</v>
      </c>
      <c r="B155" s="28" t="s">
        <v>602</v>
      </c>
      <c r="C155" s="14">
        <v>27</v>
      </c>
      <c r="D155" s="14">
        <v>19</v>
      </c>
      <c r="E155" s="29">
        <v>0.42105263157894701</v>
      </c>
      <c r="F155" s="14">
        <v>0</v>
      </c>
      <c r="G155" s="14">
        <v>0</v>
      </c>
      <c r="H155" s="14">
        <v>16</v>
      </c>
      <c r="I155" s="14">
        <v>4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3">
        <v>6</v>
      </c>
    </row>
    <row r="156" spans="1:16" x14ac:dyDescent="0.3">
      <c r="A156" s="181" t="s">
        <v>603</v>
      </c>
      <c r="B156" s="182"/>
      <c r="C156" s="25">
        <v>212</v>
      </c>
      <c r="D156" s="25">
        <v>241</v>
      </c>
      <c r="E156" s="26">
        <v>-0.12033195020746899</v>
      </c>
      <c r="F156" s="25">
        <v>0</v>
      </c>
      <c r="G156" s="25">
        <v>0</v>
      </c>
      <c r="H156" s="25">
        <v>15</v>
      </c>
      <c r="I156" s="25">
        <v>9</v>
      </c>
      <c r="J156" s="25">
        <v>1</v>
      </c>
      <c r="K156" s="25">
        <v>4</v>
      </c>
      <c r="L156" s="25">
        <v>0</v>
      </c>
      <c r="M156" s="25">
        <v>0</v>
      </c>
      <c r="N156" s="25">
        <v>71</v>
      </c>
      <c r="O156" s="25">
        <v>3</v>
      </c>
      <c r="P156" s="27">
        <v>7</v>
      </c>
    </row>
    <row r="157" spans="1:16" ht="20.399999999999999" x14ac:dyDescent="0.3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3">
      <c r="A158" s="28" t="s">
        <v>606</v>
      </c>
      <c r="B158" s="28" t="s">
        <v>607</v>
      </c>
      <c r="C158" s="14">
        <v>0</v>
      </c>
      <c r="D158" s="14">
        <v>0</v>
      </c>
      <c r="E158" s="29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3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0.399999999999999" x14ac:dyDescent="0.3">
      <c r="A160" s="28" t="s">
        <v>610</v>
      </c>
      <c r="B160" s="28" t="s">
        <v>611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0.399999999999999" x14ac:dyDescent="0.3">
      <c r="A161" s="28" t="s">
        <v>612</v>
      </c>
      <c r="B161" s="28" t="s">
        <v>613</v>
      </c>
      <c r="C161" s="14">
        <v>21</v>
      </c>
      <c r="D161" s="14">
        <v>27</v>
      </c>
      <c r="E161" s="29">
        <v>-0.22222222222222199</v>
      </c>
      <c r="F161" s="14">
        <v>0</v>
      </c>
      <c r="G161" s="14">
        <v>0</v>
      </c>
      <c r="H161" s="14">
        <v>2</v>
      </c>
      <c r="I161" s="14">
        <v>2</v>
      </c>
      <c r="J161" s="14">
        <v>1</v>
      </c>
      <c r="K161" s="14">
        <v>4</v>
      </c>
      <c r="L161" s="14">
        <v>0</v>
      </c>
      <c r="M161" s="14">
        <v>0</v>
      </c>
      <c r="N161" s="14">
        <v>0</v>
      </c>
      <c r="O161" s="14">
        <v>0</v>
      </c>
      <c r="P161" s="23">
        <v>4</v>
      </c>
    </row>
    <row r="162" spans="1:16" x14ac:dyDescent="0.3">
      <c r="A162" s="28" t="s">
        <v>614</v>
      </c>
      <c r="B162" s="28" t="s">
        <v>615</v>
      </c>
      <c r="C162" s="14">
        <v>63</v>
      </c>
      <c r="D162" s="14">
        <v>68</v>
      </c>
      <c r="E162" s="29">
        <v>-7.3529411764705899E-2</v>
      </c>
      <c r="F162" s="14">
        <v>0</v>
      </c>
      <c r="G162" s="14">
        <v>0</v>
      </c>
      <c r="H162" s="14">
        <v>1</v>
      </c>
      <c r="I162" s="14">
        <v>5</v>
      </c>
      <c r="J162" s="14">
        <v>0</v>
      </c>
      <c r="K162" s="14">
        <v>0</v>
      </c>
      <c r="L162" s="14">
        <v>0</v>
      </c>
      <c r="M162" s="14">
        <v>0</v>
      </c>
      <c r="N162" s="14">
        <v>71</v>
      </c>
      <c r="O162" s="14">
        <v>0</v>
      </c>
      <c r="P162" s="23">
        <v>2</v>
      </c>
    </row>
    <row r="163" spans="1:16" ht="20.399999999999999" x14ac:dyDescent="0.3">
      <c r="A163" s="28" t="s">
        <v>616</v>
      </c>
      <c r="B163" s="28" t="s">
        <v>617</v>
      </c>
      <c r="C163" s="14">
        <v>9</v>
      </c>
      <c r="D163" s="14">
        <v>5</v>
      </c>
      <c r="E163" s="29">
        <v>0.8</v>
      </c>
      <c r="F163" s="14">
        <v>0</v>
      </c>
      <c r="G163" s="14">
        <v>0</v>
      </c>
      <c r="H163" s="14">
        <v>5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3">
      <c r="A164" s="28" t="s">
        <v>618</v>
      </c>
      <c r="B164" s="28" t="s">
        <v>619</v>
      </c>
      <c r="C164" s="14">
        <v>42</v>
      </c>
      <c r="D164" s="14">
        <v>34</v>
      </c>
      <c r="E164" s="29">
        <v>0.23529411764705899</v>
      </c>
      <c r="F164" s="14">
        <v>0</v>
      </c>
      <c r="G164" s="14">
        <v>0</v>
      </c>
      <c r="H164" s="14">
        <v>2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3</v>
      </c>
      <c r="P164" s="23">
        <v>0</v>
      </c>
    </row>
    <row r="165" spans="1:16" x14ac:dyDescent="0.3">
      <c r="A165" s="28" t="s">
        <v>620</v>
      </c>
      <c r="B165" s="28" t="s">
        <v>621</v>
      </c>
      <c r="C165" s="14">
        <v>77</v>
      </c>
      <c r="D165" s="14">
        <v>107</v>
      </c>
      <c r="E165" s="29">
        <v>-0.28037383177570102</v>
      </c>
      <c r="F165" s="14">
        <v>0</v>
      </c>
      <c r="G165" s="14">
        <v>0</v>
      </c>
      <c r="H165" s="14">
        <v>5</v>
      </c>
      <c r="I165" s="14">
        <v>2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1</v>
      </c>
    </row>
    <row r="166" spans="1:16" x14ac:dyDescent="0.3">
      <c r="A166" s="181" t="s">
        <v>622</v>
      </c>
      <c r="B166" s="182"/>
      <c r="C166" s="25">
        <v>1228</v>
      </c>
      <c r="D166" s="25">
        <v>1080</v>
      </c>
      <c r="E166" s="26">
        <v>0.13703703703703701</v>
      </c>
      <c r="F166" s="25">
        <v>9</v>
      </c>
      <c r="G166" s="25">
        <v>6</v>
      </c>
      <c r="H166" s="25">
        <v>823</v>
      </c>
      <c r="I166" s="25">
        <v>596</v>
      </c>
      <c r="J166" s="25">
        <v>3</v>
      </c>
      <c r="K166" s="25">
        <v>10</v>
      </c>
      <c r="L166" s="25">
        <v>0</v>
      </c>
      <c r="M166" s="25">
        <v>1</v>
      </c>
      <c r="N166" s="25">
        <v>30</v>
      </c>
      <c r="O166" s="25">
        <v>298</v>
      </c>
      <c r="P166" s="27">
        <v>387</v>
      </c>
    </row>
    <row r="167" spans="1:16" ht="20.399999999999999" x14ac:dyDescent="0.3">
      <c r="A167" s="28" t="s">
        <v>623</v>
      </c>
      <c r="B167" s="28" t="s">
        <v>624</v>
      </c>
      <c r="C167" s="14">
        <v>29</v>
      </c>
      <c r="D167" s="14">
        <v>34</v>
      </c>
      <c r="E167" s="29">
        <v>-0.14705882352941199</v>
      </c>
      <c r="F167" s="14">
        <v>1</v>
      </c>
      <c r="G167" s="14">
        <v>1</v>
      </c>
      <c r="H167" s="14">
        <v>20</v>
      </c>
      <c r="I167" s="14">
        <v>3</v>
      </c>
      <c r="J167" s="14">
        <v>0</v>
      </c>
      <c r="K167" s="14">
        <v>0</v>
      </c>
      <c r="L167" s="14">
        <v>0</v>
      </c>
      <c r="M167" s="14">
        <v>0</v>
      </c>
      <c r="N167" s="14">
        <v>14</v>
      </c>
      <c r="O167" s="14">
        <v>9</v>
      </c>
      <c r="P167" s="23">
        <v>2</v>
      </c>
    </row>
    <row r="168" spans="1:16" ht="20.399999999999999" x14ac:dyDescent="0.3">
      <c r="A168" s="28" t="s">
        <v>625</v>
      </c>
      <c r="B168" s="28" t="s">
        <v>626</v>
      </c>
      <c r="C168" s="14">
        <v>0</v>
      </c>
      <c r="D168" s="14">
        <v>0</v>
      </c>
      <c r="E168" s="29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3">
      <c r="A169" s="28" t="s">
        <v>627</v>
      </c>
      <c r="B169" s="28" t="s">
        <v>628</v>
      </c>
      <c r="C169" s="14">
        <v>1</v>
      </c>
      <c r="D169" s="14">
        <v>0</v>
      </c>
      <c r="E169" s="29">
        <v>0</v>
      </c>
      <c r="F169" s="14">
        <v>0</v>
      </c>
      <c r="G169" s="14">
        <v>0</v>
      </c>
      <c r="H169" s="14">
        <v>2</v>
      </c>
      <c r="I169" s="14">
        <v>7</v>
      </c>
      <c r="J169" s="14">
        <v>0</v>
      </c>
      <c r="K169" s="14">
        <v>0</v>
      </c>
      <c r="L169" s="14">
        <v>0</v>
      </c>
      <c r="M169" s="14">
        <v>0</v>
      </c>
      <c r="N169" s="14">
        <v>1</v>
      </c>
      <c r="O169" s="14">
        <v>0</v>
      </c>
      <c r="P169" s="23">
        <v>1</v>
      </c>
    </row>
    <row r="170" spans="1:16" ht="20.399999999999999" x14ac:dyDescent="0.3">
      <c r="A170" s="28" t="s">
        <v>629</v>
      </c>
      <c r="B170" s="28" t="s">
        <v>630</v>
      </c>
      <c r="C170" s="14">
        <v>0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3">
      <c r="A171" s="28" t="s">
        <v>631</v>
      </c>
      <c r="B171" s="28" t="s">
        <v>632</v>
      </c>
      <c r="C171" s="14">
        <v>1</v>
      </c>
      <c r="D171" s="14">
        <v>0</v>
      </c>
      <c r="E171" s="29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x14ac:dyDescent="0.3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0.399999999999999" x14ac:dyDescent="0.3">
      <c r="A173" s="28" t="s">
        <v>635</v>
      </c>
      <c r="B173" s="28" t="s">
        <v>636</v>
      </c>
      <c r="C173" s="14">
        <v>500</v>
      </c>
      <c r="D173" s="14">
        <v>371</v>
      </c>
      <c r="E173" s="29">
        <v>0.34770889487870599</v>
      </c>
      <c r="F173" s="14">
        <v>1</v>
      </c>
      <c r="G173" s="14">
        <v>2</v>
      </c>
      <c r="H173" s="14">
        <v>371</v>
      </c>
      <c r="I173" s="14">
        <v>270</v>
      </c>
      <c r="J173" s="14">
        <v>2</v>
      </c>
      <c r="K173" s="14">
        <v>6</v>
      </c>
      <c r="L173" s="14">
        <v>0</v>
      </c>
      <c r="M173" s="14">
        <v>0</v>
      </c>
      <c r="N173" s="14">
        <v>13</v>
      </c>
      <c r="O173" s="14">
        <v>177</v>
      </c>
      <c r="P173" s="23">
        <v>196</v>
      </c>
    </row>
    <row r="174" spans="1:16" ht="20.399999999999999" x14ac:dyDescent="0.3">
      <c r="A174" s="28" t="s">
        <v>637</v>
      </c>
      <c r="B174" s="28" t="s">
        <v>638</v>
      </c>
      <c r="C174" s="14">
        <v>582</v>
      </c>
      <c r="D174" s="14">
        <v>534</v>
      </c>
      <c r="E174" s="29">
        <v>8.98876404494382E-2</v>
      </c>
      <c r="F174" s="14">
        <v>6</v>
      </c>
      <c r="G174" s="14">
        <v>3</v>
      </c>
      <c r="H174" s="14">
        <v>362</v>
      </c>
      <c r="I174" s="14">
        <v>286</v>
      </c>
      <c r="J174" s="14">
        <v>1</v>
      </c>
      <c r="K174" s="14">
        <v>1</v>
      </c>
      <c r="L174" s="14">
        <v>0</v>
      </c>
      <c r="M174" s="14">
        <v>1</v>
      </c>
      <c r="N174" s="14">
        <v>1</v>
      </c>
      <c r="O174" s="14">
        <v>61</v>
      </c>
      <c r="P174" s="23">
        <v>182</v>
      </c>
    </row>
    <row r="175" spans="1:16" x14ac:dyDescent="0.3">
      <c r="A175" s="28" t="s">
        <v>639</v>
      </c>
      <c r="B175" s="28" t="s">
        <v>640</v>
      </c>
      <c r="C175" s="14">
        <v>114</v>
      </c>
      <c r="D175" s="14">
        <v>141</v>
      </c>
      <c r="E175" s="29">
        <v>-0.19148936170212799</v>
      </c>
      <c r="F175" s="14">
        <v>1</v>
      </c>
      <c r="G175" s="14">
        <v>0</v>
      </c>
      <c r="H175" s="14">
        <v>68</v>
      </c>
      <c r="I175" s="14">
        <v>30</v>
      </c>
      <c r="J175" s="14">
        <v>0</v>
      </c>
      <c r="K175" s="14">
        <v>3</v>
      </c>
      <c r="L175" s="14">
        <v>0</v>
      </c>
      <c r="M175" s="14">
        <v>0</v>
      </c>
      <c r="N175" s="14">
        <v>1</v>
      </c>
      <c r="O175" s="14">
        <v>51</v>
      </c>
      <c r="P175" s="23">
        <v>5</v>
      </c>
    </row>
    <row r="176" spans="1:16" ht="20.399999999999999" x14ac:dyDescent="0.3">
      <c r="A176" s="28" t="s">
        <v>641</v>
      </c>
      <c r="B176" s="28" t="s">
        <v>642</v>
      </c>
      <c r="C176" s="14">
        <v>1</v>
      </c>
      <c r="D176" s="14">
        <v>0</v>
      </c>
      <c r="E176" s="29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1</v>
      </c>
    </row>
    <row r="177" spans="1:16" x14ac:dyDescent="0.3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3">
      <c r="A178" s="181" t="s">
        <v>645</v>
      </c>
      <c r="B178" s="182"/>
      <c r="C178" s="25">
        <v>1414</v>
      </c>
      <c r="D178" s="25">
        <v>1400</v>
      </c>
      <c r="E178" s="26">
        <v>0.01</v>
      </c>
      <c r="F178" s="25">
        <v>4295</v>
      </c>
      <c r="G178" s="25">
        <v>3823</v>
      </c>
      <c r="H178" s="25">
        <v>886</v>
      </c>
      <c r="I178" s="25">
        <v>962</v>
      </c>
      <c r="J178" s="25">
        <v>0</v>
      </c>
      <c r="K178" s="25">
        <v>0</v>
      </c>
      <c r="L178" s="25">
        <v>0</v>
      </c>
      <c r="M178" s="25">
        <v>0</v>
      </c>
      <c r="N178" s="25">
        <v>0</v>
      </c>
      <c r="O178" s="25">
        <v>1</v>
      </c>
      <c r="P178" s="27">
        <v>4882</v>
      </c>
    </row>
    <row r="179" spans="1:16" ht="20.399999999999999" x14ac:dyDescent="0.3">
      <c r="A179" s="28" t="s">
        <v>646</v>
      </c>
      <c r="B179" s="28" t="s">
        <v>647</v>
      </c>
      <c r="C179" s="14">
        <v>9</v>
      </c>
      <c r="D179" s="14">
        <v>12</v>
      </c>
      <c r="E179" s="29">
        <v>-0.25</v>
      </c>
      <c r="F179" s="14">
        <v>21</v>
      </c>
      <c r="G179" s="14">
        <v>18</v>
      </c>
      <c r="H179" s="14">
        <v>1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18</v>
      </c>
    </row>
    <row r="180" spans="1:16" ht="20.399999999999999" x14ac:dyDescent="0.3">
      <c r="A180" s="28" t="s">
        <v>648</v>
      </c>
      <c r="B180" s="28" t="s">
        <v>649</v>
      </c>
      <c r="C180" s="14">
        <v>729</v>
      </c>
      <c r="D180" s="14">
        <v>816</v>
      </c>
      <c r="E180" s="29">
        <v>-0.106617647058823</v>
      </c>
      <c r="F180" s="14">
        <v>2506</v>
      </c>
      <c r="G180" s="14">
        <v>2225</v>
      </c>
      <c r="H180" s="14">
        <v>519</v>
      </c>
      <c r="I180" s="14">
        <v>480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2785</v>
      </c>
    </row>
    <row r="181" spans="1:16" x14ac:dyDescent="0.3">
      <c r="A181" s="28" t="s">
        <v>650</v>
      </c>
      <c r="B181" s="28" t="s">
        <v>651</v>
      </c>
      <c r="C181" s="14">
        <v>77</v>
      </c>
      <c r="D181" s="14">
        <v>67</v>
      </c>
      <c r="E181" s="29">
        <v>0.14925373134328301</v>
      </c>
      <c r="F181" s="14">
        <v>52</v>
      </c>
      <c r="G181" s="14">
        <v>41</v>
      </c>
      <c r="H181" s="14">
        <v>43</v>
      </c>
      <c r="I181" s="14">
        <v>60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1</v>
      </c>
      <c r="P181" s="23">
        <v>99</v>
      </c>
    </row>
    <row r="182" spans="1:16" ht="20.399999999999999" x14ac:dyDescent="0.3">
      <c r="A182" s="28" t="s">
        <v>652</v>
      </c>
      <c r="B182" s="28" t="s">
        <v>653</v>
      </c>
      <c r="C182" s="14">
        <v>4</v>
      </c>
      <c r="D182" s="14">
        <v>3</v>
      </c>
      <c r="E182" s="29">
        <v>0.33333333333333298</v>
      </c>
      <c r="F182" s="14">
        <v>4</v>
      </c>
      <c r="G182" s="14">
        <v>2</v>
      </c>
      <c r="H182" s="14">
        <v>1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2</v>
      </c>
    </row>
    <row r="183" spans="1:16" ht="20.399999999999999" x14ac:dyDescent="0.3">
      <c r="A183" s="28" t="s">
        <v>654</v>
      </c>
      <c r="B183" s="28" t="s">
        <v>655</v>
      </c>
      <c r="C183" s="14">
        <v>14</v>
      </c>
      <c r="D183" s="14">
        <v>14</v>
      </c>
      <c r="E183" s="29">
        <v>0</v>
      </c>
      <c r="F183" s="14">
        <v>36</v>
      </c>
      <c r="G183" s="14">
        <v>159</v>
      </c>
      <c r="H183" s="14">
        <v>13</v>
      </c>
      <c r="I183" s="14">
        <v>88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256</v>
      </c>
    </row>
    <row r="184" spans="1:16" x14ac:dyDescent="0.3">
      <c r="A184" s="28" t="s">
        <v>656</v>
      </c>
      <c r="B184" s="28" t="s">
        <v>657</v>
      </c>
      <c r="C184" s="14">
        <v>375</v>
      </c>
      <c r="D184" s="14">
        <v>419</v>
      </c>
      <c r="E184" s="29">
        <v>-0.105011933174224</v>
      </c>
      <c r="F184" s="14">
        <v>1673</v>
      </c>
      <c r="G184" s="14">
        <v>1378</v>
      </c>
      <c r="H184" s="14">
        <v>300</v>
      </c>
      <c r="I184" s="14">
        <v>329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1719</v>
      </c>
    </row>
    <row r="185" spans="1:16" ht="20.399999999999999" x14ac:dyDescent="0.3">
      <c r="A185" s="28" t="s">
        <v>658</v>
      </c>
      <c r="B185" s="28" t="s">
        <v>659</v>
      </c>
      <c r="C185" s="14">
        <v>206</v>
      </c>
      <c r="D185" s="14">
        <v>69</v>
      </c>
      <c r="E185" s="29">
        <v>1.98550724637681</v>
      </c>
      <c r="F185" s="14">
        <v>3</v>
      </c>
      <c r="G185" s="14">
        <v>0</v>
      </c>
      <c r="H185" s="14">
        <v>9</v>
      </c>
      <c r="I185" s="14">
        <v>3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3</v>
      </c>
    </row>
    <row r="186" spans="1:16" x14ac:dyDescent="0.3">
      <c r="A186" s="181" t="s">
        <v>660</v>
      </c>
      <c r="B186" s="182"/>
      <c r="C186" s="25">
        <v>604</v>
      </c>
      <c r="D186" s="25">
        <v>619</v>
      </c>
      <c r="E186" s="26">
        <v>-2.4232633279482999E-2</v>
      </c>
      <c r="F186" s="25">
        <v>127</v>
      </c>
      <c r="G186" s="25">
        <v>137</v>
      </c>
      <c r="H186" s="25">
        <v>320</v>
      </c>
      <c r="I186" s="25">
        <v>334</v>
      </c>
      <c r="J186" s="25">
        <v>0</v>
      </c>
      <c r="K186" s="25">
        <v>3</v>
      </c>
      <c r="L186" s="25">
        <v>1</v>
      </c>
      <c r="M186" s="25">
        <v>1</v>
      </c>
      <c r="N186" s="25">
        <v>35</v>
      </c>
      <c r="O186" s="25">
        <v>1</v>
      </c>
      <c r="P186" s="27">
        <v>355</v>
      </c>
    </row>
    <row r="187" spans="1:16" x14ac:dyDescent="0.3">
      <c r="A187" s="28" t="s">
        <v>661</v>
      </c>
      <c r="B187" s="28" t="s">
        <v>662</v>
      </c>
      <c r="C187" s="14">
        <v>36</v>
      </c>
      <c r="D187" s="14">
        <v>30</v>
      </c>
      <c r="E187" s="29">
        <v>0.2</v>
      </c>
      <c r="F187" s="14">
        <v>0</v>
      </c>
      <c r="G187" s="14">
        <v>0</v>
      </c>
      <c r="H187" s="14">
        <v>2</v>
      </c>
      <c r="I187" s="14">
        <v>2</v>
      </c>
      <c r="J187" s="14">
        <v>0</v>
      </c>
      <c r="K187" s="14">
        <v>1</v>
      </c>
      <c r="L187" s="14">
        <v>0</v>
      </c>
      <c r="M187" s="14">
        <v>0</v>
      </c>
      <c r="N187" s="14">
        <v>1</v>
      </c>
      <c r="O187" s="14">
        <v>1</v>
      </c>
      <c r="P187" s="23">
        <v>3</v>
      </c>
    </row>
    <row r="188" spans="1:16" ht="20.399999999999999" x14ac:dyDescent="0.3">
      <c r="A188" s="28" t="s">
        <v>663</v>
      </c>
      <c r="B188" s="28" t="s">
        <v>664</v>
      </c>
      <c r="C188" s="14">
        <v>2</v>
      </c>
      <c r="D188" s="14">
        <v>4</v>
      </c>
      <c r="E188" s="29">
        <v>-0.5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0.399999999999999" x14ac:dyDescent="0.3">
      <c r="A189" s="28" t="s">
        <v>665</v>
      </c>
      <c r="B189" s="28" t="s">
        <v>666</v>
      </c>
      <c r="C189" s="14">
        <v>197</v>
      </c>
      <c r="D189" s="14">
        <v>184</v>
      </c>
      <c r="E189" s="29">
        <v>7.0652173913043501E-2</v>
      </c>
      <c r="F189" s="14">
        <v>47</v>
      </c>
      <c r="G189" s="14">
        <v>48</v>
      </c>
      <c r="H189" s="14">
        <v>127</v>
      </c>
      <c r="I189" s="14">
        <v>103</v>
      </c>
      <c r="J189" s="14">
        <v>0</v>
      </c>
      <c r="K189" s="14">
        <v>1</v>
      </c>
      <c r="L189" s="14">
        <v>1</v>
      </c>
      <c r="M189" s="14">
        <v>0</v>
      </c>
      <c r="N189" s="14">
        <v>15</v>
      </c>
      <c r="O189" s="14">
        <v>0</v>
      </c>
      <c r="P189" s="23">
        <v>129</v>
      </c>
    </row>
    <row r="190" spans="1:16" ht="20.399999999999999" x14ac:dyDescent="0.3">
      <c r="A190" s="28" t="s">
        <v>667</v>
      </c>
      <c r="B190" s="28" t="s">
        <v>668</v>
      </c>
      <c r="C190" s="14">
        <v>9</v>
      </c>
      <c r="D190" s="14">
        <v>5</v>
      </c>
      <c r="E190" s="29">
        <v>0.8</v>
      </c>
      <c r="F190" s="14">
        <v>1</v>
      </c>
      <c r="G190" s="14">
        <v>0</v>
      </c>
      <c r="H190" s="14">
        <v>2</v>
      </c>
      <c r="I190" s="14">
        <v>1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3</v>
      </c>
    </row>
    <row r="191" spans="1:16" ht="30.6" x14ac:dyDescent="0.3">
      <c r="A191" s="28" t="s">
        <v>669</v>
      </c>
      <c r="B191" s="28" t="s">
        <v>670</v>
      </c>
      <c r="C191" s="14">
        <v>143</v>
      </c>
      <c r="D191" s="14">
        <v>157</v>
      </c>
      <c r="E191" s="29">
        <v>-8.9171974522293002E-2</v>
      </c>
      <c r="F191" s="14">
        <v>70</v>
      </c>
      <c r="G191" s="14">
        <v>83</v>
      </c>
      <c r="H191" s="14">
        <v>122</v>
      </c>
      <c r="I191" s="14">
        <v>201</v>
      </c>
      <c r="J191" s="14">
        <v>0</v>
      </c>
      <c r="K191" s="14">
        <v>0</v>
      </c>
      <c r="L191" s="14">
        <v>0</v>
      </c>
      <c r="M191" s="14">
        <v>1</v>
      </c>
      <c r="N191" s="14">
        <v>0</v>
      </c>
      <c r="O191" s="14">
        <v>0</v>
      </c>
      <c r="P191" s="23">
        <v>184</v>
      </c>
    </row>
    <row r="192" spans="1:16" ht="20.399999999999999" x14ac:dyDescent="0.3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0.399999999999999" x14ac:dyDescent="0.3">
      <c r="A193" s="28" t="s">
        <v>673</v>
      </c>
      <c r="B193" s="28" t="s">
        <v>674</v>
      </c>
      <c r="C193" s="14">
        <v>53</v>
      </c>
      <c r="D193" s="14">
        <v>68</v>
      </c>
      <c r="E193" s="29">
        <v>-0.220588235294118</v>
      </c>
      <c r="F193" s="14">
        <v>2</v>
      </c>
      <c r="G193" s="14">
        <v>1</v>
      </c>
      <c r="H193" s="14">
        <v>38</v>
      </c>
      <c r="I193" s="14">
        <v>18</v>
      </c>
      <c r="J193" s="14">
        <v>0</v>
      </c>
      <c r="K193" s="14">
        <v>0</v>
      </c>
      <c r="L193" s="14">
        <v>0</v>
      </c>
      <c r="M193" s="14">
        <v>0</v>
      </c>
      <c r="N193" s="14">
        <v>7</v>
      </c>
      <c r="O193" s="14">
        <v>0</v>
      </c>
      <c r="P193" s="23">
        <v>19</v>
      </c>
    </row>
    <row r="194" spans="1:16" x14ac:dyDescent="0.3">
      <c r="A194" s="28" t="s">
        <v>675</v>
      </c>
      <c r="B194" s="28" t="s">
        <v>676</v>
      </c>
      <c r="C194" s="14">
        <v>1</v>
      </c>
      <c r="D194" s="14">
        <v>3</v>
      </c>
      <c r="E194" s="29">
        <v>-0.66666666666666696</v>
      </c>
      <c r="F194" s="14">
        <v>1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4</v>
      </c>
      <c r="O194" s="14">
        <v>0</v>
      </c>
      <c r="P194" s="23">
        <v>1</v>
      </c>
    </row>
    <row r="195" spans="1:16" ht="20.399999999999999" x14ac:dyDescent="0.3">
      <c r="A195" s="28" t="s">
        <v>677</v>
      </c>
      <c r="B195" s="28" t="s">
        <v>678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1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0.399999999999999" x14ac:dyDescent="0.3">
      <c r="A196" s="28" t="s">
        <v>679</v>
      </c>
      <c r="B196" s="28" t="s">
        <v>680</v>
      </c>
      <c r="C196" s="14">
        <v>1</v>
      </c>
      <c r="D196" s="14">
        <v>4</v>
      </c>
      <c r="E196" s="29">
        <v>-0.75</v>
      </c>
      <c r="F196" s="14">
        <v>2</v>
      </c>
      <c r="G196" s="14">
        <v>4</v>
      </c>
      <c r="H196" s="14">
        <v>1</v>
      </c>
      <c r="I196" s="14">
        <v>3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9</v>
      </c>
    </row>
    <row r="197" spans="1:16" x14ac:dyDescent="0.3">
      <c r="A197" s="28" t="s">
        <v>681</v>
      </c>
      <c r="B197" s="28" t="s">
        <v>682</v>
      </c>
      <c r="C197" s="14">
        <v>154</v>
      </c>
      <c r="D197" s="14">
        <v>147</v>
      </c>
      <c r="E197" s="29">
        <v>4.7619047619047603E-2</v>
      </c>
      <c r="F197" s="14">
        <v>3</v>
      </c>
      <c r="G197" s="14">
        <v>1</v>
      </c>
      <c r="H197" s="14">
        <v>22</v>
      </c>
      <c r="I197" s="14">
        <v>4</v>
      </c>
      <c r="J197" s="14">
        <v>0</v>
      </c>
      <c r="K197" s="14">
        <v>0</v>
      </c>
      <c r="L197" s="14">
        <v>0</v>
      </c>
      <c r="M197" s="14">
        <v>0</v>
      </c>
      <c r="N197" s="14">
        <v>1</v>
      </c>
      <c r="O197" s="14">
        <v>0</v>
      </c>
      <c r="P197" s="23">
        <v>2</v>
      </c>
    </row>
    <row r="198" spans="1:16" ht="20.399999999999999" x14ac:dyDescent="0.3">
      <c r="A198" s="28" t="s">
        <v>683</v>
      </c>
      <c r="B198" s="28" t="s">
        <v>684</v>
      </c>
      <c r="C198" s="14">
        <v>2</v>
      </c>
      <c r="D198" s="14">
        <v>2</v>
      </c>
      <c r="E198" s="29">
        <v>0</v>
      </c>
      <c r="F198" s="14">
        <v>0</v>
      </c>
      <c r="G198" s="14">
        <v>0</v>
      </c>
      <c r="H198" s="14">
        <v>2</v>
      </c>
      <c r="I198" s="14">
        <v>1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3">
      <c r="A199" s="28" t="s">
        <v>685</v>
      </c>
      <c r="B199" s="28" t="s">
        <v>686</v>
      </c>
      <c r="C199" s="14">
        <v>5</v>
      </c>
      <c r="D199" s="14">
        <v>15</v>
      </c>
      <c r="E199" s="29">
        <v>-0.66666666666666696</v>
      </c>
      <c r="F199" s="14">
        <v>1</v>
      </c>
      <c r="G199" s="14">
        <v>0</v>
      </c>
      <c r="H199" s="14">
        <v>4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7</v>
      </c>
      <c r="O199" s="14">
        <v>0</v>
      </c>
      <c r="P199" s="23">
        <v>4</v>
      </c>
    </row>
    <row r="200" spans="1:16" ht="20.399999999999999" x14ac:dyDescent="0.3">
      <c r="A200" s="28" t="s">
        <v>687</v>
      </c>
      <c r="B200" s="28" t="s">
        <v>688</v>
      </c>
      <c r="C200" s="14">
        <v>1</v>
      </c>
      <c r="D200" s="14">
        <v>0</v>
      </c>
      <c r="E200" s="29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1</v>
      </c>
    </row>
    <row r="201" spans="1:16" x14ac:dyDescent="0.3">
      <c r="A201" s="181" t="s">
        <v>689</v>
      </c>
      <c r="B201" s="182"/>
      <c r="C201" s="25">
        <v>112</v>
      </c>
      <c r="D201" s="25">
        <v>130</v>
      </c>
      <c r="E201" s="26">
        <v>-0.138461538461538</v>
      </c>
      <c r="F201" s="25">
        <v>40</v>
      </c>
      <c r="G201" s="25">
        <v>19</v>
      </c>
      <c r="H201" s="25">
        <v>55</v>
      </c>
      <c r="I201" s="25">
        <v>64</v>
      </c>
      <c r="J201" s="25">
        <v>0</v>
      </c>
      <c r="K201" s="25">
        <v>0</v>
      </c>
      <c r="L201" s="25">
        <v>2</v>
      </c>
      <c r="M201" s="25">
        <v>2</v>
      </c>
      <c r="N201" s="25">
        <v>25</v>
      </c>
      <c r="O201" s="25">
        <v>0</v>
      </c>
      <c r="P201" s="27">
        <v>80</v>
      </c>
    </row>
    <row r="202" spans="1:16" x14ac:dyDescent="0.3">
      <c r="A202" s="28" t="s">
        <v>690</v>
      </c>
      <c r="B202" s="28" t="s">
        <v>691</v>
      </c>
      <c r="C202" s="14">
        <v>21</v>
      </c>
      <c r="D202" s="14">
        <v>27</v>
      </c>
      <c r="E202" s="29">
        <v>-0.22222222222222199</v>
      </c>
      <c r="F202" s="14">
        <v>0</v>
      </c>
      <c r="G202" s="14">
        <v>0</v>
      </c>
      <c r="H202" s="14">
        <v>8</v>
      </c>
      <c r="I202" s="14">
        <v>5</v>
      </c>
      <c r="J202" s="14">
        <v>0</v>
      </c>
      <c r="K202" s="14">
        <v>0</v>
      </c>
      <c r="L202" s="14">
        <v>0</v>
      </c>
      <c r="M202" s="14">
        <v>0</v>
      </c>
      <c r="N202" s="14">
        <v>14</v>
      </c>
      <c r="O202" s="14">
        <v>0</v>
      </c>
      <c r="P202" s="23">
        <v>6</v>
      </c>
    </row>
    <row r="203" spans="1:16" x14ac:dyDescent="0.3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3">
      <c r="A204" s="28" t="s">
        <v>694</v>
      </c>
      <c r="B204" s="28" t="s">
        <v>695</v>
      </c>
      <c r="C204" s="14">
        <v>0</v>
      </c>
      <c r="D204" s="14">
        <v>5</v>
      </c>
      <c r="E204" s="29">
        <v>-1</v>
      </c>
      <c r="F204" s="14">
        <v>0</v>
      </c>
      <c r="G204" s="14">
        <v>0</v>
      </c>
      <c r="H204" s="14">
        <v>0</v>
      </c>
      <c r="I204" s="14">
        <v>2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0.399999999999999" x14ac:dyDescent="0.3">
      <c r="A205" s="28" t="s">
        <v>696</v>
      </c>
      <c r="B205" s="28" t="s">
        <v>697</v>
      </c>
      <c r="C205" s="14">
        <v>2</v>
      </c>
      <c r="D205" s="14">
        <v>0</v>
      </c>
      <c r="E205" s="29">
        <v>0</v>
      </c>
      <c r="F205" s="14">
        <v>0</v>
      </c>
      <c r="G205" s="14">
        <v>0</v>
      </c>
      <c r="H205" s="14">
        <v>2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0.399999999999999" x14ac:dyDescent="0.3">
      <c r="A206" s="28" t="s">
        <v>698</v>
      </c>
      <c r="B206" s="28" t="s">
        <v>699</v>
      </c>
      <c r="C206" s="14">
        <v>73</v>
      </c>
      <c r="D206" s="14">
        <v>77</v>
      </c>
      <c r="E206" s="29">
        <v>-5.1948051948051903E-2</v>
      </c>
      <c r="F206" s="14">
        <v>40</v>
      </c>
      <c r="G206" s="14">
        <v>19</v>
      </c>
      <c r="H206" s="14">
        <v>36</v>
      </c>
      <c r="I206" s="14">
        <v>45</v>
      </c>
      <c r="J206" s="14">
        <v>0</v>
      </c>
      <c r="K206" s="14">
        <v>0</v>
      </c>
      <c r="L206" s="14">
        <v>0</v>
      </c>
      <c r="M206" s="14">
        <v>0</v>
      </c>
      <c r="N206" s="14">
        <v>4</v>
      </c>
      <c r="O206" s="14">
        <v>0</v>
      </c>
      <c r="P206" s="23">
        <v>66</v>
      </c>
    </row>
    <row r="207" spans="1:16" ht="20.399999999999999" x14ac:dyDescent="0.3">
      <c r="A207" s="28" t="s">
        <v>700</v>
      </c>
      <c r="B207" s="28" t="s">
        <v>701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0.399999999999999" x14ac:dyDescent="0.3">
      <c r="A208" s="28" t="s">
        <v>702</v>
      </c>
      <c r="B208" s="28" t="s">
        <v>703</v>
      </c>
      <c r="C208" s="14">
        <v>1</v>
      </c>
      <c r="D208" s="14">
        <v>2</v>
      </c>
      <c r="E208" s="29">
        <v>-0.5</v>
      </c>
      <c r="F208" s="14">
        <v>0</v>
      </c>
      <c r="G208" s="14">
        <v>0</v>
      </c>
      <c r="H208" s="14">
        <v>2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0.399999999999999" x14ac:dyDescent="0.3">
      <c r="A209" s="28" t="s">
        <v>704</v>
      </c>
      <c r="B209" s="28" t="s">
        <v>705</v>
      </c>
      <c r="C209" s="14">
        <v>0</v>
      </c>
      <c r="D209" s="14">
        <v>0</v>
      </c>
      <c r="E209" s="29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1</v>
      </c>
    </row>
    <row r="210" spans="1:16" ht="20.399999999999999" x14ac:dyDescent="0.3">
      <c r="A210" s="28" t="s">
        <v>706</v>
      </c>
      <c r="B210" s="28" t="s">
        <v>707</v>
      </c>
      <c r="C210" s="14">
        <v>1</v>
      </c>
      <c r="D210" s="14">
        <v>0</v>
      </c>
      <c r="E210" s="29">
        <v>0</v>
      </c>
      <c r="F210" s="14">
        <v>0</v>
      </c>
      <c r="G210" s="14">
        <v>0</v>
      </c>
      <c r="H210" s="14">
        <v>0</v>
      </c>
      <c r="I210" s="14">
        <v>1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0.399999999999999" x14ac:dyDescent="0.3">
      <c r="A211" s="28" t="s">
        <v>708</v>
      </c>
      <c r="B211" s="28" t="s">
        <v>709</v>
      </c>
      <c r="C211" s="14">
        <v>0</v>
      </c>
      <c r="D211" s="14">
        <v>0</v>
      </c>
      <c r="E211" s="29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2</v>
      </c>
      <c r="O211" s="14">
        <v>0</v>
      </c>
      <c r="P211" s="23">
        <v>0</v>
      </c>
    </row>
    <row r="212" spans="1:16" x14ac:dyDescent="0.3">
      <c r="A212" s="28" t="s">
        <v>710</v>
      </c>
      <c r="B212" s="28" t="s">
        <v>711</v>
      </c>
      <c r="C212" s="14">
        <v>3</v>
      </c>
      <c r="D212" s="14">
        <v>3</v>
      </c>
      <c r="E212" s="29">
        <v>0</v>
      </c>
      <c r="F212" s="14">
        <v>0</v>
      </c>
      <c r="G212" s="14">
        <v>0</v>
      </c>
      <c r="H212" s="14">
        <v>1</v>
      </c>
      <c r="I212" s="14">
        <v>1</v>
      </c>
      <c r="J212" s="14">
        <v>0</v>
      </c>
      <c r="K212" s="14">
        <v>0</v>
      </c>
      <c r="L212" s="14">
        <v>2</v>
      </c>
      <c r="M212" s="14">
        <v>2</v>
      </c>
      <c r="N212" s="14">
        <v>1</v>
      </c>
      <c r="O212" s="14">
        <v>0</v>
      </c>
      <c r="P212" s="23">
        <v>1</v>
      </c>
    </row>
    <row r="213" spans="1:16" x14ac:dyDescent="0.3">
      <c r="A213" s="28" t="s">
        <v>712</v>
      </c>
      <c r="B213" s="28" t="s">
        <v>713</v>
      </c>
      <c r="C213" s="14">
        <v>1</v>
      </c>
      <c r="D213" s="14">
        <v>1</v>
      </c>
      <c r="E213" s="29">
        <v>0</v>
      </c>
      <c r="F213" s="14">
        <v>0</v>
      </c>
      <c r="G213" s="14">
        <v>0</v>
      </c>
      <c r="H213" s="14">
        <v>1</v>
      </c>
      <c r="I213" s="14">
        <v>1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3">
      <c r="A214" s="28" t="s">
        <v>714</v>
      </c>
      <c r="B214" s="28" t="s">
        <v>715</v>
      </c>
      <c r="C214" s="14">
        <v>3</v>
      </c>
      <c r="D214" s="14">
        <v>4</v>
      </c>
      <c r="E214" s="29">
        <v>-0.25</v>
      </c>
      <c r="F214" s="14">
        <v>0</v>
      </c>
      <c r="G214" s="14">
        <v>0</v>
      </c>
      <c r="H214" s="14">
        <v>1</v>
      </c>
      <c r="I214" s="14">
        <v>6</v>
      </c>
      <c r="J214" s="14">
        <v>0</v>
      </c>
      <c r="K214" s="14">
        <v>0</v>
      </c>
      <c r="L214" s="14">
        <v>0</v>
      </c>
      <c r="M214" s="14">
        <v>0</v>
      </c>
      <c r="N214" s="14">
        <v>2</v>
      </c>
      <c r="O214" s="14">
        <v>0</v>
      </c>
      <c r="P214" s="23">
        <v>5</v>
      </c>
    </row>
    <row r="215" spans="1:16" ht="20.399999999999999" x14ac:dyDescent="0.3">
      <c r="A215" s="28" t="s">
        <v>716</v>
      </c>
      <c r="B215" s="28" t="s">
        <v>717</v>
      </c>
      <c r="C215" s="14">
        <v>0</v>
      </c>
      <c r="D215" s="14">
        <v>0</v>
      </c>
      <c r="E215" s="29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1</v>
      </c>
      <c r="O215" s="14">
        <v>0</v>
      </c>
      <c r="P215" s="23">
        <v>0</v>
      </c>
    </row>
    <row r="216" spans="1:16" x14ac:dyDescent="0.3">
      <c r="A216" s="28" t="s">
        <v>718</v>
      </c>
      <c r="B216" s="28" t="s">
        <v>719</v>
      </c>
      <c r="C216" s="14">
        <v>0</v>
      </c>
      <c r="D216" s="14">
        <v>0</v>
      </c>
      <c r="E216" s="29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1</v>
      </c>
      <c r="O216" s="14">
        <v>0</v>
      </c>
      <c r="P216" s="23">
        <v>0</v>
      </c>
    </row>
    <row r="217" spans="1:16" ht="20.399999999999999" x14ac:dyDescent="0.3">
      <c r="A217" s="28" t="s">
        <v>720</v>
      </c>
      <c r="B217" s="28" t="s">
        <v>721</v>
      </c>
      <c r="C217" s="14">
        <v>0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2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0.6" x14ac:dyDescent="0.3">
      <c r="A218" s="28" t="s">
        <v>722</v>
      </c>
      <c r="B218" s="28" t="s">
        <v>723</v>
      </c>
      <c r="C218" s="14">
        <v>6</v>
      </c>
      <c r="D218" s="14">
        <v>9</v>
      </c>
      <c r="E218" s="29">
        <v>-0.33333333333333298</v>
      </c>
      <c r="F218" s="14">
        <v>0</v>
      </c>
      <c r="G218" s="14">
        <v>0</v>
      </c>
      <c r="H218" s="14">
        <v>3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1</v>
      </c>
    </row>
    <row r="219" spans="1:16" ht="20.399999999999999" x14ac:dyDescent="0.3">
      <c r="A219" s="28" t="s">
        <v>724</v>
      </c>
      <c r="B219" s="28" t="s">
        <v>725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20.399999999999999" x14ac:dyDescent="0.3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30.6" x14ac:dyDescent="0.3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30.6" x14ac:dyDescent="0.3">
      <c r="A222" s="28" t="s">
        <v>730</v>
      </c>
      <c r="B222" s="28" t="s">
        <v>731</v>
      </c>
      <c r="C222" s="14">
        <v>1</v>
      </c>
      <c r="D222" s="14">
        <v>2</v>
      </c>
      <c r="E222" s="29">
        <v>-0.5</v>
      </c>
      <c r="F222" s="14">
        <v>0</v>
      </c>
      <c r="G222" s="14">
        <v>0</v>
      </c>
      <c r="H222" s="14">
        <v>1</v>
      </c>
      <c r="I222" s="14">
        <v>1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3">
      <c r="A223" s="181" t="s">
        <v>732</v>
      </c>
      <c r="B223" s="182"/>
      <c r="C223" s="25">
        <v>1683</v>
      </c>
      <c r="D223" s="25">
        <v>1632</v>
      </c>
      <c r="E223" s="26">
        <v>3.125E-2</v>
      </c>
      <c r="F223" s="25">
        <v>1042</v>
      </c>
      <c r="G223" s="25">
        <v>848</v>
      </c>
      <c r="H223" s="25">
        <v>681</v>
      </c>
      <c r="I223" s="25">
        <v>551</v>
      </c>
      <c r="J223" s="25">
        <v>2</v>
      </c>
      <c r="K223" s="25">
        <v>4</v>
      </c>
      <c r="L223" s="25">
        <v>1</v>
      </c>
      <c r="M223" s="25">
        <v>2</v>
      </c>
      <c r="N223" s="25">
        <v>4</v>
      </c>
      <c r="O223" s="25">
        <v>55</v>
      </c>
      <c r="P223" s="27">
        <v>1087</v>
      </c>
    </row>
    <row r="224" spans="1:16" x14ac:dyDescent="0.3">
      <c r="A224" s="28" t="s">
        <v>733</v>
      </c>
      <c r="B224" s="28" t="s">
        <v>734</v>
      </c>
      <c r="C224" s="14">
        <v>2</v>
      </c>
      <c r="D224" s="14">
        <v>4</v>
      </c>
      <c r="E224" s="29">
        <v>-0.5</v>
      </c>
      <c r="F224" s="14">
        <v>0</v>
      </c>
      <c r="G224" s="14">
        <v>0</v>
      </c>
      <c r="H224" s="14">
        <v>1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0.399999999999999" x14ac:dyDescent="0.3">
      <c r="A225" s="28" t="s">
        <v>735</v>
      </c>
      <c r="B225" s="28" t="s">
        <v>736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3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2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3</v>
      </c>
    </row>
    <row r="227" spans="1:16" ht="20.399999999999999" x14ac:dyDescent="0.3">
      <c r="A227" s="28" t="s">
        <v>739</v>
      </c>
      <c r="B227" s="28" t="s">
        <v>740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0.399999999999999" x14ac:dyDescent="0.3">
      <c r="A228" s="28" t="s">
        <v>741</v>
      </c>
      <c r="B228" s="28" t="s">
        <v>742</v>
      </c>
      <c r="C228" s="14">
        <v>1</v>
      </c>
      <c r="D228" s="14">
        <v>1</v>
      </c>
      <c r="E228" s="29">
        <v>0</v>
      </c>
      <c r="F228" s="14">
        <v>0</v>
      </c>
      <c r="G228" s="14">
        <v>0</v>
      </c>
      <c r="H228" s="14">
        <v>1</v>
      </c>
      <c r="I228" s="14">
        <v>1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3">
      <c r="A229" s="28" t="s">
        <v>743</v>
      </c>
      <c r="B229" s="28" t="s">
        <v>744</v>
      </c>
      <c r="C229" s="14">
        <v>1</v>
      </c>
      <c r="D229" s="14">
        <v>3</v>
      </c>
      <c r="E229" s="29">
        <v>-0.66666666666666696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1</v>
      </c>
      <c r="N229" s="14">
        <v>0</v>
      </c>
      <c r="O229" s="14">
        <v>0</v>
      </c>
      <c r="P229" s="23">
        <v>3</v>
      </c>
    </row>
    <row r="230" spans="1:16" ht="20.399999999999999" x14ac:dyDescent="0.3">
      <c r="A230" s="28" t="s">
        <v>745</v>
      </c>
      <c r="B230" s="28" t="s">
        <v>746</v>
      </c>
      <c r="C230" s="14">
        <v>1</v>
      </c>
      <c r="D230" s="14">
        <v>5</v>
      </c>
      <c r="E230" s="29">
        <v>-0.8</v>
      </c>
      <c r="F230" s="14">
        <v>1</v>
      </c>
      <c r="G230" s="14">
        <v>2</v>
      </c>
      <c r="H230" s="14">
        <v>2</v>
      </c>
      <c r="I230" s="14">
        <v>4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7</v>
      </c>
    </row>
    <row r="231" spans="1:16" x14ac:dyDescent="0.3">
      <c r="A231" s="28" t="s">
        <v>747</v>
      </c>
      <c r="B231" s="28" t="s">
        <v>748</v>
      </c>
      <c r="C231" s="14">
        <v>30</v>
      </c>
      <c r="D231" s="14">
        <v>25</v>
      </c>
      <c r="E231" s="29">
        <v>0.2</v>
      </c>
      <c r="F231" s="14">
        <v>1</v>
      </c>
      <c r="G231" s="14">
        <v>1</v>
      </c>
      <c r="H231" s="14">
        <v>9</v>
      </c>
      <c r="I231" s="14">
        <v>8</v>
      </c>
      <c r="J231" s="14">
        <v>1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5</v>
      </c>
    </row>
    <row r="232" spans="1:16" x14ac:dyDescent="0.3">
      <c r="A232" s="28" t="s">
        <v>749</v>
      </c>
      <c r="B232" s="28" t="s">
        <v>750</v>
      </c>
      <c r="C232" s="14">
        <v>53</v>
      </c>
      <c r="D232" s="14">
        <v>87</v>
      </c>
      <c r="E232" s="29">
        <v>-0.390804597701149</v>
      </c>
      <c r="F232" s="14">
        <v>7</v>
      </c>
      <c r="G232" s="14">
        <v>7</v>
      </c>
      <c r="H232" s="14">
        <v>43</v>
      </c>
      <c r="I232" s="14">
        <v>21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18</v>
      </c>
    </row>
    <row r="233" spans="1:16" x14ac:dyDescent="0.3">
      <c r="A233" s="28" t="s">
        <v>751</v>
      </c>
      <c r="B233" s="28" t="s">
        <v>752</v>
      </c>
      <c r="C233" s="14">
        <v>43</v>
      </c>
      <c r="D233" s="14">
        <v>63</v>
      </c>
      <c r="E233" s="29">
        <v>-0.317460317460317</v>
      </c>
      <c r="F233" s="14">
        <v>4</v>
      </c>
      <c r="G233" s="14">
        <v>4</v>
      </c>
      <c r="H233" s="14">
        <v>20</v>
      </c>
      <c r="I233" s="14">
        <v>8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17</v>
      </c>
    </row>
    <row r="234" spans="1:16" ht="20.399999999999999" x14ac:dyDescent="0.3">
      <c r="A234" s="28" t="s">
        <v>753</v>
      </c>
      <c r="B234" s="28" t="s">
        <v>754</v>
      </c>
      <c r="C234" s="14">
        <v>3</v>
      </c>
      <c r="D234" s="14">
        <v>8</v>
      </c>
      <c r="E234" s="29">
        <v>-0.625</v>
      </c>
      <c r="F234" s="14">
        <v>0</v>
      </c>
      <c r="G234" s="14">
        <v>0</v>
      </c>
      <c r="H234" s="14">
        <v>3</v>
      </c>
      <c r="I234" s="14">
        <v>3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2</v>
      </c>
    </row>
    <row r="235" spans="1:16" ht="20.399999999999999" x14ac:dyDescent="0.3">
      <c r="A235" s="28" t="s">
        <v>755</v>
      </c>
      <c r="B235" s="28" t="s">
        <v>756</v>
      </c>
      <c r="C235" s="14">
        <v>8</v>
      </c>
      <c r="D235" s="14">
        <v>8</v>
      </c>
      <c r="E235" s="29">
        <v>0</v>
      </c>
      <c r="F235" s="14">
        <v>0</v>
      </c>
      <c r="G235" s="14">
        <v>1</v>
      </c>
      <c r="H235" s="14">
        <v>4</v>
      </c>
      <c r="I235" s="14">
        <v>11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4</v>
      </c>
    </row>
    <row r="236" spans="1:16" x14ac:dyDescent="0.3">
      <c r="A236" s="28" t="s">
        <v>757</v>
      </c>
      <c r="B236" s="28" t="s">
        <v>758</v>
      </c>
      <c r="C236" s="14">
        <v>2</v>
      </c>
      <c r="D236" s="14">
        <v>5</v>
      </c>
      <c r="E236" s="29">
        <v>-0.6</v>
      </c>
      <c r="F236" s="14">
        <v>0</v>
      </c>
      <c r="G236" s="14">
        <v>0</v>
      </c>
      <c r="H236" s="14">
        <v>0</v>
      </c>
      <c r="I236" s="14">
        <v>3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3</v>
      </c>
    </row>
    <row r="237" spans="1:16" ht="20.399999999999999" x14ac:dyDescent="0.3">
      <c r="A237" s="28" t="s">
        <v>759</v>
      </c>
      <c r="B237" s="28" t="s">
        <v>760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0.6" x14ac:dyDescent="0.3">
      <c r="A238" s="28" t="s">
        <v>761</v>
      </c>
      <c r="B238" s="28" t="s">
        <v>762</v>
      </c>
      <c r="C238" s="14">
        <v>1539</v>
      </c>
      <c r="D238" s="14">
        <v>1418</v>
      </c>
      <c r="E238" s="29">
        <v>8.5331452750352602E-2</v>
      </c>
      <c r="F238" s="14">
        <v>1029</v>
      </c>
      <c r="G238" s="14">
        <v>831</v>
      </c>
      <c r="H238" s="14">
        <v>598</v>
      </c>
      <c r="I238" s="14">
        <v>492</v>
      </c>
      <c r="J238" s="14">
        <v>1</v>
      </c>
      <c r="K238" s="14">
        <v>4</v>
      </c>
      <c r="L238" s="14">
        <v>1</v>
      </c>
      <c r="M238" s="14">
        <v>1</v>
      </c>
      <c r="N238" s="14">
        <v>4</v>
      </c>
      <c r="O238" s="14">
        <v>55</v>
      </c>
      <c r="P238" s="23">
        <v>1025</v>
      </c>
    </row>
    <row r="239" spans="1:16" x14ac:dyDescent="0.3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0.399999999999999" x14ac:dyDescent="0.3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30.6" x14ac:dyDescent="0.3">
      <c r="A241" s="28" t="s">
        <v>767</v>
      </c>
      <c r="B241" s="28" t="s">
        <v>768</v>
      </c>
      <c r="C241" s="14">
        <v>0</v>
      </c>
      <c r="D241" s="14">
        <v>1</v>
      </c>
      <c r="E241" s="29">
        <v>-1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30.6" x14ac:dyDescent="0.3">
      <c r="A242" s="28" t="s">
        <v>769</v>
      </c>
      <c r="B242" s="28" t="s">
        <v>770</v>
      </c>
      <c r="C242" s="14">
        <v>0</v>
      </c>
      <c r="D242" s="14">
        <v>2</v>
      </c>
      <c r="E242" s="29">
        <v>-1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0.6" x14ac:dyDescent="0.3">
      <c r="A243" s="28" t="s">
        <v>771</v>
      </c>
      <c r="B243" s="28" t="s">
        <v>772</v>
      </c>
      <c r="C243" s="14">
        <v>0</v>
      </c>
      <c r="D243" s="14">
        <v>2</v>
      </c>
      <c r="E243" s="29">
        <v>-1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3">
      <c r="A244" s="181" t="s">
        <v>773</v>
      </c>
      <c r="B244" s="182"/>
      <c r="C244" s="25">
        <v>15</v>
      </c>
      <c r="D244" s="25">
        <v>12</v>
      </c>
      <c r="E244" s="26">
        <v>0.25</v>
      </c>
      <c r="F244" s="25">
        <v>0</v>
      </c>
      <c r="G244" s="25">
        <v>0</v>
      </c>
      <c r="H244" s="25">
        <v>11</v>
      </c>
      <c r="I244" s="25">
        <v>18</v>
      </c>
      <c r="J244" s="25">
        <v>0</v>
      </c>
      <c r="K244" s="25">
        <v>0</v>
      </c>
      <c r="L244" s="25">
        <v>0</v>
      </c>
      <c r="M244" s="25">
        <v>0</v>
      </c>
      <c r="N244" s="25">
        <v>7</v>
      </c>
      <c r="O244" s="25">
        <v>0</v>
      </c>
      <c r="P244" s="27">
        <v>19</v>
      </c>
    </row>
    <row r="245" spans="1:16" x14ac:dyDescent="0.3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3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0.399999999999999" x14ac:dyDescent="0.3">
      <c r="A247" s="28" t="s">
        <v>778</v>
      </c>
      <c r="B247" s="28" t="s">
        <v>779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3">
      <c r="A248" s="28" t="s">
        <v>780</v>
      </c>
      <c r="B248" s="28" t="s">
        <v>781</v>
      </c>
      <c r="C248" s="14">
        <v>5</v>
      </c>
      <c r="D248" s="14">
        <v>2</v>
      </c>
      <c r="E248" s="29">
        <v>1.5</v>
      </c>
      <c r="F248" s="14">
        <v>0</v>
      </c>
      <c r="G248" s="14">
        <v>0</v>
      </c>
      <c r="H248" s="14">
        <v>1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2</v>
      </c>
      <c r="O248" s="14">
        <v>0</v>
      </c>
      <c r="P248" s="23">
        <v>0</v>
      </c>
    </row>
    <row r="249" spans="1:16" x14ac:dyDescent="0.3">
      <c r="A249" s="28" t="s">
        <v>782</v>
      </c>
      <c r="B249" s="28" t="s">
        <v>783</v>
      </c>
      <c r="C249" s="14">
        <v>7</v>
      </c>
      <c r="D249" s="14">
        <v>6</v>
      </c>
      <c r="E249" s="29">
        <v>0.16666666666666699</v>
      </c>
      <c r="F249" s="14">
        <v>0</v>
      </c>
      <c r="G249" s="14">
        <v>0</v>
      </c>
      <c r="H249" s="14">
        <v>7</v>
      </c>
      <c r="I249" s="14">
        <v>7</v>
      </c>
      <c r="J249" s="14">
        <v>0</v>
      </c>
      <c r="K249" s="14">
        <v>0</v>
      </c>
      <c r="L249" s="14">
        <v>0</v>
      </c>
      <c r="M249" s="14">
        <v>0</v>
      </c>
      <c r="N249" s="14">
        <v>5</v>
      </c>
      <c r="O249" s="14">
        <v>0</v>
      </c>
      <c r="P249" s="23">
        <v>4</v>
      </c>
    </row>
    <row r="250" spans="1:16" x14ac:dyDescent="0.3">
      <c r="A250" s="28" t="s">
        <v>784</v>
      </c>
      <c r="B250" s="28" t="s">
        <v>785</v>
      </c>
      <c r="C250" s="14">
        <v>1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0.399999999999999" x14ac:dyDescent="0.3">
      <c r="A251" s="28" t="s">
        <v>786</v>
      </c>
      <c r="B251" s="28" t="s">
        <v>787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3">
      <c r="A252" s="28" t="s">
        <v>788</v>
      </c>
      <c r="B252" s="28" t="s">
        <v>789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2</v>
      </c>
      <c r="I252" s="14">
        <v>10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5</v>
      </c>
    </row>
    <row r="253" spans="1:16" ht="20.399999999999999" x14ac:dyDescent="0.3">
      <c r="A253" s="28" t="s">
        <v>790</v>
      </c>
      <c r="B253" s="28" t="s">
        <v>791</v>
      </c>
      <c r="C253" s="14">
        <v>1</v>
      </c>
      <c r="D253" s="14">
        <v>1</v>
      </c>
      <c r="E253" s="29">
        <v>0</v>
      </c>
      <c r="F253" s="14">
        <v>0</v>
      </c>
      <c r="G253" s="14">
        <v>0</v>
      </c>
      <c r="H253" s="14">
        <v>1</v>
      </c>
      <c r="I253" s="14">
        <v>1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10</v>
      </c>
    </row>
    <row r="254" spans="1:16" x14ac:dyDescent="0.3">
      <c r="A254" s="28" t="s">
        <v>792</v>
      </c>
      <c r="B254" s="28" t="s">
        <v>793</v>
      </c>
      <c r="C254" s="14">
        <v>0</v>
      </c>
      <c r="D254" s="14">
        <v>0</v>
      </c>
      <c r="E254" s="29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x14ac:dyDescent="0.3">
      <c r="A255" s="28" t="s">
        <v>794</v>
      </c>
      <c r="B255" s="28" t="s">
        <v>795</v>
      </c>
      <c r="C255" s="14">
        <v>0</v>
      </c>
      <c r="D255" s="14">
        <v>1</v>
      </c>
      <c r="E255" s="29">
        <v>-1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3">
      <c r="A256" s="28" t="s">
        <v>796</v>
      </c>
      <c r="B256" s="28" t="s">
        <v>797</v>
      </c>
      <c r="C256" s="14">
        <v>0</v>
      </c>
      <c r="D256" s="14">
        <v>0</v>
      </c>
      <c r="E256" s="29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0.399999999999999" x14ac:dyDescent="0.3">
      <c r="A257" s="28" t="s">
        <v>798</v>
      </c>
      <c r="B257" s="28" t="s">
        <v>799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0.399999999999999" x14ac:dyDescent="0.3">
      <c r="A258" s="28" t="s">
        <v>800</v>
      </c>
      <c r="B258" s="28" t="s">
        <v>801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20.399999999999999" x14ac:dyDescent="0.3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0.399999999999999" x14ac:dyDescent="0.3">
      <c r="A260" s="28" t="s">
        <v>804</v>
      </c>
      <c r="B260" s="28" t="s">
        <v>805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0.6" x14ac:dyDescent="0.3">
      <c r="A261" s="28" t="s">
        <v>806</v>
      </c>
      <c r="B261" s="28" t="s">
        <v>807</v>
      </c>
      <c r="C261" s="14">
        <v>1</v>
      </c>
      <c r="D261" s="14">
        <v>0</v>
      </c>
      <c r="E261" s="29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0.6" x14ac:dyDescent="0.3">
      <c r="A262" s="28" t="s">
        <v>808</v>
      </c>
      <c r="B262" s="28" t="s">
        <v>809</v>
      </c>
      <c r="C262" s="14">
        <v>0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0.6" x14ac:dyDescent="0.3">
      <c r="A263" s="28" t="s">
        <v>810</v>
      </c>
      <c r="B263" s="28" t="s">
        <v>811</v>
      </c>
      <c r="C263" s="14">
        <v>0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0.399999999999999" x14ac:dyDescent="0.3">
      <c r="A264" s="28" t="s">
        <v>812</v>
      </c>
      <c r="B264" s="28" t="s">
        <v>813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3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0.399999999999999" x14ac:dyDescent="0.3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0.399999999999999" x14ac:dyDescent="0.3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3">
      <c r="A268" s="28" t="s">
        <v>820</v>
      </c>
      <c r="B268" s="28" t="s">
        <v>821</v>
      </c>
      <c r="C268" s="14">
        <v>0</v>
      </c>
      <c r="D268" s="14">
        <v>1</v>
      </c>
      <c r="E268" s="29">
        <v>-1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0.6" x14ac:dyDescent="0.3">
      <c r="A269" s="28" t="s">
        <v>822</v>
      </c>
      <c r="B269" s="28" t="s">
        <v>823</v>
      </c>
      <c r="C269" s="14">
        <v>0</v>
      </c>
      <c r="D269" s="14">
        <v>1</v>
      </c>
      <c r="E269" s="29">
        <v>-1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0.399999999999999" x14ac:dyDescent="0.3">
      <c r="A270" s="28" t="s">
        <v>824</v>
      </c>
      <c r="B270" s="28" t="s">
        <v>825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3">
      <c r="A271" s="181" t="s">
        <v>826</v>
      </c>
      <c r="B271" s="182"/>
      <c r="C271" s="25">
        <v>472</v>
      </c>
      <c r="D271" s="25">
        <v>434</v>
      </c>
      <c r="E271" s="26">
        <v>8.7557603686635899E-2</v>
      </c>
      <c r="F271" s="25">
        <v>629</v>
      </c>
      <c r="G271" s="25">
        <v>512</v>
      </c>
      <c r="H271" s="25">
        <v>404</v>
      </c>
      <c r="I271" s="25">
        <v>474</v>
      </c>
      <c r="J271" s="25">
        <v>1</v>
      </c>
      <c r="K271" s="25">
        <v>9</v>
      </c>
      <c r="L271" s="25">
        <v>0</v>
      </c>
      <c r="M271" s="25">
        <v>2</v>
      </c>
      <c r="N271" s="25">
        <v>2</v>
      </c>
      <c r="O271" s="25">
        <v>10</v>
      </c>
      <c r="P271" s="27">
        <v>895</v>
      </c>
    </row>
    <row r="272" spans="1:16" x14ac:dyDescent="0.3">
      <c r="A272" s="28" t="s">
        <v>827</v>
      </c>
      <c r="B272" s="28" t="s">
        <v>828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3">
      <c r="A273" s="28" t="s">
        <v>829</v>
      </c>
      <c r="B273" s="28" t="s">
        <v>830</v>
      </c>
      <c r="C273" s="14">
        <v>276</v>
      </c>
      <c r="D273" s="14">
        <v>274</v>
      </c>
      <c r="E273" s="29">
        <v>7.2992700729926996E-3</v>
      </c>
      <c r="F273" s="14">
        <v>268</v>
      </c>
      <c r="G273" s="14">
        <v>203</v>
      </c>
      <c r="H273" s="14">
        <v>269</v>
      </c>
      <c r="I273" s="14">
        <v>278</v>
      </c>
      <c r="J273" s="14">
        <v>0</v>
      </c>
      <c r="K273" s="14">
        <v>0</v>
      </c>
      <c r="L273" s="14">
        <v>0</v>
      </c>
      <c r="M273" s="14">
        <v>0</v>
      </c>
      <c r="N273" s="14">
        <v>1</v>
      </c>
      <c r="O273" s="14">
        <v>2</v>
      </c>
      <c r="P273" s="23">
        <v>359</v>
      </c>
    </row>
    <row r="274" spans="1:16" ht="30.6" x14ac:dyDescent="0.3">
      <c r="A274" s="28" t="s">
        <v>831</v>
      </c>
      <c r="B274" s="28" t="s">
        <v>832</v>
      </c>
      <c r="C274" s="14">
        <v>145</v>
      </c>
      <c r="D274" s="14">
        <v>119</v>
      </c>
      <c r="E274" s="29">
        <v>0.218487394957983</v>
      </c>
      <c r="F274" s="14">
        <v>358</v>
      </c>
      <c r="G274" s="14">
        <v>305</v>
      </c>
      <c r="H274" s="14">
        <v>116</v>
      </c>
      <c r="I274" s="14">
        <v>140</v>
      </c>
      <c r="J274" s="14">
        <v>0</v>
      </c>
      <c r="K274" s="14">
        <v>0</v>
      </c>
      <c r="L274" s="14">
        <v>0</v>
      </c>
      <c r="M274" s="14">
        <v>1</v>
      </c>
      <c r="N274" s="14">
        <v>1</v>
      </c>
      <c r="O274" s="14">
        <v>1</v>
      </c>
      <c r="P274" s="23">
        <v>476</v>
      </c>
    </row>
    <row r="275" spans="1:16" ht="20.399999999999999" x14ac:dyDescent="0.3">
      <c r="A275" s="28" t="s">
        <v>833</v>
      </c>
      <c r="B275" s="28" t="s">
        <v>834</v>
      </c>
      <c r="C275" s="14">
        <v>2</v>
      </c>
      <c r="D275" s="14">
        <v>1</v>
      </c>
      <c r="E275" s="29">
        <v>1</v>
      </c>
      <c r="F275" s="14">
        <v>2</v>
      </c>
      <c r="G275" s="14">
        <v>2</v>
      </c>
      <c r="H275" s="14">
        <v>1</v>
      </c>
      <c r="I275" s="14">
        <v>4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10</v>
      </c>
    </row>
    <row r="276" spans="1:16" x14ac:dyDescent="0.3">
      <c r="A276" s="28" t="s">
        <v>835</v>
      </c>
      <c r="B276" s="28" t="s">
        <v>836</v>
      </c>
      <c r="C276" s="14">
        <v>8</v>
      </c>
      <c r="D276" s="14">
        <v>6</v>
      </c>
      <c r="E276" s="29">
        <v>0.33333333333333298</v>
      </c>
      <c r="F276" s="14">
        <v>1</v>
      </c>
      <c r="G276" s="14">
        <v>1</v>
      </c>
      <c r="H276" s="14">
        <v>2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1</v>
      </c>
    </row>
    <row r="277" spans="1:16" x14ac:dyDescent="0.3">
      <c r="A277" s="28" t="s">
        <v>837</v>
      </c>
      <c r="B277" s="28" t="s">
        <v>838</v>
      </c>
      <c r="C277" s="14">
        <v>11</v>
      </c>
      <c r="D277" s="14">
        <v>9</v>
      </c>
      <c r="E277" s="29">
        <v>0.22222222222222199</v>
      </c>
      <c r="F277" s="14">
        <v>0</v>
      </c>
      <c r="G277" s="14">
        <v>0</v>
      </c>
      <c r="H277" s="14">
        <v>5</v>
      </c>
      <c r="I277" s="14">
        <v>10</v>
      </c>
      <c r="J277" s="14">
        <v>0</v>
      </c>
      <c r="K277" s="14">
        <v>2</v>
      </c>
      <c r="L277" s="14">
        <v>0</v>
      </c>
      <c r="M277" s="14">
        <v>0</v>
      </c>
      <c r="N277" s="14">
        <v>0</v>
      </c>
      <c r="O277" s="14">
        <v>2</v>
      </c>
      <c r="P277" s="23">
        <v>14</v>
      </c>
    </row>
    <row r="278" spans="1:16" ht="20.399999999999999" x14ac:dyDescent="0.3">
      <c r="A278" s="28" t="s">
        <v>839</v>
      </c>
      <c r="B278" s="28" t="s">
        <v>840</v>
      </c>
      <c r="C278" s="14">
        <v>14</v>
      </c>
      <c r="D278" s="14">
        <v>8</v>
      </c>
      <c r="E278" s="29">
        <v>0.75</v>
      </c>
      <c r="F278" s="14">
        <v>0</v>
      </c>
      <c r="G278" s="14">
        <v>1</v>
      </c>
      <c r="H278" s="14">
        <v>6</v>
      </c>
      <c r="I278" s="14">
        <v>9</v>
      </c>
      <c r="J278" s="14">
        <v>0</v>
      </c>
      <c r="K278" s="14">
        <v>4</v>
      </c>
      <c r="L278" s="14">
        <v>0</v>
      </c>
      <c r="M278" s="14">
        <v>1</v>
      </c>
      <c r="N278" s="14">
        <v>0</v>
      </c>
      <c r="O278" s="14">
        <v>0</v>
      </c>
      <c r="P278" s="23">
        <v>25</v>
      </c>
    </row>
    <row r="279" spans="1:16" x14ac:dyDescent="0.3">
      <c r="A279" s="28" t="s">
        <v>841</v>
      </c>
      <c r="B279" s="28" t="s">
        <v>842</v>
      </c>
      <c r="C279" s="14">
        <v>0</v>
      </c>
      <c r="D279" s="14">
        <v>0</v>
      </c>
      <c r="E279" s="29">
        <v>0</v>
      </c>
      <c r="F279" s="14">
        <v>0</v>
      </c>
      <c r="G279" s="14">
        <v>0</v>
      </c>
      <c r="H279" s="14">
        <v>0</v>
      </c>
      <c r="I279" s="14">
        <v>3</v>
      </c>
      <c r="J279" s="14">
        <v>0</v>
      </c>
      <c r="K279" s="14">
        <v>1</v>
      </c>
      <c r="L279" s="14">
        <v>0</v>
      </c>
      <c r="M279" s="14">
        <v>0</v>
      </c>
      <c r="N279" s="14">
        <v>0</v>
      </c>
      <c r="O279" s="14">
        <v>1</v>
      </c>
      <c r="P279" s="23">
        <v>1</v>
      </c>
    </row>
    <row r="280" spans="1:16" ht="20.399999999999999" x14ac:dyDescent="0.3">
      <c r="A280" s="28" t="s">
        <v>843</v>
      </c>
      <c r="B280" s="28" t="s">
        <v>844</v>
      </c>
      <c r="C280" s="14">
        <v>4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1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x14ac:dyDescent="0.3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0.399999999999999" x14ac:dyDescent="0.3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0.6" x14ac:dyDescent="0.3">
      <c r="A283" s="28" t="s">
        <v>849</v>
      </c>
      <c r="B283" s="28" t="s">
        <v>850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3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0.399999999999999" x14ac:dyDescent="0.3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3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20.399999999999999" x14ac:dyDescent="0.3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3">
      <c r="A288" s="28" t="s">
        <v>859</v>
      </c>
      <c r="B288" s="28" t="s">
        <v>860</v>
      </c>
      <c r="C288" s="14">
        <v>0</v>
      </c>
      <c r="D288" s="14">
        <v>1</v>
      </c>
      <c r="E288" s="29">
        <v>-1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0.399999999999999" x14ac:dyDescent="0.3">
      <c r="A289" s="28" t="s">
        <v>861</v>
      </c>
      <c r="B289" s="28" t="s">
        <v>862</v>
      </c>
      <c r="C289" s="14">
        <v>0</v>
      </c>
      <c r="D289" s="14">
        <v>2</v>
      </c>
      <c r="E289" s="29">
        <v>-1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0.399999999999999" x14ac:dyDescent="0.3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0.399999999999999" x14ac:dyDescent="0.3">
      <c r="A291" s="28" t="s">
        <v>865</v>
      </c>
      <c r="B291" s="28" t="s">
        <v>866</v>
      </c>
      <c r="C291" s="14">
        <v>1</v>
      </c>
      <c r="D291" s="14">
        <v>3</v>
      </c>
      <c r="E291" s="29">
        <v>-0.66666666666666696</v>
      </c>
      <c r="F291" s="14">
        <v>0</v>
      </c>
      <c r="G291" s="14">
        <v>0</v>
      </c>
      <c r="H291" s="14">
        <v>3</v>
      </c>
      <c r="I291" s="14">
        <v>19</v>
      </c>
      <c r="J291" s="14">
        <v>0</v>
      </c>
      <c r="K291" s="14">
        <v>2</v>
      </c>
      <c r="L291" s="14">
        <v>0</v>
      </c>
      <c r="M291" s="14">
        <v>0</v>
      </c>
      <c r="N291" s="14">
        <v>0</v>
      </c>
      <c r="O291" s="14">
        <v>0</v>
      </c>
      <c r="P291" s="23">
        <v>7</v>
      </c>
    </row>
    <row r="292" spans="1:16" ht="20.399999999999999" x14ac:dyDescent="0.3">
      <c r="A292" s="28" t="s">
        <v>867</v>
      </c>
      <c r="B292" s="28" t="s">
        <v>868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1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3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20.399999999999999" x14ac:dyDescent="0.3">
      <c r="A294" s="28" t="s">
        <v>871</v>
      </c>
      <c r="B294" s="28" t="s">
        <v>872</v>
      </c>
      <c r="C294" s="14">
        <v>11</v>
      </c>
      <c r="D294" s="14">
        <v>4</v>
      </c>
      <c r="E294" s="29">
        <v>1.75</v>
      </c>
      <c r="F294" s="14">
        <v>0</v>
      </c>
      <c r="G294" s="14">
        <v>0</v>
      </c>
      <c r="H294" s="14">
        <v>2</v>
      </c>
      <c r="I294" s="14">
        <v>9</v>
      </c>
      <c r="J294" s="14">
        <v>1</v>
      </c>
      <c r="K294" s="14">
        <v>0</v>
      </c>
      <c r="L294" s="14">
        <v>0</v>
      </c>
      <c r="M294" s="14">
        <v>0</v>
      </c>
      <c r="N294" s="14">
        <v>0</v>
      </c>
      <c r="O294" s="14">
        <v>4</v>
      </c>
      <c r="P294" s="23">
        <v>2</v>
      </c>
    </row>
    <row r="295" spans="1:16" x14ac:dyDescent="0.3">
      <c r="A295" s="28" t="s">
        <v>873</v>
      </c>
      <c r="B295" s="28" t="s">
        <v>874</v>
      </c>
      <c r="C295" s="14">
        <v>0</v>
      </c>
      <c r="D295" s="14">
        <v>5</v>
      </c>
      <c r="E295" s="29">
        <v>-1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x14ac:dyDescent="0.3">
      <c r="A296" s="28" t="s">
        <v>875</v>
      </c>
      <c r="B296" s="28" t="s">
        <v>876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3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3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0.399999999999999" x14ac:dyDescent="0.3">
      <c r="A299" s="28" t="s">
        <v>881</v>
      </c>
      <c r="B299" s="28" t="s">
        <v>882</v>
      </c>
      <c r="C299" s="14">
        <v>0</v>
      </c>
      <c r="D299" s="14">
        <v>2</v>
      </c>
      <c r="E299" s="29">
        <v>-1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0.399999999999999" x14ac:dyDescent="0.3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3">
      <c r="A301" s="181" t="s">
        <v>885</v>
      </c>
      <c r="B301" s="182"/>
      <c r="C301" s="25">
        <v>0</v>
      </c>
      <c r="D301" s="25">
        <v>1</v>
      </c>
      <c r="E301" s="26">
        <v>-1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3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0.399999999999999" x14ac:dyDescent="0.3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0.6" x14ac:dyDescent="0.3">
      <c r="A304" s="28" t="s">
        <v>890</v>
      </c>
      <c r="B304" s="28" t="s">
        <v>891</v>
      </c>
      <c r="C304" s="14">
        <v>0</v>
      </c>
      <c r="D304" s="14">
        <v>1</v>
      </c>
      <c r="E304" s="29">
        <v>-1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3">
      <c r="A305" s="181" t="s">
        <v>892</v>
      </c>
      <c r="B305" s="182"/>
      <c r="C305" s="25">
        <v>0</v>
      </c>
      <c r="D305" s="25">
        <v>4</v>
      </c>
      <c r="E305" s="26">
        <v>-1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3">
      <c r="A306" s="28" t="s">
        <v>893</v>
      </c>
      <c r="B306" s="28" t="s">
        <v>894</v>
      </c>
      <c r="C306" s="14">
        <v>0</v>
      </c>
      <c r="D306" s="14">
        <v>1</v>
      </c>
      <c r="E306" s="29">
        <v>-1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3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3">
      <c r="A308" s="28" t="s">
        <v>897</v>
      </c>
      <c r="B308" s="28" t="s">
        <v>898</v>
      </c>
      <c r="C308" s="14">
        <v>0</v>
      </c>
      <c r="D308" s="14">
        <v>3</v>
      </c>
      <c r="E308" s="29">
        <v>-1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0.399999999999999" x14ac:dyDescent="0.3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0.399999999999999" x14ac:dyDescent="0.3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3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3">
      <c r="A312" s="181" t="s">
        <v>905</v>
      </c>
      <c r="B312" s="182"/>
      <c r="C312" s="25">
        <v>8</v>
      </c>
      <c r="D312" s="25">
        <v>3</v>
      </c>
      <c r="E312" s="26">
        <v>1.6666666666666701</v>
      </c>
      <c r="F312" s="25">
        <v>0</v>
      </c>
      <c r="G312" s="25">
        <v>0</v>
      </c>
      <c r="H312" s="25">
        <v>3</v>
      </c>
      <c r="I312" s="25">
        <v>3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7">
        <v>1</v>
      </c>
    </row>
    <row r="313" spans="1:16" x14ac:dyDescent="0.3">
      <c r="A313" s="28" t="s">
        <v>906</v>
      </c>
      <c r="B313" s="28" t="s">
        <v>907</v>
      </c>
      <c r="C313" s="14">
        <v>3</v>
      </c>
      <c r="D313" s="14">
        <v>2</v>
      </c>
      <c r="E313" s="29">
        <v>0.5</v>
      </c>
      <c r="F313" s="14">
        <v>0</v>
      </c>
      <c r="G313" s="14">
        <v>0</v>
      </c>
      <c r="H313" s="14">
        <v>2</v>
      </c>
      <c r="I313" s="14">
        <v>2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1</v>
      </c>
    </row>
    <row r="314" spans="1:16" ht="20.399999999999999" x14ac:dyDescent="0.3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0.399999999999999" x14ac:dyDescent="0.3">
      <c r="A315" s="28" t="s">
        <v>910</v>
      </c>
      <c r="B315" s="28" t="s">
        <v>911</v>
      </c>
      <c r="C315" s="14">
        <v>5</v>
      </c>
      <c r="D315" s="14">
        <v>1</v>
      </c>
      <c r="E315" s="29">
        <v>4</v>
      </c>
      <c r="F315" s="14">
        <v>0</v>
      </c>
      <c r="G315" s="14">
        <v>0</v>
      </c>
      <c r="H315" s="14">
        <v>1</v>
      </c>
      <c r="I315" s="14">
        <v>1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0.6" x14ac:dyDescent="0.3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3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3">
      <c r="A318" s="181" t="s">
        <v>916</v>
      </c>
      <c r="B318" s="182"/>
      <c r="C318" s="25">
        <v>24</v>
      </c>
      <c r="D318" s="25">
        <v>1</v>
      </c>
      <c r="E318" s="26">
        <v>23</v>
      </c>
      <c r="F318" s="25">
        <v>0</v>
      </c>
      <c r="G318" s="25">
        <v>0</v>
      </c>
      <c r="H318" s="25">
        <v>7</v>
      </c>
      <c r="I318" s="25">
        <v>7</v>
      </c>
      <c r="J318" s="25">
        <v>0</v>
      </c>
      <c r="K318" s="25">
        <v>0</v>
      </c>
      <c r="L318" s="25">
        <v>0</v>
      </c>
      <c r="M318" s="25">
        <v>0</v>
      </c>
      <c r="N318" s="25">
        <v>6</v>
      </c>
      <c r="O318" s="25">
        <v>0</v>
      </c>
      <c r="P318" s="27">
        <v>1</v>
      </c>
    </row>
    <row r="319" spans="1:16" x14ac:dyDescent="0.3">
      <c r="A319" s="28" t="s">
        <v>917</v>
      </c>
      <c r="B319" s="28" t="s">
        <v>918</v>
      </c>
      <c r="C319" s="14">
        <v>24</v>
      </c>
      <c r="D319" s="14">
        <v>1</v>
      </c>
      <c r="E319" s="29">
        <v>23</v>
      </c>
      <c r="F319" s="14">
        <v>0</v>
      </c>
      <c r="G319" s="14">
        <v>0</v>
      </c>
      <c r="H319" s="14">
        <v>7</v>
      </c>
      <c r="I319" s="14">
        <v>7</v>
      </c>
      <c r="J319" s="14">
        <v>0</v>
      </c>
      <c r="K319" s="14">
        <v>0</v>
      </c>
      <c r="L319" s="14">
        <v>0</v>
      </c>
      <c r="M319" s="14">
        <v>0</v>
      </c>
      <c r="N319" s="14">
        <v>6</v>
      </c>
      <c r="O319" s="14">
        <v>0</v>
      </c>
      <c r="P319" s="23">
        <v>1</v>
      </c>
    </row>
    <row r="320" spans="1:16" x14ac:dyDescent="0.3">
      <c r="A320" s="181" t="s">
        <v>919</v>
      </c>
      <c r="B320" s="182"/>
      <c r="C320" s="25">
        <v>0</v>
      </c>
      <c r="D320" s="25">
        <v>1</v>
      </c>
      <c r="E320" s="26">
        <v>-1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0.399999999999999" x14ac:dyDescent="0.3">
      <c r="A321" s="28" t="s">
        <v>920</v>
      </c>
      <c r="B321" s="28" t="s">
        <v>921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0.399999999999999" x14ac:dyDescent="0.3">
      <c r="A322" s="28" t="s">
        <v>922</v>
      </c>
      <c r="B322" s="28" t="s">
        <v>923</v>
      </c>
      <c r="C322" s="14">
        <v>0</v>
      </c>
      <c r="D322" s="14">
        <v>1</v>
      </c>
      <c r="E322" s="29">
        <v>-1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3">
      <c r="A323" s="181" t="s">
        <v>924</v>
      </c>
      <c r="B323" s="182"/>
      <c r="C323" s="25">
        <v>10473</v>
      </c>
      <c r="D323" s="25">
        <v>11483</v>
      </c>
      <c r="E323" s="26">
        <v>-8.7956109030741095E-2</v>
      </c>
      <c r="F323" s="25">
        <v>161</v>
      </c>
      <c r="G323" s="25">
        <v>0</v>
      </c>
      <c r="H323" s="25">
        <v>255</v>
      </c>
      <c r="I323" s="25">
        <v>0</v>
      </c>
      <c r="J323" s="25">
        <v>7</v>
      </c>
      <c r="K323" s="25">
        <v>0</v>
      </c>
      <c r="L323" s="25">
        <v>1</v>
      </c>
      <c r="M323" s="25">
        <v>0</v>
      </c>
      <c r="N323" s="25">
        <v>74</v>
      </c>
      <c r="O323" s="25">
        <v>24</v>
      </c>
      <c r="P323" s="27">
        <v>4</v>
      </c>
    </row>
    <row r="324" spans="1:16" x14ac:dyDescent="0.3">
      <c r="A324" s="28" t="s">
        <v>925</v>
      </c>
      <c r="B324" s="28" t="s">
        <v>926</v>
      </c>
      <c r="C324" s="14">
        <v>10473</v>
      </c>
      <c r="D324" s="14">
        <v>11483</v>
      </c>
      <c r="E324" s="29">
        <v>-8.7956109030741095E-2</v>
      </c>
      <c r="F324" s="14">
        <v>161</v>
      </c>
      <c r="G324" s="14">
        <v>0</v>
      </c>
      <c r="H324" s="14">
        <v>255</v>
      </c>
      <c r="I324" s="14">
        <v>0</v>
      </c>
      <c r="J324" s="14">
        <v>7</v>
      </c>
      <c r="K324" s="14">
        <v>0</v>
      </c>
      <c r="L324" s="14">
        <v>1</v>
      </c>
      <c r="M324" s="14">
        <v>0</v>
      </c>
      <c r="N324" s="14">
        <v>74</v>
      </c>
      <c r="O324" s="14">
        <v>24</v>
      </c>
      <c r="P324" s="23">
        <v>4</v>
      </c>
    </row>
    <row r="325" spans="1:16" x14ac:dyDescent="0.3">
      <c r="A325" s="181" t="s">
        <v>927</v>
      </c>
      <c r="B325" s="182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30.6" x14ac:dyDescent="0.3">
      <c r="A326" s="28" t="s">
        <v>928</v>
      </c>
      <c r="B326" s="28" t="s">
        <v>929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40.799999999999997" x14ac:dyDescent="0.3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0.399999999999999" x14ac:dyDescent="0.3">
      <c r="A328" s="28" t="s">
        <v>932</v>
      </c>
      <c r="B328" s="28" t="s">
        <v>933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0.6" x14ac:dyDescent="0.3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0.6" x14ac:dyDescent="0.3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0.799999999999997" x14ac:dyDescent="0.3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0.6" x14ac:dyDescent="0.3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0.799999999999997" x14ac:dyDescent="0.3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0.6" x14ac:dyDescent="0.3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0.799999999999997" x14ac:dyDescent="0.3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0.399999999999999" x14ac:dyDescent="0.3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3">
      <c r="A337" s="181" t="s">
        <v>950</v>
      </c>
      <c r="B337" s="182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0.399999999999999" x14ac:dyDescent="0.3">
      <c r="A338" s="28" t="s">
        <v>951</v>
      </c>
      <c r="B338" s="28" t="s">
        <v>952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3">
      <c r="A339" s="181" t="s">
        <v>953</v>
      </c>
      <c r="B339" s="182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0.6" x14ac:dyDescent="0.3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3">
      <c r="A341" s="183" t="s">
        <v>956</v>
      </c>
      <c r="B341" s="184"/>
      <c r="C341" s="30">
        <v>45500</v>
      </c>
      <c r="D341" s="30">
        <v>45086</v>
      </c>
      <c r="E341" s="31">
        <v>9.1824513152641597E-3</v>
      </c>
      <c r="F341" s="30">
        <v>11983</v>
      </c>
      <c r="G341" s="30">
        <v>8466</v>
      </c>
      <c r="H341" s="30">
        <v>9542</v>
      </c>
      <c r="I341" s="30">
        <v>8577</v>
      </c>
      <c r="J341" s="30">
        <v>162</v>
      </c>
      <c r="K341" s="30">
        <v>229</v>
      </c>
      <c r="L341" s="30">
        <v>19</v>
      </c>
      <c r="M341" s="30">
        <v>33</v>
      </c>
      <c r="N341" s="30">
        <v>426</v>
      </c>
      <c r="O341" s="30">
        <v>851</v>
      </c>
      <c r="P341" s="30">
        <v>14284</v>
      </c>
    </row>
    <row r="342" spans="1:16" x14ac:dyDescent="0.3">
      <c r="A342" s="6"/>
    </row>
  </sheetData>
  <sheetProtection algorithmName="SHA-512" hashValue="BSNywREBo2wiEEYxeHzMBOped03zb7SN/FU2ZCRQPMyr8kgYpUkRB4WGBGGzH08cR61scpBzLWHhyLestyTWGw==" saltValue="nWX3MCpCtmMTkkjiIRQ0Dw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8867187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72" t="s">
        <v>959</v>
      </c>
      <c r="B5" s="13" t="s">
        <v>960</v>
      </c>
      <c r="C5" s="23">
        <v>4</v>
      </c>
    </row>
    <row r="6" spans="1:3" x14ac:dyDescent="0.3">
      <c r="A6" s="173"/>
      <c r="B6" s="13" t="s">
        <v>334</v>
      </c>
      <c r="C6" s="23">
        <v>634</v>
      </c>
    </row>
    <row r="7" spans="1:3" x14ac:dyDescent="0.3">
      <c r="A7" s="173"/>
      <c r="B7" s="13" t="s">
        <v>961</v>
      </c>
      <c r="C7" s="23">
        <v>122</v>
      </c>
    </row>
    <row r="8" spans="1:3" x14ac:dyDescent="0.3">
      <c r="A8" s="173"/>
      <c r="B8" s="13" t="s">
        <v>962</v>
      </c>
      <c r="C8" s="23">
        <v>13</v>
      </c>
    </row>
    <row r="9" spans="1:3" x14ac:dyDescent="0.3">
      <c r="A9" s="173"/>
      <c r="B9" s="13" t="s">
        <v>963</v>
      </c>
      <c r="C9" s="23">
        <v>124</v>
      </c>
    </row>
    <row r="10" spans="1:3" x14ac:dyDescent="0.3">
      <c r="A10" s="173"/>
      <c r="B10" s="13" t="s">
        <v>964</v>
      </c>
      <c r="C10" s="23">
        <v>100</v>
      </c>
    </row>
    <row r="11" spans="1:3" x14ac:dyDescent="0.3">
      <c r="A11" s="173"/>
      <c r="B11" s="13" t="s">
        <v>965</v>
      </c>
      <c r="C11" s="23">
        <v>553</v>
      </c>
    </row>
    <row r="12" spans="1:3" x14ac:dyDescent="0.3">
      <c r="A12" s="173"/>
      <c r="B12" s="13" t="s">
        <v>518</v>
      </c>
      <c r="C12" s="23">
        <v>157</v>
      </c>
    </row>
    <row r="13" spans="1:3" x14ac:dyDescent="0.3">
      <c r="A13" s="173"/>
      <c r="B13" s="13" t="s">
        <v>966</v>
      </c>
      <c r="C13" s="23">
        <v>27</v>
      </c>
    </row>
    <row r="14" spans="1:3" x14ac:dyDescent="0.3">
      <c r="A14" s="173"/>
      <c r="B14" s="13" t="s">
        <v>967</v>
      </c>
      <c r="C14" s="23">
        <v>6</v>
      </c>
    </row>
    <row r="15" spans="1:3" x14ac:dyDescent="0.3">
      <c r="A15" s="173"/>
      <c r="B15" s="13" t="s">
        <v>651</v>
      </c>
      <c r="C15" s="23">
        <v>12</v>
      </c>
    </row>
    <row r="16" spans="1:3" x14ac:dyDescent="0.3">
      <c r="A16" s="173"/>
      <c r="B16" s="13" t="s">
        <v>968</v>
      </c>
      <c r="C16" s="23">
        <v>61</v>
      </c>
    </row>
    <row r="17" spans="1:3" x14ac:dyDescent="0.3">
      <c r="A17" s="173"/>
      <c r="B17" s="13" t="s">
        <v>969</v>
      </c>
      <c r="C17" s="23">
        <v>180</v>
      </c>
    </row>
    <row r="18" spans="1:3" x14ac:dyDescent="0.3">
      <c r="A18" s="173"/>
      <c r="B18" s="13" t="s">
        <v>970</v>
      </c>
      <c r="C18" s="23">
        <v>58</v>
      </c>
    </row>
    <row r="19" spans="1:3" x14ac:dyDescent="0.3">
      <c r="A19" s="174"/>
      <c r="B19" s="13" t="s">
        <v>111</v>
      </c>
      <c r="C19" s="23">
        <v>724</v>
      </c>
    </row>
    <row r="20" spans="1:3" x14ac:dyDescent="0.3">
      <c r="A20" s="172" t="s">
        <v>971</v>
      </c>
      <c r="B20" s="13" t="s">
        <v>972</v>
      </c>
      <c r="C20" s="23">
        <v>53</v>
      </c>
    </row>
    <row r="21" spans="1:3" x14ac:dyDescent="0.3">
      <c r="A21" s="174"/>
      <c r="B21" s="13" t="s">
        <v>973</v>
      </c>
      <c r="C21" s="23">
        <v>7</v>
      </c>
    </row>
    <row r="22" spans="1:3" x14ac:dyDescent="0.3">
      <c r="A22" s="172" t="s">
        <v>974</v>
      </c>
      <c r="B22" s="13" t="s">
        <v>975</v>
      </c>
      <c r="C22" s="23">
        <v>606</v>
      </c>
    </row>
    <row r="23" spans="1:3" x14ac:dyDescent="0.3">
      <c r="A23" s="173"/>
      <c r="B23" s="13" t="s">
        <v>976</v>
      </c>
      <c r="C23" s="23">
        <v>551</v>
      </c>
    </row>
    <row r="24" spans="1:3" x14ac:dyDescent="0.3">
      <c r="A24" s="174"/>
      <c r="B24" s="13" t="s">
        <v>977</v>
      </c>
      <c r="C24" s="23">
        <v>0</v>
      </c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6"/>
      <c r="C28" s="23">
        <v>996</v>
      </c>
    </row>
    <row r="29" spans="1:3" x14ac:dyDescent="0.3">
      <c r="A29" s="172" t="s">
        <v>980</v>
      </c>
      <c r="B29" s="13" t="s">
        <v>981</v>
      </c>
      <c r="C29" s="23">
        <v>16</v>
      </c>
    </row>
    <row r="30" spans="1:3" x14ac:dyDescent="0.3">
      <c r="A30" s="173"/>
      <c r="B30" s="13" t="s">
        <v>982</v>
      </c>
      <c r="C30" s="23">
        <v>242</v>
      </c>
    </row>
    <row r="31" spans="1:3" x14ac:dyDescent="0.3">
      <c r="A31" s="173"/>
      <c r="B31" s="13" t="s">
        <v>983</v>
      </c>
      <c r="C31" s="23">
        <v>2</v>
      </c>
    </row>
    <row r="32" spans="1:3" x14ac:dyDescent="0.3">
      <c r="A32" s="174"/>
      <c r="B32" s="13" t="s">
        <v>984</v>
      </c>
      <c r="C32" s="23">
        <v>14</v>
      </c>
    </row>
    <row r="33" spans="1:3" x14ac:dyDescent="0.3">
      <c r="A33" s="12" t="s">
        <v>985</v>
      </c>
      <c r="B33" s="16"/>
      <c r="C33" s="23">
        <v>1</v>
      </c>
    </row>
    <row r="34" spans="1:3" x14ac:dyDescent="0.3">
      <c r="A34" s="12" t="s">
        <v>986</v>
      </c>
      <c r="B34" s="16"/>
      <c r="C34" s="23">
        <v>516</v>
      </c>
    </row>
    <row r="35" spans="1:3" x14ac:dyDescent="0.3">
      <c r="A35" s="12" t="s">
        <v>987</v>
      </c>
      <c r="B35" s="16"/>
      <c r="C35" s="23">
        <v>194</v>
      </c>
    </row>
    <row r="36" spans="1:3" x14ac:dyDescent="0.3">
      <c r="A36" s="12" t="s">
        <v>988</v>
      </c>
      <c r="B36" s="16"/>
      <c r="C36" s="23">
        <v>0</v>
      </c>
    </row>
    <row r="37" spans="1:3" x14ac:dyDescent="0.3">
      <c r="A37" s="12" t="s">
        <v>989</v>
      </c>
      <c r="B37" s="16"/>
      <c r="C37" s="23">
        <v>6</v>
      </c>
    </row>
    <row r="38" spans="1:3" x14ac:dyDescent="0.3">
      <c r="A38" s="12" t="s">
        <v>990</v>
      </c>
      <c r="B38" s="16"/>
      <c r="C38" s="23">
        <v>23</v>
      </c>
    </row>
    <row r="39" spans="1:3" x14ac:dyDescent="0.3">
      <c r="A39" s="12" t="s">
        <v>977</v>
      </c>
      <c r="B39" s="16"/>
      <c r="C39" s="23">
        <v>248</v>
      </c>
    </row>
    <row r="40" spans="1:3" x14ac:dyDescent="0.3">
      <c r="A40" s="172" t="s">
        <v>991</v>
      </c>
      <c r="B40" s="13" t="s">
        <v>992</v>
      </c>
      <c r="C40" s="23">
        <v>28</v>
      </c>
    </row>
    <row r="41" spans="1:3" x14ac:dyDescent="0.3">
      <c r="A41" s="173"/>
      <c r="B41" s="13" t="s">
        <v>993</v>
      </c>
      <c r="C41" s="23">
        <v>14</v>
      </c>
    </row>
    <row r="42" spans="1:3" x14ac:dyDescent="0.3">
      <c r="A42" s="173"/>
      <c r="B42" s="13" t="s">
        <v>994</v>
      </c>
      <c r="C42" s="23">
        <v>14</v>
      </c>
    </row>
    <row r="43" spans="1:3" x14ac:dyDescent="0.3">
      <c r="A43" s="173"/>
      <c r="B43" s="13" t="s">
        <v>995</v>
      </c>
      <c r="C43" s="23">
        <v>0</v>
      </c>
    </row>
    <row r="44" spans="1:3" x14ac:dyDescent="0.3">
      <c r="A44" s="174"/>
      <c r="B44" s="13" t="s">
        <v>996</v>
      </c>
      <c r="C44" s="23">
        <v>0</v>
      </c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3">
        <v>82</v>
      </c>
    </row>
    <row r="49" spans="1:3" x14ac:dyDescent="0.3">
      <c r="A49" s="172" t="s">
        <v>81</v>
      </c>
      <c r="B49" s="13" t="s">
        <v>998</v>
      </c>
      <c r="C49" s="23">
        <v>107</v>
      </c>
    </row>
    <row r="50" spans="1:3" x14ac:dyDescent="0.3">
      <c r="A50" s="174"/>
      <c r="B50" s="13" t="s">
        <v>999</v>
      </c>
      <c r="C50" s="23">
        <v>699</v>
      </c>
    </row>
    <row r="51" spans="1:3" x14ac:dyDescent="0.3">
      <c r="A51" s="172" t="s">
        <v>1000</v>
      </c>
      <c r="B51" s="13" t="s">
        <v>1001</v>
      </c>
      <c r="C51" s="23">
        <v>0</v>
      </c>
    </row>
    <row r="52" spans="1:3" x14ac:dyDescent="0.3">
      <c r="A52" s="174"/>
      <c r="B52" s="13" t="s">
        <v>1002</v>
      </c>
      <c r="C52" s="23">
        <v>0</v>
      </c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72" t="s">
        <v>245</v>
      </c>
      <c r="B56" s="13" t="s">
        <v>20</v>
      </c>
      <c r="C56" s="23">
        <v>1875</v>
      </c>
    </row>
    <row r="57" spans="1:3" x14ac:dyDescent="0.3">
      <c r="A57" s="173"/>
      <c r="B57" s="13" t="s">
        <v>1004</v>
      </c>
      <c r="C57" s="23">
        <v>413</v>
      </c>
    </row>
    <row r="58" spans="1:3" x14ac:dyDescent="0.3">
      <c r="A58" s="173"/>
      <c r="B58" s="13" t="s">
        <v>1005</v>
      </c>
      <c r="C58" s="23">
        <v>232</v>
      </c>
    </row>
    <row r="59" spans="1:3" x14ac:dyDescent="0.3">
      <c r="A59" s="173"/>
      <c r="B59" s="13" t="s">
        <v>1006</v>
      </c>
      <c r="C59" s="23">
        <v>991</v>
      </c>
    </row>
    <row r="60" spans="1:3" x14ac:dyDescent="0.3">
      <c r="A60" s="174"/>
      <c r="B60" s="13" t="s">
        <v>1007</v>
      </c>
      <c r="C60" s="23">
        <v>239</v>
      </c>
    </row>
    <row r="61" spans="1:3" x14ac:dyDescent="0.3">
      <c r="A61" s="172" t="s">
        <v>1008</v>
      </c>
      <c r="B61" s="13" t="s">
        <v>1009</v>
      </c>
      <c r="C61" s="23">
        <v>1373</v>
      </c>
    </row>
    <row r="62" spans="1:3" x14ac:dyDescent="0.3">
      <c r="A62" s="173"/>
      <c r="B62" s="13" t="s">
        <v>1010</v>
      </c>
      <c r="C62" s="23">
        <v>79</v>
      </c>
    </row>
    <row r="63" spans="1:3" x14ac:dyDescent="0.3">
      <c r="A63" s="173"/>
      <c r="B63" s="13" t="s">
        <v>1011</v>
      </c>
      <c r="C63" s="23">
        <v>158</v>
      </c>
    </row>
    <row r="64" spans="1:3" x14ac:dyDescent="0.3">
      <c r="A64" s="173"/>
      <c r="B64" s="13" t="s">
        <v>1012</v>
      </c>
      <c r="C64" s="23">
        <v>537</v>
      </c>
    </row>
    <row r="65" spans="1:3" x14ac:dyDescent="0.3">
      <c r="A65" s="174"/>
      <c r="B65" s="13" t="s">
        <v>1007</v>
      </c>
      <c r="C65" s="23">
        <v>599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6"/>
      <c r="C69" s="23">
        <v>270</v>
      </c>
    </row>
    <row r="70" spans="1:3" x14ac:dyDescent="0.3">
      <c r="A70" s="12" t="s">
        <v>1015</v>
      </c>
      <c r="B70" s="16"/>
      <c r="C70" s="23">
        <v>287</v>
      </c>
    </row>
    <row r="71" spans="1:3" x14ac:dyDescent="0.3">
      <c r="A71" s="12" t="s">
        <v>1016</v>
      </c>
      <c r="B71" s="16"/>
      <c r="C71" s="23">
        <v>834</v>
      </c>
    </row>
    <row r="72" spans="1:3" x14ac:dyDescent="0.3">
      <c r="A72" s="172" t="s">
        <v>1017</v>
      </c>
      <c r="B72" s="13" t="s">
        <v>1018</v>
      </c>
      <c r="C72" s="23">
        <v>0</v>
      </c>
    </row>
    <row r="73" spans="1:3" x14ac:dyDescent="0.3">
      <c r="A73" s="174"/>
      <c r="B73" s="13" t="s">
        <v>1019</v>
      </c>
      <c r="C73" s="23">
        <v>44</v>
      </c>
    </row>
    <row r="74" spans="1:3" x14ac:dyDescent="0.3">
      <c r="A74" s="12" t="s">
        <v>1020</v>
      </c>
      <c r="B74" s="16"/>
      <c r="C74" s="23">
        <v>0</v>
      </c>
    </row>
    <row r="75" spans="1:3" x14ac:dyDescent="0.3">
      <c r="A75" s="12" t="s">
        <v>1021</v>
      </c>
      <c r="B75" s="16"/>
      <c r="C75" s="23">
        <v>87</v>
      </c>
    </row>
    <row r="76" spans="1:3" x14ac:dyDescent="0.3">
      <c r="A76" s="12" t="s">
        <v>1022</v>
      </c>
      <c r="B76" s="16"/>
      <c r="C76" s="23">
        <v>2</v>
      </c>
    </row>
    <row r="77" spans="1:3" x14ac:dyDescent="0.3">
      <c r="A77" s="12" t="s">
        <v>1023</v>
      </c>
      <c r="B77" s="16"/>
      <c r="C77" s="23">
        <v>37</v>
      </c>
    </row>
    <row r="78" spans="1:3" x14ac:dyDescent="0.3">
      <c r="A78" s="12" t="s">
        <v>1024</v>
      </c>
      <c r="B78" s="16"/>
      <c r="C78" s="23">
        <v>2</v>
      </c>
    </row>
    <row r="79" spans="1:3" x14ac:dyDescent="0.3">
      <c r="A79" s="12" t="s">
        <v>1025</v>
      </c>
      <c r="B79" s="16"/>
      <c r="C79" s="23">
        <v>0</v>
      </c>
    </row>
    <row r="80" spans="1:3" x14ac:dyDescent="0.3">
      <c r="A80" s="6"/>
    </row>
  </sheetData>
  <sheetProtection algorithmName="SHA-512" hashValue="tqicERR7RfSzTp7NvlMkBgKShhP86KN7qEL0vOy1vQR1GJelXLDmlXOJ3cpPdDILHJYUPAEYyx02fhyukrLpLw==" saltValue="MdTXfHIPTqX/hQf4XcUEcw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2" t="s">
        <v>1027</v>
      </c>
    </row>
    <row r="4" spans="1:3" x14ac:dyDescent="0.3">
      <c r="A4" s="33" t="s">
        <v>14</v>
      </c>
      <c r="B4" s="33" t="s">
        <v>15</v>
      </c>
      <c r="C4" s="34" t="s">
        <v>3</v>
      </c>
    </row>
    <row r="5" spans="1:3" x14ac:dyDescent="0.3">
      <c r="A5" s="187" t="s">
        <v>1028</v>
      </c>
      <c r="B5" s="36" t="s">
        <v>1029</v>
      </c>
      <c r="C5" s="37">
        <v>116</v>
      </c>
    </row>
    <row r="6" spans="1:3" x14ac:dyDescent="0.3">
      <c r="A6" s="188"/>
      <c r="B6" s="36" t="s">
        <v>304</v>
      </c>
      <c r="C6" s="37">
        <v>733</v>
      </c>
    </row>
    <row r="7" spans="1:3" x14ac:dyDescent="0.3">
      <c r="A7" s="188"/>
      <c r="B7" s="36" t="s">
        <v>1030</v>
      </c>
      <c r="C7" s="37">
        <v>136</v>
      </c>
    </row>
    <row r="8" spans="1:3" x14ac:dyDescent="0.3">
      <c r="A8" s="188"/>
      <c r="B8" s="36" t="s">
        <v>1031</v>
      </c>
      <c r="C8" s="22"/>
    </row>
    <row r="9" spans="1:3" x14ac:dyDescent="0.3">
      <c r="A9" s="188"/>
      <c r="B9" s="36" t="s">
        <v>1032</v>
      </c>
      <c r="C9" s="22"/>
    </row>
    <row r="10" spans="1:3" x14ac:dyDescent="0.3">
      <c r="A10" s="188"/>
      <c r="B10" s="36" t="s">
        <v>1033</v>
      </c>
      <c r="C10" s="37">
        <v>1</v>
      </c>
    </row>
    <row r="11" spans="1:3" x14ac:dyDescent="0.3">
      <c r="A11" s="189"/>
      <c r="B11" s="36" t="s">
        <v>1034</v>
      </c>
      <c r="C11" s="22"/>
    </row>
    <row r="12" spans="1:3" x14ac:dyDescent="0.3">
      <c r="A12" s="187" t="s">
        <v>1035</v>
      </c>
      <c r="B12" s="36" t="s">
        <v>65</v>
      </c>
      <c r="C12" s="37">
        <v>639</v>
      </c>
    </row>
    <row r="13" spans="1:3" x14ac:dyDescent="0.3">
      <c r="A13" s="188"/>
      <c r="B13" s="36" t="s">
        <v>1036</v>
      </c>
      <c r="C13" s="37">
        <v>189</v>
      </c>
    </row>
    <row r="14" spans="1:3" x14ac:dyDescent="0.3">
      <c r="A14" s="188"/>
      <c r="B14" s="36" t="s">
        <v>1037</v>
      </c>
      <c r="C14" s="37">
        <v>77</v>
      </c>
    </row>
    <row r="15" spans="1:3" x14ac:dyDescent="0.3">
      <c r="A15" s="189"/>
      <c r="B15" s="36" t="s">
        <v>1038</v>
      </c>
      <c r="C15" s="37">
        <v>117</v>
      </c>
    </row>
    <row r="16" spans="1:3" x14ac:dyDescent="0.3">
      <c r="A16" s="3"/>
    </row>
    <row r="17" spans="1:3" x14ac:dyDescent="0.3">
      <c r="A17" s="32" t="s">
        <v>1039</v>
      </c>
    </row>
    <row r="18" spans="1:3" x14ac:dyDescent="0.3">
      <c r="A18" s="33" t="s">
        <v>14</v>
      </c>
      <c r="B18" s="33" t="s">
        <v>15</v>
      </c>
      <c r="C18" s="34" t="s">
        <v>3</v>
      </c>
    </row>
    <row r="19" spans="1:3" x14ac:dyDescent="0.3">
      <c r="A19" s="35" t="s">
        <v>1040</v>
      </c>
      <c r="B19" s="38"/>
      <c r="C19" s="37">
        <v>40</v>
      </c>
    </row>
    <row r="20" spans="1:3" x14ac:dyDescent="0.3">
      <c r="A20" s="35" t="s">
        <v>1041</v>
      </c>
      <c r="B20" s="38"/>
      <c r="C20" s="37">
        <v>15</v>
      </c>
    </row>
    <row r="21" spans="1:3" x14ac:dyDescent="0.3">
      <c r="A21" s="35" t="s">
        <v>1042</v>
      </c>
      <c r="B21" s="38"/>
      <c r="C21" s="37">
        <v>121</v>
      </c>
    </row>
    <row r="22" spans="1:3" x14ac:dyDescent="0.3">
      <c r="A22" s="35" t="s">
        <v>1043</v>
      </c>
      <c r="B22" s="38"/>
      <c r="C22" s="37">
        <v>108</v>
      </c>
    </row>
    <row r="23" spans="1:3" x14ac:dyDescent="0.3">
      <c r="A23" s="35" t="s">
        <v>1044</v>
      </c>
      <c r="B23" s="38"/>
      <c r="C23" s="37">
        <v>478</v>
      </c>
    </row>
    <row r="24" spans="1:3" x14ac:dyDescent="0.3">
      <c r="A24" s="35" t="s">
        <v>1045</v>
      </c>
      <c r="B24" s="38"/>
      <c r="C24" s="37">
        <v>274</v>
      </c>
    </row>
    <row r="25" spans="1:3" x14ac:dyDescent="0.3">
      <c r="A25" s="35" t="s">
        <v>1046</v>
      </c>
      <c r="B25" s="38"/>
      <c r="C25" s="37">
        <v>123</v>
      </c>
    </row>
    <row r="26" spans="1:3" x14ac:dyDescent="0.3">
      <c r="A26" s="35" t="s">
        <v>1047</v>
      </c>
      <c r="B26" s="38"/>
      <c r="C26" s="37">
        <v>6</v>
      </c>
    </row>
    <row r="27" spans="1:3" x14ac:dyDescent="0.3">
      <c r="A27" s="35" t="s">
        <v>1048</v>
      </c>
      <c r="B27" s="38"/>
      <c r="C27" s="37">
        <v>3</v>
      </c>
    </row>
    <row r="28" spans="1:3" x14ac:dyDescent="0.3">
      <c r="A28" s="35" t="s">
        <v>1049</v>
      </c>
      <c r="B28" s="38"/>
      <c r="C28" s="37">
        <v>149</v>
      </c>
    </row>
    <row r="29" spans="1:3" x14ac:dyDescent="0.3">
      <c r="A29" s="3"/>
    </row>
    <row r="30" spans="1:3" x14ac:dyDescent="0.3">
      <c r="A30" s="32" t="s">
        <v>1050</v>
      </c>
    </row>
    <row r="31" spans="1:3" x14ac:dyDescent="0.3">
      <c r="A31" s="33" t="s">
        <v>14</v>
      </c>
      <c r="B31" s="33" t="s">
        <v>15</v>
      </c>
      <c r="C31" s="34" t="s">
        <v>3</v>
      </c>
    </row>
    <row r="32" spans="1:3" x14ac:dyDescent="0.3">
      <c r="A32" s="35" t="s">
        <v>1051</v>
      </c>
      <c r="B32" s="38"/>
      <c r="C32" s="37">
        <v>11</v>
      </c>
    </row>
    <row r="33" spans="1:6" x14ac:dyDescent="0.3">
      <c r="A33" s="35" t="s">
        <v>1052</v>
      </c>
      <c r="B33" s="38"/>
      <c r="C33" s="37">
        <v>91</v>
      </c>
    </row>
    <row r="34" spans="1:6" x14ac:dyDescent="0.3">
      <c r="A34" s="35" t="s">
        <v>1053</v>
      </c>
      <c r="B34" s="38"/>
      <c r="C34" s="37">
        <v>144</v>
      </c>
    </row>
    <row r="35" spans="1:6" x14ac:dyDescent="0.3">
      <c r="A35" s="35" t="s">
        <v>1054</v>
      </c>
      <c r="B35" s="38"/>
      <c r="C35" s="37">
        <v>144</v>
      </c>
    </row>
    <row r="36" spans="1:6" x14ac:dyDescent="0.3">
      <c r="A36" s="35" t="s">
        <v>1055</v>
      </c>
      <c r="B36" s="38"/>
      <c r="C36" s="37">
        <v>59</v>
      </c>
    </row>
    <row r="37" spans="1:6" x14ac:dyDescent="0.3">
      <c r="A37" s="35" t="s">
        <v>1056</v>
      </c>
      <c r="B37" s="38"/>
      <c r="C37" s="37">
        <v>70</v>
      </c>
    </row>
    <row r="38" spans="1:6" x14ac:dyDescent="0.3">
      <c r="A38" s="35" t="s">
        <v>1057</v>
      </c>
      <c r="B38" s="38"/>
      <c r="C38" s="37">
        <v>14</v>
      </c>
    </row>
    <row r="39" spans="1:6" x14ac:dyDescent="0.3">
      <c r="A39" s="35" t="s">
        <v>1058</v>
      </c>
      <c r="B39" s="38"/>
      <c r="C39" s="37">
        <v>1</v>
      </c>
    </row>
    <row r="40" spans="1:6" x14ac:dyDescent="0.3">
      <c r="A40" s="3"/>
    </row>
    <row r="41" spans="1:6" x14ac:dyDescent="0.3">
      <c r="A41" s="32" t="s">
        <v>1059</v>
      </c>
    </row>
    <row r="42" spans="1:6" x14ac:dyDescent="0.3">
      <c r="A42" s="33" t="s">
        <v>14</v>
      </c>
      <c r="B42" s="33" t="s">
        <v>15</v>
      </c>
      <c r="C42" s="34" t="s">
        <v>3</v>
      </c>
    </row>
    <row r="43" spans="1:6" x14ac:dyDescent="0.3">
      <c r="A43" s="35" t="s">
        <v>104</v>
      </c>
      <c r="B43" s="38"/>
      <c r="C43" s="37">
        <v>6</v>
      </c>
    </row>
    <row r="44" spans="1:6" x14ac:dyDescent="0.3">
      <c r="A44" s="35" t="s">
        <v>114</v>
      </c>
      <c r="B44" s="38"/>
      <c r="C44" s="22"/>
    </row>
    <row r="45" spans="1:6" x14ac:dyDescent="0.3">
      <c r="A45" s="35" t="s">
        <v>1060</v>
      </c>
      <c r="B45" s="38"/>
      <c r="C45" s="37">
        <v>4</v>
      </c>
    </row>
    <row r="46" spans="1:6" x14ac:dyDescent="0.3">
      <c r="A46" s="32" t="s">
        <v>1061</v>
      </c>
    </row>
    <row r="47" spans="1:6" ht="30.6" x14ac:dyDescent="0.3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3">
      <c r="A48" s="190" t="s">
        <v>959</v>
      </c>
      <c r="B48" s="41" t="s">
        <v>1063</v>
      </c>
      <c r="C48" s="17"/>
      <c r="D48" s="17"/>
      <c r="E48" s="17"/>
      <c r="F48" s="22"/>
    </row>
    <row r="49" spans="1:6" x14ac:dyDescent="0.3">
      <c r="A49" s="191"/>
      <c r="B49" s="41" t="s">
        <v>1064</v>
      </c>
      <c r="C49" s="17"/>
      <c r="D49" s="17"/>
      <c r="E49" s="17"/>
      <c r="F49" s="22"/>
    </row>
    <row r="50" spans="1:6" x14ac:dyDescent="0.3">
      <c r="A50" s="191"/>
      <c r="B50" s="41" t="s">
        <v>1065</v>
      </c>
      <c r="C50" s="42">
        <v>0</v>
      </c>
      <c r="D50" s="42">
        <v>0</v>
      </c>
      <c r="E50" s="42">
        <v>1</v>
      </c>
      <c r="F50" s="37">
        <v>0</v>
      </c>
    </row>
    <row r="51" spans="1:6" x14ac:dyDescent="0.3">
      <c r="A51" s="191"/>
      <c r="B51" s="41" t="s">
        <v>1066</v>
      </c>
      <c r="C51" s="42">
        <v>1</v>
      </c>
      <c r="D51" s="42">
        <v>0</v>
      </c>
      <c r="E51" s="42">
        <v>0</v>
      </c>
      <c r="F51" s="37">
        <v>0</v>
      </c>
    </row>
    <row r="52" spans="1:6" x14ac:dyDescent="0.3">
      <c r="A52" s="191"/>
      <c r="B52" s="41" t="s">
        <v>334</v>
      </c>
      <c r="C52" s="42">
        <v>19</v>
      </c>
      <c r="D52" s="42">
        <v>24</v>
      </c>
      <c r="E52" s="42">
        <v>10</v>
      </c>
      <c r="F52" s="37">
        <v>9</v>
      </c>
    </row>
    <row r="53" spans="1:6" x14ac:dyDescent="0.3">
      <c r="A53" s="191"/>
      <c r="B53" s="41" t="s">
        <v>1067</v>
      </c>
      <c r="C53" s="42">
        <v>877</v>
      </c>
      <c r="D53" s="42">
        <v>346</v>
      </c>
      <c r="E53" s="42">
        <v>50</v>
      </c>
      <c r="F53" s="37">
        <v>128</v>
      </c>
    </row>
    <row r="54" spans="1:6" x14ac:dyDescent="0.3">
      <c r="A54" s="191"/>
      <c r="B54" s="41" t="s">
        <v>1068</v>
      </c>
      <c r="C54" s="42">
        <v>202</v>
      </c>
      <c r="D54" s="42">
        <v>63</v>
      </c>
      <c r="E54" s="42">
        <v>16</v>
      </c>
      <c r="F54" s="37">
        <v>27</v>
      </c>
    </row>
    <row r="55" spans="1:6" x14ac:dyDescent="0.3">
      <c r="A55" s="191"/>
      <c r="B55" s="41" t="s">
        <v>1069</v>
      </c>
      <c r="C55" s="42">
        <v>2</v>
      </c>
      <c r="D55" s="42">
        <v>1</v>
      </c>
      <c r="E55" s="42">
        <v>3</v>
      </c>
      <c r="F55" s="37">
        <v>0</v>
      </c>
    </row>
    <row r="56" spans="1:6" x14ac:dyDescent="0.3">
      <c r="A56" s="191"/>
      <c r="B56" s="41" t="s">
        <v>1070</v>
      </c>
      <c r="C56" s="17"/>
      <c r="D56" s="17"/>
      <c r="E56" s="17"/>
      <c r="F56" s="22"/>
    </row>
    <row r="57" spans="1:6" x14ac:dyDescent="0.3">
      <c r="A57" s="191"/>
      <c r="B57" s="41" t="s">
        <v>1071</v>
      </c>
      <c r="C57" s="42">
        <v>18</v>
      </c>
      <c r="D57" s="42">
        <v>18</v>
      </c>
      <c r="E57" s="42">
        <v>12</v>
      </c>
      <c r="F57" s="37">
        <v>14</v>
      </c>
    </row>
    <row r="58" spans="1:6" x14ac:dyDescent="0.3">
      <c r="A58" s="191"/>
      <c r="B58" s="41" t="s">
        <v>1072</v>
      </c>
      <c r="C58" s="42">
        <v>4</v>
      </c>
      <c r="D58" s="42">
        <v>4</v>
      </c>
      <c r="E58" s="42">
        <v>1</v>
      </c>
      <c r="F58" s="37">
        <v>1</v>
      </c>
    </row>
    <row r="59" spans="1:6" x14ac:dyDescent="0.3">
      <c r="A59" s="191"/>
      <c r="B59" s="41" t="s">
        <v>1073</v>
      </c>
      <c r="C59" s="17"/>
      <c r="D59" s="17"/>
      <c r="E59" s="17"/>
      <c r="F59" s="22"/>
    </row>
    <row r="60" spans="1:6" x14ac:dyDescent="0.3">
      <c r="A60" s="191"/>
      <c r="B60" s="41" t="s">
        <v>405</v>
      </c>
      <c r="C60" s="42">
        <v>1</v>
      </c>
      <c r="D60" s="42">
        <v>0</v>
      </c>
      <c r="E60" s="42">
        <v>0</v>
      </c>
      <c r="F60" s="37">
        <v>0</v>
      </c>
    </row>
    <row r="61" spans="1:6" x14ac:dyDescent="0.3">
      <c r="A61" s="191"/>
      <c r="B61" s="41" t="s">
        <v>1074</v>
      </c>
      <c r="C61" s="17"/>
      <c r="D61" s="17"/>
      <c r="E61" s="17"/>
      <c r="F61" s="22"/>
    </row>
    <row r="62" spans="1:6" x14ac:dyDescent="0.3">
      <c r="A62" s="191"/>
      <c r="B62" s="41" t="s">
        <v>1075</v>
      </c>
      <c r="C62" s="17"/>
      <c r="D62" s="17"/>
      <c r="E62" s="17"/>
      <c r="F62" s="22"/>
    </row>
    <row r="63" spans="1:6" x14ac:dyDescent="0.3">
      <c r="A63" s="191"/>
      <c r="B63" s="41" t="s">
        <v>1076</v>
      </c>
      <c r="C63" s="42">
        <v>1</v>
      </c>
      <c r="D63" s="42">
        <v>0</v>
      </c>
      <c r="E63" s="42">
        <v>0</v>
      </c>
      <c r="F63" s="37">
        <v>0</v>
      </c>
    </row>
    <row r="64" spans="1:6" x14ac:dyDescent="0.3">
      <c r="A64" s="191"/>
      <c r="B64" s="41" t="s">
        <v>1077</v>
      </c>
      <c r="C64" s="42">
        <v>107</v>
      </c>
      <c r="D64" s="42">
        <v>105</v>
      </c>
      <c r="E64" s="42">
        <v>19</v>
      </c>
      <c r="F64" s="37">
        <v>36</v>
      </c>
    </row>
    <row r="65" spans="1:6" x14ac:dyDescent="0.3">
      <c r="A65" s="191"/>
      <c r="B65" s="41" t="s">
        <v>1078</v>
      </c>
      <c r="C65" s="17"/>
      <c r="D65" s="17"/>
      <c r="E65" s="17"/>
      <c r="F65" s="22"/>
    </row>
    <row r="66" spans="1:6" x14ac:dyDescent="0.3">
      <c r="A66" s="192"/>
      <c r="B66" s="41" t="s">
        <v>1079</v>
      </c>
      <c r="C66" s="42">
        <v>1</v>
      </c>
      <c r="D66" s="42">
        <v>1</v>
      </c>
      <c r="E66" s="42">
        <v>0</v>
      </c>
      <c r="F66" s="37">
        <v>0</v>
      </c>
    </row>
    <row r="67" spans="1:6" x14ac:dyDescent="0.3">
      <c r="A67" s="185" t="s">
        <v>1080</v>
      </c>
      <c r="B67" s="186"/>
      <c r="C67" s="43">
        <v>1233</v>
      </c>
      <c r="D67" s="43">
        <v>562</v>
      </c>
      <c r="E67" s="43">
        <v>112</v>
      </c>
      <c r="F67" s="43">
        <v>215</v>
      </c>
    </row>
    <row r="68" spans="1:6" x14ac:dyDescent="0.3">
      <c r="A68" s="190" t="s">
        <v>974</v>
      </c>
      <c r="B68" s="41" t="s">
        <v>1081</v>
      </c>
      <c r="C68" s="42">
        <v>20</v>
      </c>
      <c r="D68" s="42">
        <v>0</v>
      </c>
      <c r="E68" s="42">
        <v>0</v>
      </c>
      <c r="F68" s="37">
        <v>0</v>
      </c>
    </row>
    <row r="69" spans="1:6" x14ac:dyDescent="0.3">
      <c r="A69" s="191"/>
      <c r="B69" s="41" t="s">
        <v>1082</v>
      </c>
      <c r="C69" s="42">
        <v>2</v>
      </c>
      <c r="D69" s="42">
        <v>0</v>
      </c>
      <c r="E69" s="42">
        <v>0</v>
      </c>
      <c r="F69" s="37">
        <v>0</v>
      </c>
    </row>
    <row r="70" spans="1:6" x14ac:dyDescent="0.3">
      <c r="A70" s="192"/>
      <c r="B70" s="41" t="s">
        <v>111</v>
      </c>
      <c r="C70" s="42">
        <v>13</v>
      </c>
      <c r="D70" s="42">
        <v>0</v>
      </c>
      <c r="E70" s="42">
        <v>0</v>
      </c>
      <c r="F70" s="37">
        <v>0</v>
      </c>
    </row>
    <row r="71" spans="1:6" x14ac:dyDescent="0.3">
      <c r="A71" s="185" t="s">
        <v>1083</v>
      </c>
      <c r="B71" s="186"/>
      <c r="C71" s="43">
        <v>35</v>
      </c>
      <c r="D71" s="43">
        <v>0</v>
      </c>
      <c r="E71" s="43">
        <v>0</v>
      </c>
      <c r="F71" s="43">
        <v>0</v>
      </c>
    </row>
    <row r="72" spans="1:6" x14ac:dyDescent="0.3">
      <c r="A72" s="6"/>
    </row>
  </sheetData>
  <sheetProtection algorithmName="SHA-512" hashValue="McfnndHHFTOpYewqggNxZmFBi+EtiFA7wuC3x3T1SyrWz15dmeF2FhhNJHNhvYLrKALPY5Nsy7RxLn4PhCom2w==" saltValue="67XdAmwZWvZy8ZlXOoZ74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4" t="s">
        <v>15</v>
      </c>
      <c r="C4" s="11" t="s">
        <v>3</v>
      </c>
    </row>
    <row r="5" spans="1:3" x14ac:dyDescent="0.3">
      <c r="A5" s="178" t="s">
        <v>1086</v>
      </c>
      <c r="B5" s="13" t="s">
        <v>1087</v>
      </c>
      <c r="C5" s="23">
        <v>4248</v>
      </c>
    </row>
    <row r="6" spans="1:3" x14ac:dyDescent="0.3">
      <c r="A6" s="179"/>
      <c r="B6" s="13" t="s">
        <v>1029</v>
      </c>
      <c r="C6" s="23">
        <v>930</v>
      </c>
    </row>
    <row r="7" spans="1:3" x14ac:dyDescent="0.3">
      <c r="A7" s="179"/>
      <c r="B7" s="13" t="s">
        <v>1088</v>
      </c>
      <c r="C7" s="23">
        <v>5113</v>
      </c>
    </row>
    <row r="8" spans="1:3" x14ac:dyDescent="0.3">
      <c r="A8" s="179"/>
      <c r="B8" s="13" t="s">
        <v>1089</v>
      </c>
      <c r="C8" s="23">
        <v>641</v>
      </c>
    </row>
    <row r="9" spans="1:3" x14ac:dyDescent="0.3">
      <c r="A9" s="179"/>
      <c r="B9" s="13" t="s">
        <v>1031</v>
      </c>
      <c r="C9" s="23">
        <v>25</v>
      </c>
    </row>
    <row r="10" spans="1:3" x14ac:dyDescent="0.3">
      <c r="A10" s="179"/>
      <c r="B10" s="13" t="s">
        <v>1032</v>
      </c>
      <c r="C10" s="23">
        <v>32</v>
      </c>
    </row>
    <row r="11" spans="1:3" x14ac:dyDescent="0.3">
      <c r="A11" s="179"/>
      <c r="B11" s="13" t="s">
        <v>1090</v>
      </c>
      <c r="C11" s="23">
        <v>6</v>
      </c>
    </row>
    <row r="12" spans="1:3" x14ac:dyDescent="0.3">
      <c r="A12" s="180"/>
      <c r="B12" s="13" t="s">
        <v>1091</v>
      </c>
      <c r="C12" s="23">
        <v>5</v>
      </c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4" t="s">
        <v>15</v>
      </c>
      <c r="C15" s="11" t="s">
        <v>3</v>
      </c>
    </row>
    <row r="16" spans="1:3" x14ac:dyDescent="0.3">
      <c r="A16" s="21" t="s">
        <v>1093</v>
      </c>
      <c r="B16" s="16"/>
      <c r="C16" s="23">
        <v>3824</v>
      </c>
    </row>
    <row r="17" spans="1:3" x14ac:dyDescent="0.3">
      <c r="A17" s="21" t="s">
        <v>1094</v>
      </c>
      <c r="B17" s="16"/>
      <c r="C17" s="23">
        <v>432</v>
      </c>
    </row>
    <row r="18" spans="1:3" x14ac:dyDescent="0.3">
      <c r="A18" s="21" t="s">
        <v>1095</v>
      </c>
      <c r="B18" s="16"/>
      <c r="C18" s="23">
        <v>1246</v>
      </c>
    </row>
    <row r="19" spans="1:3" x14ac:dyDescent="0.3">
      <c r="A19" s="21" t="s">
        <v>1096</v>
      </c>
      <c r="B19" s="16"/>
      <c r="C19" s="23">
        <v>603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4" t="s">
        <v>15</v>
      </c>
      <c r="C22" s="11" t="s">
        <v>3</v>
      </c>
    </row>
    <row r="23" spans="1:3" x14ac:dyDescent="0.3">
      <c r="A23" s="21" t="s">
        <v>1098</v>
      </c>
      <c r="B23" s="16"/>
      <c r="C23" s="22"/>
    </row>
    <row r="24" spans="1:3" x14ac:dyDescent="0.3">
      <c r="A24" s="21" t="s">
        <v>1099</v>
      </c>
      <c r="B24" s="16"/>
      <c r="C24" s="22"/>
    </row>
    <row r="25" spans="1:3" x14ac:dyDescent="0.3">
      <c r="A25" s="21" t="s">
        <v>1100</v>
      </c>
      <c r="B25" s="16"/>
      <c r="C25" s="22"/>
    </row>
    <row r="26" spans="1:3" x14ac:dyDescent="0.3">
      <c r="A26" s="21" t="s">
        <v>1101</v>
      </c>
      <c r="B26" s="16"/>
      <c r="C26" s="22"/>
    </row>
    <row r="27" spans="1:3" x14ac:dyDescent="0.3">
      <c r="A27" s="21" t="s">
        <v>1102</v>
      </c>
      <c r="B27" s="16"/>
      <c r="C27" s="22"/>
    </row>
    <row r="28" spans="1:3" x14ac:dyDescent="0.3">
      <c r="A28" s="21" t="s">
        <v>1103</v>
      </c>
      <c r="B28" s="16"/>
      <c r="C28" s="22"/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4" t="s">
        <v>15</v>
      </c>
      <c r="C31" s="11" t="s">
        <v>3</v>
      </c>
    </row>
    <row r="32" spans="1:3" x14ac:dyDescent="0.3">
      <c r="A32" s="21" t="s">
        <v>1105</v>
      </c>
      <c r="B32" s="16"/>
      <c r="C32" s="22"/>
    </row>
    <row r="33" spans="1:3" x14ac:dyDescent="0.3">
      <c r="A33" s="21" t="s">
        <v>1106</v>
      </c>
      <c r="B33" s="16"/>
      <c r="C33" s="23">
        <v>1</v>
      </c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4" t="s">
        <v>15</v>
      </c>
      <c r="C36" s="11" t="s">
        <v>3</v>
      </c>
    </row>
    <row r="37" spans="1:3" x14ac:dyDescent="0.3">
      <c r="A37" s="21" t="s">
        <v>1107</v>
      </c>
      <c r="B37" s="16"/>
      <c r="C37" s="23">
        <v>104</v>
      </c>
    </row>
    <row r="38" spans="1:3" x14ac:dyDescent="0.3">
      <c r="A38" s="21" t="s">
        <v>1108</v>
      </c>
      <c r="B38" s="16"/>
      <c r="C38" s="23">
        <v>532</v>
      </c>
    </row>
    <row r="39" spans="1:3" x14ac:dyDescent="0.3">
      <c r="A39" s="21" t="s">
        <v>1109</v>
      </c>
      <c r="B39" s="16"/>
      <c r="C39" s="23">
        <v>1012</v>
      </c>
    </row>
    <row r="40" spans="1:3" x14ac:dyDescent="0.3">
      <c r="A40" s="21" t="s">
        <v>1110</v>
      </c>
      <c r="B40" s="16"/>
      <c r="C40" s="23">
        <v>288</v>
      </c>
    </row>
    <row r="41" spans="1:3" x14ac:dyDescent="0.3">
      <c r="A41" s="21" t="s">
        <v>1111</v>
      </c>
      <c r="B41" s="16"/>
      <c r="C41" s="23">
        <v>523</v>
      </c>
    </row>
    <row r="42" spans="1:3" x14ac:dyDescent="0.3">
      <c r="A42" s="21" t="s">
        <v>1112</v>
      </c>
      <c r="B42" s="16"/>
      <c r="C42" s="23">
        <v>132</v>
      </c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4" t="s">
        <v>15</v>
      </c>
      <c r="C45" s="11" t="s">
        <v>3</v>
      </c>
    </row>
    <row r="46" spans="1:3" x14ac:dyDescent="0.3">
      <c r="A46" s="21" t="s">
        <v>1114</v>
      </c>
      <c r="B46" s="16"/>
      <c r="C46" s="23">
        <v>32</v>
      </c>
    </row>
    <row r="47" spans="1:3" x14ac:dyDescent="0.3">
      <c r="A47" s="21" t="s">
        <v>1115</v>
      </c>
      <c r="B47" s="16"/>
      <c r="C47" s="23">
        <v>48</v>
      </c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4" t="s">
        <v>15</v>
      </c>
      <c r="C50" s="11" t="s">
        <v>3</v>
      </c>
    </row>
    <row r="51" spans="1:6" x14ac:dyDescent="0.3">
      <c r="A51" s="178" t="s">
        <v>1117</v>
      </c>
      <c r="B51" s="13" t="s">
        <v>1118</v>
      </c>
      <c r="C51" s="23">
        <v>326</v>
      </c>
    </row>
    <row r="52" spans="1:6" x14ac:dyDescent="0.3">
      <c r="A52" s="179"/>
      <c r="B52" s="13" t="s">
        <v>1119</v>
      </c>
      <c r="C52" s="23">
        <v>468</v>
      </c>
    </row>
    <row r="53" spans="1:6" x14ac:dyDescent="0.3">
      <c r="A53" s="179"/>
      <c r="B53" s="13" t="s">
        <v>1120</v>
      </c>
      <c r="C53" s="23">
        <v>254</v>
      </c>
    </row>
    <row r="54" spans="1:6" x14ac:dyDescent="0.3">
      <c r="A54" s="180"/>
      <c r="B54" s="13" t="s">
        <v>1121</v>
      </c>
      <c r="C54" s="23">
        <v>2</v>
      </c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4" t="s">
        <v>15</v>
      </c>
      <c r="C57" s="11" t="s">
        <v>3</v>
      </c>
    </row>
    <row r="58" spans="1:6" x14ac:dyDescent="0.3">
      <c r="A58" s="21" t="s">
        <v>104</v>
      </c>
      <c r="B58" s="16"/>
      <c r="C58" s="23">
        <v>12</v>
      </c>
    </row>
    <row r="59" spans="1:6" x14ac:dyDescent="0.3">
      <c r="A59" s="21" t="s">
        <v>114</v>
      </c>
      <c r="B59" s="16"/>
      <c r="C59" s="23">
        <v>6</v>
      </c>
    </row>
    <row r="60" spans="1:6" x14ac:dyDescent="0.3">
      <c r="A60" s="21" t="s">
        <v>1060</v>
      </c>
      <c r="B60" s="16"/>
      <c r="C60" s="23">
        <v>1</v>
      </c>
    </row>
    <row r="61" spans="1:6" x14ac:dyDescent="0.3">
      <c r="A61" s="8" t="s">
        <v>1061</v>
      </c>
    </row>
    <row r="62" spans="1:6" ht="30.6" x14ac:dyDescent="0.3">
      <c r="A62" s="9" t="s">
        <v>14</v>
      </c>
      <c r="B62" s="44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3">
      <c r="A63" s="178" t="s">
        <v>959</v>
      </c>
      <c r="B63" s="13" t="s">
        <v>1063</v>
      </c>
      <c r="C63" s="17"/>
      <c r="D63" s="17"/>
      <c r="E63" s="17"/>
      <c r="F63" s="22"/>
    </row>
    <row r="64" spans="1:6" x14ac:dyDescent="0.3">
      <c r="A64" s="179"/>
      <c r="B64" s="13" t="s">
        <v>1064</v>
      </c>
      <c r="C64" s="17"/>
      <c r="D64" s="17"/>
      <c r="E64" s="17"/>
      <c r="F64" s="22"/>
    </row>
    <row r="65" spans="1:6" x14ac:dyDescent="0.3">
      <c r="A65" s="179"/>
      <c r="B65" s="13" t="s">
        <v>1065</v>
      </c>
      <c r="C65" s="14">
        <v>1</v>
      </c>
      <c r="D65" s="14">
        <v>0</v>
      </c>
      <c r="E65" s="14">
        <v>0</v>
      </c>
      <c r="F65" s="23">
        <v>0</v>
      </c>
    </row>
    <row r="66" spans="1:6" x14ac:dyDescent="0.3">
      <c r="A66" s="179"/>
      <c r="B66" s="13" t="s">
        <v>1066</v>
      </c>
      <c r="C66" s="14">
        <v>3</v>
      </c>
      <c r="D66" s="14">
        <v>2</v>
      </c>
      <c r="E66" s="14">
        <v>0</v>
      </c>
      <c r="F66" s="23">
        <v>0</v>
      </c>
    </row>
    <row r="67" spans="1:6" x14ac:dyDescent="0.3">
      <c r="A67" s="179"/>
      <c r="B67" s="13" t="s">
        <v>334</v>
      </c>
      <c r="C67" s="14">
        <v>61</v>
      </c>
      <c r="D67" s="14">
        <v>64</v>
      </c>
      <c r="E67" s="14">
        <v>22</v>
      </c>
      <c r="F67" s="23">
        <v>31</v>
      </c>
    </row>
    <row r="68" spans="1:6" x14ac:dyDescent="0.3">
      <c r="A68" s="179"/>
      <c r="B68" s="13" t="s">
        <v>1122</v>
      </c>
      <c r="C68" s="14">
        <v>4984</v>
      </c>
      <c r="D68" s="14">
        <v>1495</v>
      </c>
      <c r="E68" s="14">
        <v>243</v>
      </c>
      <c r="F68" s="23">
        <v>672</v>
      </c>
    </row>
    <row r="69" spans="1:6" x14ac:dyDescent="0.3">
      <c r="A69" s="179"/>
      <c r="B69" s="13" t="s">
        <v>1123</v>
      </c>
      <c r="C69" s="14">
        <v>461</v>
      </c>
      <c r="D69" s="14">
        <v>114</v>
      </c>
      <c r="E69" s="14">
        <v>46</v>
      </c>
      <c r="F69" s="23">
        <v>67</v>
      </c>
    </row>
    <row r="70" spans="1:6" x14ac:dyDescent="0.3">
      <c r="A70" s="179"/>
      <c r="B70" s="13" t="s">
        <v>1069</v>
      </c>
      <c r="C70" s="14">
        <v>12</v>
      </c>
      <c r="D70" s="14">
        <v>12</v>
      </c>
      <c r="E70" s="14">
        <v>3</v>
      </c>
      <c r="F70" s="23">
        <v>4</v>
      </c>
    </row>
    <row r="71" spans="1:6" x14ac:dyDescent="0.3">
      <c r="A71" s="179"/>
      <c r="B71" s="13" t="s">
        <v>1124</v>
      </c>
      <c r="C71" s="14">
        <v>1</v>
      </c>
      <c r="D71" s="14">
        <v>2</v>
      </c>
      <c r="E71" s="14">
        <v>0</v>
      </c>
      <c r="F71" s="23">
        <v>0</v>
      </c>
    </row>
    <row r="72" spans="1:6" x14ac:dyDescent="0.3">
      <c r="A72" s="179"/>
      <c r="B72" s="13" t="s">
        <v>1125</v>
      </c>
      <c r="C72" s="14">
        <v>112</v>
      </c>
      <c r="D72" s="14">
        <v>109</v>
      </c>
      <c r="E72" s="14">
        <v>27</v>
      </c>
      <c r="F72" s="23">
        <v>68</v>
      </c>
    </row>
    <row r="73" spans="1:6" x14ac:dyDescent="0.3">
      <c r="A73" s="179"/>
      <c r="B73" s="13" t="s">
        <v>1126</v>
      </c>
      <c r="C73" s="14">
        <v>22</v>
      </c>
      <c r="D73" s="14">
        <v>22</v>
      </c>
      <c r="E73" s="14">
        <v>7</v>
      </c>
      <c r="F73" s="23">
        <v>13</v>
      </c>
    </row>
    <row r="74" spans="1:6" x14ac:dyDescent="0.3">
      <c r="A74" s="179"/>
      <c r="B74" s="13" t="s">
        <v>1073</v>
      </c>
      <c r="C74" s="14">
        <v>1</v>
      </c>
      <c r="D74" s="14">
        <v>0</v>
      </c>
      <c r="E74" s="14">
        <v>0</v>
      </c>
      <c r="F74" s="23">
        <v>0</v>
      </c>
    </row>
    <row r="75" spans="1:6" x14ac:dyDescent="0.3">
      <c r="A75" s="179"/>
      <c r="B75" s="13" t="s">
        <v>405</v>
      </c>
      <c r="C75" s="14">
        <v>3</v>
      </c>
      <c r="D75" s="14">
        <v>4</v>
      </c>
      <c r="E75" s="14">
        <v>0</v>
      </c>
      <c r="F75" s="23">
        <v>0</v>
      </c>
    </row>
    <row r="76" spans="1:6" x14ac:dyDescent="0.3">
      <c r="A76" s="179"/>
      <c r="B76" s="13" t="s">
        <v>1074</v>
      </c>
      <c r="C76" s="14">
        <v>2</v>
      </c>
      <c r="D76" s="14">
        <v>0</v>
      </c>
      <c r="E76" s="14">
        <v>0</v>
      </c>
      <c r="F76" s="23">
        <v>0</v>
      </c>
    </row>
    <row r="77" spans="1:6" x14ac:dyDescent="0.3">
      <c r="A77" s="179"/>
      <c r="B77" s="13" t="s">
        <v>1075</v>
      </c>
      <c r="C77" s="14">
        <v>31</v>
      </c>
      <c r="D77" s="14">
        <v>13</v>
      </c>
      <c r="E77" s="14">
        <v>0</v>
      </c>
      <c r="F77" s="23">
        <v>0</v>
      </c>
    </row>
    <row r="78" spans="1:6" x14ac:dyDescent="0.3">
      <c r="A78" s="179"/>
      <c r="B78" s="13" t="s">
        <v>1076</v>
      </c>
      <c r="C78" s="14">
        <v>0</v>
      </c>
      <c r="D78" s="14">
        <v>3</v>
      </c>
      <c r="E78" s="14">
        <v>2</v>
      </c>
      <c r="F78" s="23">
        <v>0</v>
      </c>
    </row>
    <row r="79" spans="1:6" x14ac:dyDescent="0.3">
      <c r="A79" s="179"/>
      <c r="B79" s="13" t="s">
        <v>1077</v>
      </c>
      <c r="C79" s="14">
        <v>1251</v>
      </c>
      <c r="D79" s="14">
        <v>846</v>
      </c>
      <c r="E79" s="14">
        <v>148</v>
      </c>
      <c r="F79" s="23">
        <v>358</v>
      </c>
    </row>
    <row r="80" spans="1:6" x14ac:dyDescent="0.3">
      <c r="A80" s="179"/>
      <c r="B80" s="13" t="s">
        <v>1078</v>
      </c>
      <c r="C80" s="14">
        <v>18</v>
      </c>
      <c r="D80" s="14">
        <v>13</v>
      </c>
      <c r="E80" s="14">
        <v>2</v>
      </c>
      <c r="F80" s="23">
        <v>2</v>
      </c>
    </row>
    <row r="81" spans="1:6" x14ac:dyDescent="0.3">
      <c r="A81" s="180"/>
      <c r="B81" s="13" t="s">
        <v>1079</v>
      </c>
      <c r="C81" s="14">
        <v>4</v>
      </c>
      <c r="D81" s="14">
        <v>9</v>
      </c>
      <c r="E81" s="14">
        <v>2</v>
      </c>
      <c r="F81" s="23">
        <v>1</v>
      </c>
    </row>
    <row r="82" spans="1:6" x14ac:dyDescent="0.3">
      <c r="A82" s="193" t="s">
        <v>1080</v>
      </c>
      <c r="B82" s="194"/>
      <c r="C82" s="30">
        <v>6967</v>
      </c>
      <c r="D82" s="30">
        <v>2708</v>
      </c>
      <c r="E82" s="30">
        <v>502</v>
      </c>
      <c r="F82" s="30">
        <v>1216</v>
      </c>
    </row>
    <row r="83" spans="1:6" x14ac:dyDescent="0.3">
      <c r="A83" s="178" t="s">
        <v>1127</v>
      </c>
      <c r="B83" s="13" t="s">
        <v>1081</v>
      </c>
      <c r="C83" s="14">
        <v>10</v>
      </c>
      <c r="D83" s="14">
        <v>0</v>
      </c>
      <c r="E83" s="14">
        <v>0</v>
      </c>
      <c r="F83" s="23">
        <v>0</v>
      </c>
    </row>
    <row r="84" spans="1:6" x14ac:dyDescent="0.3">
      <c r="A84" s="179"/>
      <c r="B84" s="13" t="s">
        <v>1082</v>
      </c>
      <c r="C84" s="14">
        <v>2</v>
      </c>
      <c r="D84" s="14">
        <v>0</v>
      </c>
      <c r="E84" s="14">
        <v>0</v>
      </c>
      <c r="F84" s="23">
        <v>0</v>
      </c>
    </row>
    <row r="85" spans="1:6" x14ac:dyDescent="0.3">
      <c r="A85" s="180"/>
      <c r="B85" s="13" t="s">
        <v>111</v>
      </c>
      <c r="C85" s="14">
        <v>24</v>
      </c>
      <c r="D85" s="14">
        <v>0</v>
      </c>
      <c r="E85" s="14">
        <v>0</v>
      </c>
      <c r="F85" s="23">
        <v>0</v>
      </c>
    </row>
    <row r="86" spans="1:6" x14ac:dyDescent="0.3">
      <c r="A86" s="193" t="s">
        <v>1128</v>
      </c>
      <c r="B86" s="194"/>
      <c r="C86" s="30">
        <v>36</v>
      </c>
      <c r="D86" s="30">
        <v>0</v>
      </c>
      <c r="E86" s="30">
        <v>0</v>
      </c>
      <c r="F86" s="30">
        <v>0</v>
      </c>
    </row>
    <row r="87" spans="1:6" x14ac:dyDescent="0.3">
      <c r="A87" s="6"/>
    </row>
  </sheetData>
  <sheetProtection algorithmName="SHA-512" hashValue="XvI1/AgupuFx3/H2VPHkIq3e1hLmaq+vTmh9tF7i+bpZb/+fWCekurgb6ZSQYGNrboXZWi8ES+nAjXXp5fvgBw==" saltValue="NC/qlkOfCAX39gAE+e2SI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4414062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6"/>
      <c r="C5" s="22"/>
    </row>
    <row r="6" spans="1:3" x14ac:dyDescent="0.3">
      <c r="A6" s="12" t="s">
        <v>1132</v>
      </c>
      <c r="B6" s="16"/>
      <c r="C6" s="23">
        <v>118</v>
      </c>
    </row>
    <row r="7" spans="1:3" x14ac:dyDescent="0.3">
      <c r="A7" s="12" t="s">
        <v>1133</v>
      </c>
      <c r="B7" s="16"/>
      <c r="C7" s="23">
        <v>90</v>
      </c>
    </row>
    <row r="8" spans="1:3" x14ac:dyDescent="0.3">
      <c r="A8" s="12" t="s">
        <v>1134</v>
      </c>
      <c r="B8" s="16"/>
      <c r="C8" s="22"/>
    </row>
    <row r="9" spans="1:3" x14ac:dyDescent="0.3">
      <c r="A9" s="12" t="s">
        <v>1135</v>
      </c>
      <c r="B9" s="16"/>
      <c r="C9" s="22"/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6"/>
      <c r="C13" s="23">
        <v>6</v>
      </c>
    </row>
    <row r="14" spans="1:3" x14ac:dyDescent="0.3">
      <c r="A14" s="12" t="s">
        <v>1132</v>
      </c>
      <c r="B14" s="16"/>
      <c r="C14" s="23">
        <v>21</v>
      </c>
    </row>
    <row r="15" spans="1:3" x14ac:dyDescent="0.3">
      <c r="A15" s="12" t="s">
        <v>1137</v>
      </c>
      <c r="B15" s="16"/>
      <c r="C15" s="23">
        <v>163</v>
      </c>
    </row>
    <row r="16" spans="1:3" x14ac:dyDescent="0.3">
      <c r="A16" s="12" t="s">
        <v>1134</v>
      </c>
      <c r="B16" s="16"/>
      <c r="C16" s="22"/>
    </row>
    <row r="17" spans="1:3" x14ac:dyDescent="0.3">
      <c r="A17" s="12" t="s">
        <v>1135</v>
      </c>
      <c r="B17" s="16"/>
      <c r="C17" s="23">
        <v>1</v>
      </c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6"/>
      <c r="C21" s="23">
        <v>10</v>
      </c>
    </row>
    <row r="22" spans="1:3" x14ac:dyDescent="0.3">
      <c r="A22" s="12" t="s">
        <v>1139</v>
      </c>
      <c r="B22" s="16"/>
      <c r="C22" s="23">
        <v>9</v>
      </c>
    </row>
    <row r="23" spans="1:3" x14ac:dyDescent="0.3">
      <c r="A23" s="12" t="s">
        <v>1140</v>
      </c>
      <c r="B23" s="16"/>
      <c r="C23" s="23">
        <v>2</v>
      </c>
    </row>
    <row r="24" spans="1:3" x14ac:dyDescent="0.3">
      <c r="A24" s="12" t="s">
        <v>1141</v>
      </c>
      <c r="B24" s="16"/>
      <c r="C24" s="23">
        <v>1</v>
      </c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6"/>
      <c r="C28" s="23">
        <v>17</v>
      </c>
    </row>
    <row r="29" spans="1:3" x14ac:dyDescent="0.3">
      <c r="A29" s="12" t="s">
        <v>1144</v>
      </c>
      <c r="B29" s="16"/>
      <c r="C29" s="23">
        <v>1</v>
      </c>
    </row>
    <row r="30" spans="1:3" x14ac:dyDescent="0.3">
      <c r="A30" s="12" t="s">
        <v>1145</v>
      </c>
      <c r="B30" s="16"/>
      <c r="C30" s="22"/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6"/>
      <c r="C34" s="22"/>
    </row>
    <row r="35" spans="1:3" x14ac:dyDescent="0.3">
      <c r="A35" s="12" t="s">
        <v>1148</v>
      </c>
      <c r="B35" s="16"/>
      <c r="C35" s="23">
        <v>12</v>
      </c>
    </row>
    <row r="36" spans="1:3" x14ac:dyDescent="0.3">
      <c r="A36" s="12" t="s">
        <v>1149</v>
      </c>
      <c r="B36" s="16"/>
      <c r="C36" s="23">
        <v>5</v>
      </c>
    </row>
    <row r="37" spans="1:3" x14ac:dyDescent="0.3">
      <c r="A37" s="6"/>
    </row>
  </sheetData>
  <sheetProtection algorithmName="SHA-512" hashValue="j7NMCI+ALHISesrNbfJtyymacLjTwT3DsOOJNjavSOp60PljbsfZ0V5QTZYFhllMO9KJa5zaaDeE4m8Hc6Vhrg==" saltValue="DWo+v+y6nDnH2z6GLfwLn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4414062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6"/>
      <c r="C5" s="23">
        <v>33</v>
      </c>
    </row>
    <row r="6" spans="1:3" x14ac:dyDescent="0.3">
      <c r="A6" s="12" t="s">
        <v>1153</v>
      </c>
      <c r="B6" s="16"/>
      <c r="C6" s="22"/>
    </row>
    <row r="7" spans="1:3" x14ac:dyDescent="0.3">
      <c r="A7" s="12" t="s">
        <v>1154</v>
      </c>
      <c r="B7" s="16"/>
      <c r="C7" s="22"/>
    </row>
    <row r="8" spans="1:3" x14ac:dyDescent="0.3">
      <c r="A8" s="12" t="s">
        <v>1155</v>
      </c>
      <c r="B8" s="16"/>
      <c r="C8" s="23">
        <v>3</v>
      </c>
    </row>
    <row r="9" spans="1:3" x14ac:dyDescent="0.3">
      <c r="A9" s="12" t="s">
        <v>1156</v>
      </c>
      <c r="B9" s="16"/>
      <c r="C9" s="22"/>
    </row>
    <row r="10" spans="1:3" x14ac:dyDescent="0.3">
      <c r="A10" s="12" t="s">
        <v>1157</v>
      </c>
      <c r="B10" s="16"/>
      <c r="C10" s="22"/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6"/>
      <c r="C14" s="23">
        <v>53</v>
      </c>
    </row>
    <row r="15" spans="1:3" x14ac:dyDescent="0.3">
      <c r="A15" s="12" t="s">
        <v>1160</v>
      </c>
      <c r="B15" s="16"/>
      <c r="C15" s="23">
        <v>25</v>
      </c>
    </row>
    <row r="16" spans="1:3" x14ac:dyDescent="0.3">
      <c r="A16" s="12" t="s">
        <v>1161</v>
      </c>
      <c r="B16" s="16"/>
      <c r="C16" s="22"/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6"/>
      <c r="C20" s="23">
        <v>5</v>
      </c>
    </row>
    <row r="21" spans="1:3" x14ac:dyDescent="0.3">
      <c r="A21" s="12" t="s">
        <v>1164</v>
      </c>
      <c r="B21" s="16"/>
      <c r="C21" s="23">
        <v>17</v>
      </c>
    </row>
    <row r="22" spans="1:3" x14ac:dyDescent="0.3">
      <c r="A22" s="12" t="s">
        <v>1165</v>
      </c>
      <c r="B22" s="16"/>
      <c r="C22" s="22"/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6"/>
      <c r="C26" s="22"/>
    </row>
    <row r="27" spans="1:3" x14ac:dyDescent="0.3">
      <c r="A27" s="12" t="s">
        <v>1168</v>
      </c>
      <c r="B27" s="16"/>
      <c r="C27" s="22"/>
    </row>
    <row r="28" spans="1:3" x14ac:dyDescent="0.3">
      <c r="A28" s="12" t="s">
        <v>1169</v>
      </c>
      <c r="B28" s="16"/>
      <c r="C28" s="22"/>
    </row>
    <row r="29" spans="1:3" x14ac:dyDescent="0.3">
      <c r="A29" s="12" t="s">
        <v>1170</v>
      </c>
      <c r="B29" s="16"/>
      <c r="C29" s="22"/>
    </row>
    <row r="30" spans="1:3" x14ac:dyDescent="0.3">
      <c r="A30" s="12" t="s">
        <v>1171</v>
      </c>
      <c r="B30" s="16"/>
      <c r="C30" s="22"/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6"/>
      <c r="C34" s="22"/>
    </row>
    <row r="35" spans="1:3" x14ac:dyDescent="0.3">
      <c r="A35" s="12" t="s">
        <v>1174</v>
      </c>
      <c r="B35" s="16"/>
      <c r="C35" s="22"/>
    </row>
    <row r="36" spans="1:3" x14ac:dyDescent="0.3">
      <c r="A36" s="12" t="s">
        <v>1175</v>
      </c>
      <c r="B36" s="16"/>
      <c r="C36" s="23">
        <v>17</v>
      </c>
    </row>
    <row r="37" spans="1:3" x14ac:dyDescent="0.3">
      <c r="A37" s="12" t="s">
        <v>1093</v>
      </c>
      <c r="B37" s="16"/>
      <c r="C37" s="23">
        <v>3</v>
      </c>
    </row>
    <row r="38" spans="1:3" x14ac:dyDescent="0.3">
      <c r="A38" s="12" t="s">
        <v>1176</v>
      </c>
      <c r="B38" s="16"/>
      <c r="C38" s="23">
        <v>6</v>
      </c>
    </row>
    <row r="39" spans="1:3" x14ac:dyDescent="0.3">
      <c r="A39" s="12" t="s">
        <v>1177</v>
      </c>
      <c r="B39" s="16"/>
      <c r="C39" s="22"/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6"/>
      <c r="C43" s="22"/>
    </row>
    <row r="44" spans="1:3" x14ac:dyDescent="0.3">
      <c r="A44" s="12" t="s">
        <v>1174</v>
      </c>
      <c r="B44" s="16"/>
      <c r="C44" s="22"/>
    </row>
    <row r="45" spans="1:3" x14ac:dyDescent="0.3">
      <c r="A45" s="12" t="s">
        <v>1175</v>
      </c>
      <c r="B45" s="16"/>
      <c r="C45" s="23">
        <v>13</v>
      </c>
    </row>
    <row r="46" spans="1:3" x14ac:dyDescent="0.3">
      <c r="A46" s="12" t="s">
        <v>1093</v>
      </c>
      <c r="B46" s="16"/>
      <c r="C46" s="23">
        <v>4</v>
      </c>
    </row>
    <row r="47" spans="1:3" x14ac:dyDescent="0.3">
      <c r="A47" s="12" t="s">
        <v>1176</v>
      </c>
      <c r="B47" s="16"/>
      <c r="C47" s="23">
        <v>3</v>
      </c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6"/>
      <c r="C51" s="22"/>
    </row>
    <row r="52" spans="1:3" x14ac:dyDescent="0.3">
      <c r="A52" s="12" t="s">
        <v>1174</v>
      </c>
      <c r="B52" s="16"/>
      <c r="C52" s="22"/>
    </row>
    <row r="53" spans="1:3" x14ac:dyDescent="0.3">
      <c r="A53" s="12" t="s">
        <v>1175</v>
      </c>
      <c r="B53" s="16"/>
      <c r="C53" s="22"/>
    </row>
    <row r="54" spans="1:3" x14ac:dyDescent="0.3">
      <c r="A54" s="12" t="s">
        <v>1093</v>
      </c>
      <c r="B54" s="16"/>
      <c r="C54" s="22"/>
    </row>
    <row r="55" spans="1:3" x14ac:dyDescent="0.3">
      <c r="A55" s="12" t="s">
        <v>1176</v>
      </c>
      <c r="B55" s="16"/>
      <c r="C55" s="22"/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6"/>
      <c r="C59" s="22"/>
    </row>
    <row r="60" spans="1:3" x14ac:dyDescent="0.3">
      <c r="A60" s="12" t="s">
        <v>1174</v>
      </c>
      <c r="B60" s="16"/>
      <c r="C60" s="22"/>
    </row>
    <row r="61" spans="1:3" x14ac:dyDescent="0.3">
      <c r="A61" s="12" t="s">
        <v>1175</v>
      </c>
      <c r="B61" s="16"/>
      <c r="C61" s="23">
        <v>1</v>
      </c>
    </row>
    <row r="62" spans="1:3" x14ac:dyDescent="0.3">
      <c r="A62" s="12" t="s">
        <v>1093</v>
      </c>
      <c r="B62" s="16"/>
      <c r="C62" s="22"/>
    </row>
    <row r="63" spans="1:3" x14ac:dyDescent="0.3">
      <c r="A63" s="12" t="s">
        <v>1176</v>
      </c>
      <c r="B63" s="16"/>
      <c r="C63" s="22"/>
    </row>
    <row r="64" spans="1:3" x14ac:dyDescent="0.3">
      <c r="A64" s="6"/>
    </row>
  </sheetData>
  <sheetProtection algorithmName="SHA-512" hashValue="eCj38ONUYNhPAOAonDD56Xm7ePxEAmHXeVzo+BsAVMOuBiNHRqmkq7CAPWdsbomsUNEMv50SNdvTNqzWHigiQQ==" saltValue="wBFDrTKti3GS6lr0I4JdY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3">
      <c r="A4" s="195" t="s">
        <v>645</v>
      </c>
      <c r="B4" s="196"/>
      <c r="C4" s="30">
        <v>1414</v>
      </c>
      <c r="D4" s="30">
        <v>1400</v>
      </c>
      <c r="E4" s="31">
        <v>0</v>
      </c>
      <c r="F4" s="30">
        <v>4295</v>
      </c>
      <c r="G4" s="30">
        <v>3823</v>
      </c>
      <c r="H4" s="30">
        <v>886</v>
      </c>
      <c r="I4" s="30">
        <v>962</v>
      </c>
      <c r="J4" s="30">
        <v>0</v>
      </c>
      <c r="K4" s="30">
        <v>0</v>
      </c>
      <c r="L4" s="30">
        <v>0</v>
      </c>
      <c r="M4" s="30">
        <v>0</v>
      </c>
      <c r="N4" s="30">
        <v>0</v>
      </c>
      <c r="O4" s="30">
        <v>1</v>
      </c>
      <c r="P4" s="30">
        <v>4882</v>
      </c>
    </row>
    <row r="5" spans="1:16" ht="40.799999999999997" x14ac:dyDescent="0.3">
      <c r="A5" s="45" t="s">
        <v>646</v>
      </c>
      <c r="B5" s="45" t="s">
        <v>647</v>
      </c>
      <c r="C5" s="14">
        <v>9</v>
      </c>
      <c r="D5" s="14">
        <v>12</v>
      </c>
      <c r="E5" s="29">
        <v>-1</v>
      </c>
      <c r="F5" s="14">
        <v>21</v>
      </c>
      <c r="G5" s="14">
        <v>18</v>
      </c>
      <c r="H5" s="14">
        <v>1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18</v>
      </c>
    </row>
    <row r="6" spans="1:16" ht="30.6" x14ac:dyDescent="0.3">
      <c r="A6" s="45" t="s">
        <v>648</v>
      </c>
      <c r="B6" s="45" t="s">
        <v>649</v>
      </c>
      <c r="C6" s="14">
        <v>729</v>
      </c>
      <c r="D6" s="14">
        <v>816</v>
      </c>
      <c r="E6" s="29">
        <v>-1</v>
      </c>
      <c r="F6" s="14">
        <v>2506</v>
      </c>
      <c r="G6" s="14">
        <v>2225</v>
      </c>
      <c r="H6" s="14">
        <v>519</v>
      </c>
      <c r="I6" s="14">
        <v>480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2785</v>
      </c>
    </row>
    <row r="7" spans="1:16" ht="20.399999999999999" x14ac:dyDescent="0.3">
      <c r="A7" s="45" t="s">
        <v>650</v>
      </c>
      <c r="B7" s="45" t="s">
        <v>651</v>
      </c>
      <c r="C7" s="14">
        <v>77</v>
      </c>
      <c r="D7" s="14">
        <v>67</v>
      </c>
      <c r="E7" s="29">
        <v>0</v>
      </c>
      <c r="F7" s="14">
        <v>52</v>
      </c>
      <c r="G7" s="14">
        <v>41</v>
      </c>
      <c r="H7" s="14">
        <v>43</v>
      </c>
      <c r="I7" s="14">
        <v>60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1</v>
      </c>
      <c r="P7" s="23">
        <v>99</v>
      </c>
    </row>
    <row r="8" spans="1:16" ht="30.6" x14ac:dyDescent="0.3">
      <c r="A8" s="45" t="s">
        <v>652</v>
      </c>
      <c r="B8" s="45" t="s">
        <v>653</v>
      </c>
      <c r="C8" s="14">
        <v>4</v>
      </c>
      <c r="D8" s="14">
        <v>3</v>
      </c>
      <c r="E8" s="29">
        <v>0</v>
      </c>
      <c r="F8" s="14">
        <v>4</v>
      </c>
      <c r="G8" s="14">
        <v>2</v>
      </c>
      <c r="H8" s="14">
        <v>1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2</v>
      </c>
    </row>
    <row r="9" spans="1:16" ht="40.799999999999997" x14ac:dyDescent="0.3">
      <c r="A9" s="45" t="s">
        <v>654</v>
      </c>
      <c r="B9" s="45" t="s">
        <v>655</v>
      </c>
      <c r="C9" s="14">
        <v>14</v>
      </c>
      <c r="D9" s="14">
        <v>14</v>
      </c>
      <c r="E9" s="29">
        <v>0</v>
      </c>
      <c r="F9" s="14">
        <v>36</v>
      </c>
      <c r="G9" s="14">
        <v>159</v>
      </c>
      <c r="H9" s="14">
        <v>13</v>
      </c>
      <c r="I9" s="14">
        <v>88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256</v>
      </c>
    </row>
    <row r="10" spans="1:16" ht="20.399999999999999" x14ac:dyDescent="0.3">
      <c r="A10" s="45" t="s">
        <v>656</v>
      </c>
      <c r="B10" s="45" t="s">
        <v>657</v>
      </c>
      <c r="C10" s="14">
        <v>375</v>
      </c>
      <c r="D10" s="14">
        <v>419</v>
      </c>
      <c r="E10" s="29">
        <v>-1</v>
      </c>
      <c r="F10" s="14">
        <v>1673</v>
      </c>
      <c r="G10" s="14">
        <v>1378</v>
      </c>
      <c r="H10" s="14">
        <v>300</v>
      </c>
      <c r="I10" s="14">
        <v>329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1719</v>
      </c>
    </row>
    <row r="11" spans="1:16" ht="30.6" x14ac:dyDescent="0.3">
      <c r="A11" s="45" t="s">
        <v>658</v>
      </c>
      <c r="B11" s="45" t="s">
        <v>659</v>
      </c>
      <c r="C11" s="14">
        <v>206</v>
      </c>
      <c r="D11" s="14">
        <v>69</v>
      </c>
      <c r="E11" s="29">
        <v>1</v>
      </c>
      <c r="F11" s="14">
        <v>3</v>
      </c>
      <c r="G11" s="14">
        <v>0</v>
      </c>
      <c r="H11" s="14">
        <v>9</v>
      </c>
      <c r="I11" s="14">
        <v>3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3</v>
      </c>
    </row>
    <row r="12" spans="1:16" x14ac:dyDescent="0.3">
      <c r="A12" s="6"/>
    </row>
  </sheetData>
  <sheetProtection algorithmName="SHA-512" hashValue="iGRe9D5rt5F75WDfrmMbKguxyFM1KA6cPQmbPHazeU69HSZpKh+vs9llvNWE9e3tT5j0nb17RBXlaXTRHo8KTQ==" saltValue="Mp1CEqqcKME5G2QXV78Cl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2024-05-07T12:10:50Z</dcterms:created>
  <dcterms:modified xsi:type="dcterms:W3CDTF">2024-06-03T07:26:42Z</dcterms:modified>
</cp:coreProperties>
</file>